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28" activeTab="0"/>
  </bookViews>
  <sheets>
    <sheet name="RENGLON 011" sheetId="1" r:id="rId1"/>
    <sheet name="RENGLON 021" sheetId="2" r:id="rId2"/>
    <sheet name="RENGLON 029" sheetId="3" r:id="rId3"/>
    <sheet name="RENGLON 031" sheetId="4" r:id="rId4"/>
    <sheet name="RENGLON 022" sheetId="5" r:id="rId5"/>
    <sheet name="SUB GRUPO 18" sheetId="6" r:id="rId6"/>
  </sheets>
  <definedNames/>
  <calcPr fullCalcOnLoad="1"/>
</workbook>
</file>

<file path=xl/sharedStrings.xml><?xml version="1.0" encoding="utf-8"?>
<sst xmlns="http://schemas.openxmlformats.org/spreadsheetml/2006/main" count="3134" uniqueCount="1649">
  <si>
    <t>MINISTERIO DE CULTURA Y DEPORTES</t>
  </si>
  <si>
    <t>UNIDAD DE INFORMACION PUBLICA</t>
  </si>
  <si>
    <t>NUMERAL 4 ARTICULO 10</t>
  </si>
  <si>
    <t>No.</t>
  </si>
  <si>
    <t>RENGLON 029</t>
  </si>
  <si>
    <t>APELLIDOS Y NOMBRES</t>
  </si>
  <si>
    <t>CARGO</t>
  </si>
  <si>
    <t>IGSS</t>
  </si>
  <si>
    <t>TOTAL DE DESCUENTOS</t>
  </si>
  <si>
    <t>LÍQUIDO</t>
  </si>
  <si>
    <t>DESCUENTOS</t>
  </si>
  <si>
    <t>Monto Viáticos</t>
  </si>
  <si>
    <t>SUB GRUPO 18</t>
  </si>
  <si>
    <t>DIRECCIÓN GENERAL DEL PATRIMONIO CULTURAL Y NATURAL</t>
  </si>
  <si>
    <t>RENGLON 021</t>
  </si>
  <si>
    <t>SALARIO BASE</t>
  </si>
  <si>
    <t>Bono MCD</t>
  </si>
  <si>
    <t>Bono IDAEH</t>
  </si>
  <si>
    <t>Bono por Antigüedad</t>
  </si>
  <si>
    <t>BONO X ADMON. CCMMAA/PARQ. TIKAL/PNC</t>
  </si>
  <si>
    <t>Bono Profesional</t>
  </si>
  <si>
    <t>66-2000</t>
  </si>
  <si>
    <t>TOTAL</t>
  </si>
  <si>
    <t>MONTEPÍO</t>
  </si>
  <si>
    <t>ISR</t>
  </si>
  <si>
    <t>DIRECCION GENERAL DEL PATRIMONIO CULTURAL Y NATURAL</t>
  </si>
  <si>
    <t>RENGLON 031</t>
  </si>
  <si>
    <t>SALARIO</t>
  </si>
  <si>
    <t>RENGLON 011</t>
  </si>
  <si>
    <t>Bono de Antigüedad</t>
  </si>
  <si>
    <t>Complemento Personal</t>
  </si>
  <si>
    <t>RENGLON 022</t>
  </si>
  <si>
    <t>Monto Viáticos Q</t>
  </si>
  <si>
    <t>Monto Viáticos  Q</t>
  </si>
  <si>
    <t>LIQUIDO</t>
  </si>
  <si>
    <t>Y OTRAS REMUNERACIONES</t>
  </si>
  <si>
    <t>OTRAS RENUMERACIONES</t>
  </si>
  <si>
    <t>Gastos de Representación</t>
  </si>
  <si>
    <t>TOTAL DESCUENTO</t>
  </si>
  <si>
    <t>VIATICOS</t>
  </si>
  <si>
    <t>MAESTRO DE OBRAS</t>
  </si>
  <si>
    <t>CLAUDIO PÉREZ, GEREMIAS</t>
  </si>
  <si>
    <t>CASTILLO VILLAGRÁN, MARVIN ALFREDO</t>
  </si>
  <si>
    <t>OTRAS REMUNERACIONES</t>
  </si>
  <si>
    <t>Q.</t>
  </si>
  <si>
    <t xml:space="preserve">ACUAL CHIQUITÓ, JOSE VICENTE </t>
  </si>
  <si>
    <t>TRABAJADOR OPERATIVO III (1030)</t>
  </si>
  <si>
    <t xml:space="preserve">ACUÑA LOPEZ, CESAR HUMBERTO </t>
  </si>
  <si>
    <t>TRABAJADOR OPERATIVO JEFE I (1060)</t>
  </si>
  <si>
    <t xml:space="preserve">AGUILAR LOPEZ, MANUEL DE JESUS </t>
  </si>
  <si>
    <t xml:space="preserve">AGUILAR MARROQUIN DE SOLARES, NORA ANA BELA </t>
  </si>
  <si>
    <t xml:space="preserve">ALBINO CUBUR, VALENTIN </t>
  </si>
  <si>
    <t>OFICINISTA II (6020)</t>
  </si>
  <si>
    <t xml:space="preserve">ALDANA AGUILAR, ELMER RUDEL </t>
  </si>
  <si>
    <t>TRABAJADOR OPERATIVO II (1020)</t>
  </si>
  <si>
    <t xml:space="preserve">ALDANA MENDEZ, HECTOR RENE </t>
  </si>
  <si>
    <t>TRABAJADOR ESPECIALIZADO I (2010)</t>
  </si>
  <si>
    <t>ALDANA NUÑEZ, GELBER BELARMINO</t>
  </si>
  <si>
    <t>TRABAJADOR OPERATIVO III</t>
  </si>
  <si>
    <t xml:space="preserve">ALDANA QUIXCHAN, HERMES SALVADOR </t>
  </si>
  <si>
    <t xml:space="preserve">ALVARADO VILLATORO, OCTAVIO SALOMON </t>
  </si>
  <si>
    <t xml:space="preserve">ALVAREZ AREVALO, MIGUEL ALFREDO </t>
  </si>
  <si>
    <t>ASESOR PROFESIONAL ESPECIALIZADO IV (9840)</t>
  </si>
  <si>
    <t xml:space="preserve">ALVAREZ CRISTALES, EDGARDO  </t>
  </si>
  <si>
    <t>OFICINISTA I (6010)</t>
  </si>
  <si>
    <t xml:space="preserve">ALVAREZ SOLORZANO, MARTA ELVIA </t>
  </si>
  <si>
    <t>TRABAJADOR OPERATIVO IV (1040)</t>
  </si>
  <si>
    <t xml:space="preserve">AQUINO LARA, DANIEL EDUARDO  </t>
  </si>
  <si>
    <t xml:space="preserve">AQUINO RUIZ, PATRICIA JAQUELINE </t>
  </si>
  <si>
    <t>PROFESIONAL I (5010)</t>
  </si>
  <si>
    <t xml:space="preserve">ARCHILA POP, JULIO RAYMUNDO </t>
  </si>
  <si>
    <t>TÉCNICO I (3010)</t>
  </si>
  <si>
    <t xml:space="preserve">AREVALO AREVALO, ISRAEL </t>
  </si>
  <si>
    <t xml:space="preserve">ASCUC NAVAS, ALEXANDER </t>
  </si>
  <si>
    <t xml:space="preserve">TECNICO I </t>
  </si>
  <si>
    <t xml:space="preserve">AVALOS CHUB , MANUEL DE JESUS </t>
  </si>
  <si>
    <t xml:space="preserve">AYAU NOJ DE ORELLANA, ROSA ELIZABETH </t>
  </si>
  <si>
    <t xml:space="preserve">BA, EMILIO BALDOMERO </t>
  </si>
  <si>
    <t xml:space="preserve">BAJXAC CHILE, HILARIO </t>
  </si>
  <si>
    <t xml:space="preserve">BARRERA, MARIO ALFONSO DE LOS ANGELES </t>
  </si>
  <si>
    <t xml:space="preserve">BARRIENTOS, MAVIL ENRIQUE </t>
  </si>
  <si>
    <t>BEATRIZ EUGENIA CORTAVE PINEDA</t>
  </si>
  <si>
    <t>TRABAJADOR ESPECIALIZADO II</t>
  </si>
  <si>
    <t xml:space="preserve">BETANCOURT MORALES DE POLANCO, BLANCA ESTELA </t>
  </si>
  <si>
    <t>ASISTENTE PROFESIONAL IV (9740)</t>
  </si>
  <si>
    <t xml:space="preserve">BLANCO NUFIO, MIGUEL ANGEL </t>
  </si>
  <si>
    <t xml:space="preserve">BOANERGES ZAMORA, HAROLDO </t>
  </si>
  <si>
    <t>JEFE TÉCNICO I (3060)</t>
  </si>
  <si>
    <t xml:space="preserve">BOTEO ORDOÑEZ, ROBERTO ELIZANDRO </t>
  </si>
  <si>
    <t xml:space="preserve">BRENDA MARISOL GARCÍA HERNANDEZ </t>
  </si>
  <si>
    <t xml:space="preserve">ASISTENTE PROFESIONAL JEFE </t>
  </si>
  <si>
    <t xml:space="preserve">BURBANO CABRERA, JUAN LUIS </t>
  </si>
  <si>
    <t>OFICINISTA III (6030)</t>
  </si>
  <si>
    <t xml:space="preserve">CAAL COC, ANDRES </t>
  </si>
  <si>
    <t xml:space="preserve">CABRERA GONZALEZ, TANYA PAOLA </t>
  </si>
  <si>
    <t>OFICINISTA IV (6040)</t>
  </si>
  <si>
    <t xml:space="preserve">CABRERA RODRIGUEZ, LUIS ALFREDO </t>
  </si>
  <si>
    <t xml:space="preserve">CACHE SALAZAR, FRANCISCO BALDOMERO </t>
  </si>
  <si>
    <t xml:space="preserve">CAJAS MORAN DE RAXON, SANDRA ELIZABETH </t>
  </si>
  <si>
    <t xml:space="preserve">CALATE ORDOÑEZ, ROMELIO EULALIO </t>
  </si>
  <si>
    <t xml:space="preserve">CALDERON DAVILA, SONIA FLORIDALMA  </t>
  </si>
  <si>
    <t xml:space="preserve">OFICINISTA I </t>
  </si>
  <si>
    <t xml:space="preserve">CALO ALVAREZ, SANTOS </t>
  </si>
  <si>
    <t xml:space="preserve">CAMPA TOC, MANUELA </t>
  </si>
  <si>
    <t xml:space="preserve">CASTAÑEDA SANCHEZ, EGIDIO </t>
  </si>
  <si>
    <t>TRABAJADOR OPERATIVO III(1030)</t>
  </si>
  <si>
    <t xml:space="preserve">CASTELLANOS PAREDES, JORGE ROBERTO </t>
  </si>
  <si>
    <t>TÉCNICO PROFESIONAL I (4010)</t>
  </si>
  <si>
    <t xml:space="preserve">CASTRO SALINAS, JOSE CUPERTINO </t>
  </si>
  <si>
    <t xml:space="preserve">CETO SANTIAGO, TOMAS </t>
  </si>
  <si>
    <t xml:space="preserve">CHAVEZ RIVERA, RONY AMILCAR </t>
  </si>
  <si>
    <t>ASESOR PROFESIONAL ESPECIALIZADO III (9830)</t>
  </si>
  <si>
    <t xml:space="preserve">CHI DUBON, OSWALDO </t>
  </si>
  <si>
    <t xml:space="preserve">CHOC, GERARDO MAY </t>
  </si>
  <si>
    <t xml:space="preserve">CHOC, JOEL  ANTONIO </t>
  </si>
  <si>
    <t xml:space="preserve">COCHOJAY RUANO, CRISTIAN RENE </t>
  </si>
  <si>
    <t>TÉCNICO PROFESIONAL III (4030)</t>
  </si>
  <si>
    <t xml:space="preserve">COJTI GARCIA, SOTERO  </t>
  </si>
  <si>
    <t xml:space="preserve">CONTRERAS LOPEZ, ADOLFO </t>
  </si>
  <si>
    <t xml:space="preserve">CONTRERAS SALGUERO, ALMA JEANETTE </t>
  </si>
  <si>
    <t>TECNICO PROFESIONAL I (3010)</t>
  </si>
  <si>
    <t xml:space="preserve">CORADO VASQUEZ, JOSE ANIBAL </t>
  </si>
  <si>
    <t xml:space="preserve">CORADO VASQUEZ, OSMAN CIRILO </t>
  </si>
  <si>
    <t xml:space="preserve">CORDERO DE MONROY, JOSEFA ESQUIVEL </t>
  </si>
  <si>
    <t xml:space="preserve">COXAJ MEDRANO, MIGUEL ANTONIO </t>
  </si>
  <si>
    <t xml:space="preserve">CRUZ LUCAS, VICTOR HUGO </t>
  </si>
  <si>
    <t xml:space="preserve">CUCA MORATAYA, CARLOS RAMIRO </t>
  </si>
  <si>
    <t xml:space="preserve">CUJ CHAN, OTTO RAUL </t>
  </si>
  <si>
    <t xml:space="preserve">CULAJAY LOPEZ, NELSON CRISTOBAL </t>
  </si>
  <si>
    <t xml:space="preserve">CUXIL CUMEZ, MARTA ETHELVINA </t>
  </si>
  <si>
    <t>SECRETARIO OFICINISTA (6060)</t>
  </si>
  <si>
    <t xml:space="preserve">DE LEON MEJIA, MARIO ARNALDO </t>
  </si>
  <si>
    <t xml:space="preserve">DE LEON RAMOS, EDISON JESUS </t>
  </si>
  <si>
    <t xml:space="preserve">DEL AGUILA FLORES, PATRICIA </t>
  </si>
  <si>
    <t xml:space="preserve">DIAZ MORALES, NERY RICARDO </t>
  </si>
  <si>
    <t xml:space="preserve">DOLORES COS, ANA </t>
  </si>
  <si>
    <t xml:space="preserve">ERICASTILLA SAMAYOA, ANNA CARLA </t>
  </si>
  <si>
    <t xml:space="preserve">ESAÚ DE JESÚS,  PACHECO LÁZARO </t>
  </si>
  <si>
    <t xml:space="preserve">ESCALANTE RAMOS, FLORY CRISTINA </t>
  </si>
  <si>
    <t xml:space="preserve">ESCOBAR CORTÉZ, ARMANDO OTTONIEL </t>
  </si>
  <si>
    <t xml:space="preserve">ESPINA BANEGAS, ELDA YANET </t>
  </si>
  <si>
    <t>PROFESIONAL II (5020)</t>
  </si>
  <si>
    <t xml:space="preserve">ESTRADA HERNANDEZ, CARLOS CELSO </t>
  </si>
  <si>
    <t xml:space="preserve">FAJARDO BARRIENTOS, RUBID </t>
  </si>
  <si>
    <t xml:space="preserve">FLORES BAÑOS, SALOMON  </t>
  </si>
  <si>
    <t xml:space="preserve">FLORES DONIS, CINDY ELIZABETH </t>
  </si>
  <si>
    <t xml:space="preserve">FLORES, MARIO RENE </t>
  </si>
  <si>
    <t xml:space="preserve">FRANCO TELON, DELFIDO </t>
  </si>
  <si>
    <t xml:space="preserve">GALINDO RUANO, OSCAR GABRIEL </t>
  </si>
  <si>
    <t xml:space="preserve">GARCIA AREVALO, AMADO </t>
  </si>
  <si>
    <t xml:space="preserve">GARCIA CARRERA, CARLOS ALFREDO </t>
  </si>
  <si>
    <t xml:space="preserve">GARCIA CORDOVA, ARMANDO </t>
  </si>
  <si>
    <t xml:space="preserve">GARCIA DE FLORES, AURA ROSA GONZALEZ </t>
  </si>
  <si>
    <t xml:space="preserve">GARCIA GALICIA, LUIS ALFONZO </t>
  </si>
  <si>
    <t xml:space="preserve">GARCIA HOIL, FRANCISCO ESTUARDO </t>
  </si>
  <si>
    <t xml:space="preserve">GARCIA LOPEZ, ALMA MARGARITA </t>
  </si>
  <si>
    <t xml:space="preserve">GARCIA MONGE, JOSE ALFONSO </t>
  </si>
  <si>
    <t xml:space="preserve">GARCIA, FREDI RONALDO </t>
  </si>
  <si>
    <t xml:space="preserve">GARCIA, JOSE EDELFIDO </t>
  </si>
  <si>
    <t xml:space="preserve">GIL , JUAN CARLOS </t>
  </si>
  <si>
    <t xml:space="preserve">GODOY MUÑOZ, MARIA ANTONIETA </t>
  </si>
  <si>
    <t xml:space="preserve">GOMEZ  ALVAREZ, MARCO TULIO </t>
  </si>
  <si>
    <t xml:space="preserve">GOMEZ JAU, ENRIQUE MANUEL </t>
  </si>
  <si>
    <t xml:space="preserve">GOMEZ MARTINEZ, ANTONIETA VICTORIA </t>
  </si>
  <si>
    <t xml:space="preserve">GOMEZ MARTINEZ, AURA VIOLETA </t>
  </si>
  <si>
    <t xml:space="preserve">GOMEZ PALACIOS, BACILIO </t>
  </si>
  <si>
    <t xml:space="preserve">GONZALEZ CORDOVA, BENJAMIN </t>
  </si>
  <si>
    <t xml:space="preserve">GONZALEZ ESCOBAR, RUDY NOEL </t>
  </si>
  <si>
    <t xml:space="preserve">GORDILLO MORALES, MARIA EUGENIA </t>
  </si>
  <si>
    <t xml:space="preserve">GUERRA ALBIZUREZ DE GOMEZ, OLGA ARGENTINA </t>
  </si>
  <si>
    <t xml:space="preserve">GUEVARA PARADA, FRANCISCO GUSTAVO </t>
  </si>
  <si>
    <t>HERNANDEZ CHAVARRIA, EDWIN OMAR</t>
  </si>
  <si>
    <t>OFICINA I (6010)</t>
  </si>
  <si>
    <t xml:space="preserve">HERNANDEZ GOMEZ, SANTIAGO </t>
  </si>
  <si>
    <t xml:space="preserve">HERNANDEZ MATEO, JOSE ESTEBAN </t>
  </si>
  <si>
    <t xml:space="preserve">HERNANDEZ SALGUERO, RENE VICTOR </t>
  </si>
  <si>
    <t xml:space="preserve">HIDALGO DE ALEJOS, MARIA CANDELARIA </t>
  </si>
  <si>
    <t xml:space="preserve">HUGO MERIDA, TEODORO </t>
  </si>
  <si>
    <t xml:space="preserve">JUAREZ LOPEZ DE PALACIOS, MIRNA JUDITH </t>
  </si>
  <si>
    <t xml:space="preserve">KROELL MONTENEGRO, JOSE RAUL </t>
  </si>
  <si>
    <t xml:space="preserve">LEMUS ESPAÑA DE CALVO, MARIA LUISA  </t>
  </si>
  <si>
    <t xml:space="preserve">TECNICO II </t>
  </si>
  <si>
    <t xml:space="preserve">LEMUS, BYRON ROLANDO </t>
  </si>
  <si>
    <t>TÉCNICO II (3020)</t>
  </si>
  <si>
    <t xml:space="preserve">LIMA HERRERA DE POC, ARCENIA ARGELINA </t>
  </si>
  <si>
    <t xml:space="preserve">LIMA LEIVA, OSCAR ENRIQUE </t>
  </si>
  <si>
    <t xml:space="preserve">LIPPMANN ESTRADA DE GRIJALVA, LILIAN ROCSANDRA </t>
  </si>
  <si>
    <t xml:space="preserve">LOARCA LAYNES, ANTONIO </t>
  </si>
  <si>
    <t xml:space="preserve">LOCON CULAJAY, OFELIA  </t>
  </si>
  <si>
    <t xml:space="preserve">LOPEZ DE VASQUEZ, CLARA LUZ CORONADO </t>
  </si>
  <si>
    <t xml:space="preserve">LOPEZ GOMEZ, CARLOS VICENTE </t>
  </si>
  <si>
    <t xml:space="preserve">LOPEZ LOPEZ DE RAMIREZ, IRMA YOLANDA </t>
  </si>
  <si>
    <t xml:space="preserve">LOPEZ LOPEZ, ARCENIO ROLANDO </t>
  </si>
  <si>
    <t xml:space="preserve">LOPEZ REVOLORIO, MARCOS GUILLERMO </t>
  </si>
  <si>
    <t xml:space="preserve">LOPEZ Y LOPEZ, NIDIA MARISELA </t>
  </si>
  <si>
    <t>LUTIN ALVAREZ, EDGAR LEONEL</t>
  </si>
  <si>
    <t>TECNICO I (3010)</t>
  </si>
  <si>
    <t xml:space="preserve">MACAL VASQUEZ, JULIO ERNESTO </t>
  </si>
  <si>
    <t xml:space="preserve">MAGAÑA CRUZ, MYNOR </t>
  </si>
  <si>
    <t xml:space="preserve">MALDONADO MARTINEZ, ROSA PATRICIA </t>
  </si>
  <si>
    <t xml:space="preserve">MARIN BONILLA, RICARDO </t>
  </si>
  <si>
    <t xml:space="preserve">MARQUEZ GONZALEZ, JOSE MARIA </t>
  </si>
  <si>
    <t xml:space="preserve">MARQUEZ MAZA, ERIC AUGUSTO </t>
  </si>
  <si>
    <t xml:space="preserve">MARROQUIN ARIANO, ANGEL ROBERTO </t>
  </si>
  <si>
    <t xml:space="preserve">MARROQUIN MENDOZA, ABDULIO </t>
  </si>
  <si>
    <t xml:space="preserve">MARROQUIN VASQUEZ, CARLOS JOSE LUIS </t>
  </si>
  <si>
    <t xml:space="preserve">MARTINEZ HERRERA, AURA LILIANA </t>
  </si>
  <si>
    <t xml:space="preserve">MARTINEZ LOPEZ, ARAMIS ARTHAÑANG </t>
  </si>
  <si>
    <t xml:space="preserve">MAS PECHE, BRIGIDO FELIPE </t>
  </si>
  <si>
    <t xml:space="preserve">MAZA PONCE, JOSE MARIO OTTONIEL </t>
  </si>
  <si>
    <t xml:space="preserve">MEJIA PEREZ DE GUZMÁN, ELENA ETELVINA </t>
  </si>
  <si>
    <t xml:space="preserve">MELENDEZ CABRERA, ANGEL VINICIO </t>
  </si>
  <si>
    <t xml:space="preserve">MELENDEZ GARCIA, LESTER SAMUEL </t>
  </si>
  <si>
    <t xml:space="preserve">MENDEZ DE LEON, JUAN FRANCISCO </t>
  </si>
  <si>
    <t xml:space="preserve">MENDEZ GARCIA, YOLANDA </t>
  </si>
  <si>
    <t xml:space="preserve">TECNICO PROFESIONAL I </t>
  </si>
  <si>
    <t xml:space="preserve">MENDEZ NAVAS, MARIA LUISA </t>
  </si>
  <si>
    <t xml:space="preserve">MENDEZ RAMOS, PEDRO </t>
  </si>
  <si>
    <t xml:space="preserve">MENDIZABAL CARDENAS, ANA CORINA  </t>
  </si>
  <si>
    <t xml:space="preserve">MENDOZA PRIMERO, EULALIO </t>
  </si>
  <si>
    <t xml:space="preserve">MENDOZA PRIMERO, FRANCISCO </t>
  </si>
  <si>
    <t xml:space="preserve">MENECES TESUCUN,  WALDEMAR DE JESUS </t>
  </si>
  <si>
    <t xml:space="preserve">MIRANDA MARROQUIN, HENRY ALAN  </t>
  </si>
  <si>
    <t xml:space="preserve">TRABAJADOR OPERATIVO III </t>
  </si>
  <si>
    <t xml:space="preserve">MONTERROSO ROSADO, ENILDA EMELINA </t>
  </si>
  <si>
    <t xml:space="preserve">MONZON OCHOA, FRANCIA DE LOS ANGELES </t>
  </si>
  <si>
    <t xml:space="preserve">MORALES BARRERA, WALTER OTONIEL  </t>
  </si>
  <si>
    <t xml:space="preserve">MORALES GIL, JOSE LUIS </t>
  </si>
  <si>
    <t xml:space="preserve">MORALES GONZALEZ, MARVIN LEONEL </t>
  </si>
  <si>
    <t xml:space="preserve">MORALES LINARES, ELIZABETH BEATRIZ </t>
  </si>
  <si>
    <t xml:space="preserve">MORAN ALVIZUREZ, CARLOS MAURICIO </t>
  </si>
  <si>
    <t>PROFESIONAL III (5030)</t>
  </si>
  <si>
    <t xml:space="preserve">MORATAYA GUDIEL DE RODRÍGUEZ, MAYRA CONSUELO </t>
  </si>
  <si>
    <t xml:space="preserve">MUÑOZ LEMUS, LUIS MANUEL </t>
  </si>
  <si>
    <t xml:space="preserve">MUZ OROZCO, MARCO ANTONIO  </t>
  </si>
  <si>
    <t xml:space="preserve">NAJARRO CARDONA, TERESO DE JESUS </t>
  </si>
  <si>
    <t xml:space="preserve">NAJERA IZAGUIRRE, SERBELIO  </t>
  </si>
  <si>
    <t xml:space="preserve">NAJERA LORENZO, DANIEL </t>
  </si>
  <si>
    <t xml:space="preserve">OBANDO ALVARADO, JAIME GUILLERMO </t>
  </si>
  <si>
    <t xml:space="preserve">OBREGÓN GARCÍA, CÉSAR ARNULFO </t>
  </si>
  <si>
    <t xml:space="preserve">OCHAETA , ELIZANDRO LEONEL </t>
  </si>
  <si>
    <t xml:space="preserve">OCHAETA CHAN, ANTONIO RENE </t>
  </si>
  <si>
    <t xml:space="preserve">OLIVARES, ISMAEL  </t>
  </si>
  <si>
    <t xml:space="preserve">OLIVAREZ, MARIO ANTONIO  </t>
  </si>
  <si>
    <t xml:space="preserve">ORANTES DONIS, MIGUEL ANGEL </t>
  </si>
  <si>
    <t xml:space="preserve">ORREGO LEONARDO, JOSE DANIEL </t>
  </si>
  <si>
    <t>ORTIZ LOPEZ, HECTOR AMILCAR</t>
  </si>
  <si>
    <t xml:space="preserve">PAAU CHOC, ALBERTO </t>
  </si>
  <si>
    <t xml:space="preserve">PASCUAL HIDALGO, FLORENCIO ERNESTO </t>
  </si>
  <si>
    <t xml:space="preserve">PAZ GODÌNEZ, DENNIS ELIU  </t>
  </si>
  <si>
    <t xml:space="preserve">PAZ JUAREZ, VICTOR HUGO </t>
  </si>
  <si>
    <t xml:space="preserve">PAZ LOPEZ, ERWIN OTTONIEL </t>
  </si>
  <si>
    <t xml:space="preserve">PEÑA GOMEZ, EDUARDO </t>
  </si>
  <si>
    <t xml:space="preserve">PEREZ HERNANDEZ, JOSE GEREMIAS </t>
  </si>
  <si>
    <t xml:space="preserve">PEREZ LOPEZ, ERICK ALEXANDER </t>
  </si>
  <si>
    <t xml:space="preserve">PERLA PINEDA, WUILIAM SALOMON </t>
  </si>
  <si>
    <t xml:space="preserve">PICHILLA MEJIA, JOSE LUIS </t>
  </si>
  <si>
    <t xml:space="preserve">PINTO DE ORTIZ, VIRGINIA OLIVA </t>
  </si>
  <si>
    <t xml:space="preserve">PIÑA, ABRAHAM </t>
  </si>
  <si>
    <t xml:space="preserve">POCO, CORNELIO </t>
  </si>
  <si>
    <t xml:space="preserve">PU MORALES, MARGARITO </t>
  </si>
  <si>
    <t xml:space="preserve">PUAC CORTEZ, ROSARIO ROSALINA </t>
  </si>
  <si>
    <t xml:space="preserve">QUIACAIN CHAVAJAY, CECILIA </t>
  </si>
  <si>
    <t xml:space="preserve">QUIM YAXCAL DE JUAREZ, ELDA ELEUTERIA </t>
  </si>
  <si>
    <t xml:space="preserve">QUINILLA IMUL, JUAN </t>
  </si>
  <si>
    <t xml:space="preserve">QUIXAJ MORALES, JUAN PABLO </t>
  </si>
  <si>
    <t xml:space="preserve">QUIXCHÁN CORZO, JOSÉ BENEDICTO </t>
  </si>
  <si>
    <t xml:space="preserve">QUIXCHAN MISS, MARIO ALBERTO </t>
  </si>
  <si>
    <t xml:space="preserve">RABANALES GONZALEZ, EVELYN DAMARIS </t>
  </si>
  <si>
    <t>TRABAJADOR ESPECIALIZADO II (2020)</t>
  </si>
  <si>
    <t xml:space="preserve">RACANCOJ MORALES, APOLINARIO </t>
  </si>
  <si>
    <t xml:space="preserve">RAMIREZ VILLANUEVA, CIPRIANO </t>
  </si>
  <si>
    <t xml:space="preserve">RAMIREZ, MARIA DEL ROSARIO </t>
  </si>
  <si>
    <t xml:space="preserve"> OFICINISTA II (6020)</t>
  </si>
  <si>
    <t xml:space="preserve">RAMOS CAAL, ANTONIO </t>
  </si>
  <si>
    <t xml:space="preserve">ROCA GARCIA, HILDA PRISCILA </t>
  </si>
  <si>
    <t xml:space="preserve">RODAS RODRIGUEZ, LESBIA LISSETTE </t>
  </si>
  <si>
    <t xml:space="preserve">RODRIGUEZ ALVAREZ, NEREIDA JASMIN </t>
  </si>
  <si>
    <t xml:space="preserve">RODRIGUEZ LUIS, JOSE DOMINGO </t>
  </si>
  <si>
    <t xml:space="preserve">RODRIGUEZ VASQUEZ, DAVID SAMUEL </t>
  </si>
  <si>
    <t xml:space="preserve">ROSADO MORFIN, SALOMON ORLANDO </t>
  </si>
  <si>
    <t xml:space="preserve">ROSALES AREVALO, ANDRES </t>
  </si>
  <si>
    <t xml:space="preserve">ROSALES BARRIOS, LUIS ENRIQUE </t>
  </si>
  <si>
    <t xml:space="preserve">ROSALES CABRERA, OSMAN GUADALUPE </t>
  </si>
  <si>
    <t xml:space="preserve">SABAN SICAN, ROBERTO </t>
  </si>
  <si>
    <t xml:space="preserve">SALAZAR DE SAGASTUME, MIRNA ESPERANZA  </t>
  </si>
  <si>
    <t xml:space="preserve">SALAZAR RODRIGUEZ, XIOMARA VALESKA </t>
  </si>
  <si>
    <t>JEFE TÉCNICO II (3070)</t>
  </si>
  <si>
    <t xml:space="preserve">SALAZAR TISTA, ROBERTO </t>
  </si>
  <si>
    <t xml:space="preserve">SANCHEZ LOPEZ, EVER ELI </t>
  </si>
  <si>
    <t xml:space="preserve">SANDOVAL ARGUETA, HERCILIA LILY </t>
  </si>
  <si>
    <t>SANTANA BARILLA, ROMEO DE JESUS S</t>
  </si>
  <si>
    <t xml:space="preserve">SANTIAGO GONZALEZ, JORGE DAVID </t>
  </si>
  <si>
    <t xml:space="preserve">SANTIZO DE POLANCO, MIRIAM OLINDA </t>
  </si>
  <si>
    <t xml:space="preserve">SAQUIC MORALES, HECTOR YOVANI </t>
  </si>
  <si>
    <t xml:space="preserve">SENTE SABAN, RAMON </t>
  </si>
  <si>
    <t xml:space="preserve">SEP ESTRADA, MIZAEL FERNANDO </t>
  </si>
  <si>
    <t>SINDY SUSANA NAVAS TEOS</t>
  </si>
  <si>
    <t>TECNICO II</t>
  </si>
  <si>
    <t xml:space="preserve">SOC LUCAS, JORGE EDDIE </t>
  </si>
  <si>
    <t>ASISTENTE PROFESIONAL II (9720)</t>
  </si>
  <si>
    <t xml:space="preserve">TECUN MONROY, HERLINDO </t>
  </si>
  <si>
    <t xml:space="preserve">TIPAZ BATZ, JESUS </t>
  </si>
  <si>
    <t xml:space="preserve">TIPAZ DE LEON, CLETO </t>
  </si>
  <si>
    <t xml:space="preserve">TOBAR CRUZ, PAULO </t>
  </si>
  <si>
    <t>TUN PECHE, SERGIO ANDRES</t>
  </si>
  <si>
    <t xml:space="preserve">TUNA AGUILAR, MARIA ANTONIA </t>
  </si>
  <si>
    <t xml:space="preserve">TZIN ALVARADO, JORGE AGUSTO </t>
  </si>
  <si>
    <t xml:space="preserve">TZOY REINOSO, JUSTO FRANCISCO </t>
  </si>
  <si>
    <t xml:space="preserve">TZUL ALVARADO, MARIA ANTONIETA </t>
  </si>
  <si>
    <t xml:space="preserve">URBANO CHI, CARLOS ARMANDO </t>
  </si>
  <si>
    <t xml:space="preserve">VANEGAS ACOSTA, MARCO TULIO </t>
  </si>
  <si>
    <t xml:space="preserve">VASQUEZ ARREAGA, ARMANDO MIGUEL </t>
  </si>
  <si>
    <t xml:space="preserve">VELASQUEZ GALVEZ, ROSSANGELA NINETH </t>
  </si>
  <si>
    <t>JEFE TÈCNICO PROFESIONAL III (4080)</t>
  </si>
  <si>
    <t xml:space="preserve">VELIZ TOBAR, LUIS FERNANDO </t>
  </si>
  <si>
    <t xml:space="preserve">VIRULA GONZALEZ, JOEL </t>
  </si>
  <si>
    <t xml:space="preserve">XICARA MENDEZ, OLGA LIDIA </t>
  </si>
  <si>
    <t xml:space="preserve">XIQUIN CULAJAY, PEDRO MARCIAL </t>
  </si>
  <si>
    <t xml:space="preserve">XITUMUL IXPATAC, PASCUAL </t>
  </si>
  <si>
    <t xml:space="preserve">ZECEÑA GARCIA, OSCAR OSWALDO </t>
  </si>
  <si>
    <t xml:space="preserve">AGUIRRE AGUSTIN, GERARDO </t>
  </si>
  <si>
    <t xml:space="preserve">ALDANA HEREDIA, NERY RONALDO </t>
  </si>
  <si>
    <t>TÉCNICO PROFESIONAL II (4020)</t>
  </si>
  <si>
    <t xml:space="preserve">ALDANA ROSALES, MOISES ORLANDO </t>
  </si>
  <si>
    <t xml:space="preserve">ALVARADO BALONA, ENER ALFREDO </t>
  </si>
  <si>
    <t xml:space="preserve">AMARRA PAZ, GUSTAVO ADOLFO </t>
  </si>
  <si>
    <t>DIRECTOR TECNICO III</t>
  </si>
  <si>
    <t xml:space="preserve">BALONA HEREDIA , EDDISON ALFREDO </t>
  </si>
  <si>
    <t>TRABAJADOR OPERATIVO II</t>
  </si>
  <si>
    <t xml:space="preserve">BOLAÑOS AVILA, JUAN MAURICIO </t>
  </si>
  <si>
    <t xml:space="preserve">BOLAÑOS CUCA, JUAN CARLOS </t>
  </si>
  <si>
    <t xml:space="preserve">BOLAÑOS VASQUEZ, HUMBERTO GERARDO </t>
  </si>
  <si>
    <t xml:space="preserve">CAÑAS ROJAS, JULIO ALFREDO </t>
  </si>
  <si>
    <t xml:space="preserve">CHAVEZ CULAN, ANDRES NICOLAS </t>
  </si>
  <si>
    <t xml:space="preserve">COBOCH DE REYES, CARMEN </t>
  </si>
  <si>
    <t xml:space="preserve">CONTRERAS RODRIGUEZ, MARIA JERONIMA </t>
  </si>
  <si>
    <t xml:space="preserve">CORZO DOMINGUEZ, LILIAN ARGENTINA </t>
  </si>
  <si>
    <t>ASESOR PROFESIONAL ESPECIALIZADO IV (9740)</t>
  </si>
  <si>
    <t xml:space="preserve">COYOTE COCON, MANUEL DE JESUS </t>
  </si>
  <si>
    <t>TRABAJADOR ESPECIALIZADO III (2030)</t>
  </si>
  <si>
    <t xml:space="preserve">DE LEON RAMIREZ DE GARCIA, BERNARDA MADAI </t>
  </si>
  <si>
    <t xml:space="preserve">DEL CID VASQUEZ, HILARIO </t>
  </si>
  <si>
    <t xml:space="preserve">DIAZ LÓPEZ, JACKELYN NOHEMÍ </t>
  </si>
  <si>
    <t xml:space="preserve">DIAZ ROMEU, GUILLERMO </t>
  </si>
  <si>
    <t>DIRECTOR TÉCNICO II (8070)</t>
  </si>
  <si>
    <t>ESQUIVEL CORZO, NELSON ANÍBAL</t>
  </si>
  <si>
    <t>ASESOR PROFESIONAL ESPECIALIZADO II</t>
  </si>
  <si>
    <t>ESTRADA TOC, PABLO</t>
  </si>
  <si>
    <t>GARCIA CASTELLANOS, MELLYN EMERITA</t>
  </si>
  <si>
    <t>ASESOR PROFESIONAL ESPECIALIZADO III</t>
  </si>
  <si>
    <t xml:space="preserve">GONZALEZ DE  DOMINGUEZ, MARTA JULIA </t>
  </si>
  <si>
    <t xml:space="preserve">GONZALEZ FUENTES, DIANA MARITZA </t>
  </si>
  <si>
    <t xml:space="preserve">GONZÁLEZ MOLINA, MAIBY EMPERATRIZ </t>
  </si>
  <si>
    <t>DIRECTOR TÉCNICO I (8060)</t>
  </si>
  <si>
    <t xml:space="preserve">HERNANDEZ GONZALEZ, JULIA LILIANA </t>
  </si>
  <si>
    <t xml:space="preserve">HERNANDEZ HERRERA, EDUARDO ENRIQUE </t>
  </si>
  <si>
    <t xml:space="preserve">HOIL CAAL, WILLIAN RAMÓN </t>
  </si>
  <si>
    <t xml:space="preserve">LASTOR MEJIA, MARTÍN </t>
  </si>
  <si>
    <t xml:space="preserve">LOPEZ CHEN, CELSO ALONZO </t>
  </si>
  <si>
    <t xml:space="preserve">LORENZO NOLASCO, JESUS </t>
  </si>
  <si>
    <t xml:space="preserve">MAQUIN CHE, SALVADOR </t>
  </si>
  <si>
    <t xml:space="preserve">MARROQUIN MAZARIEGOS, ROBERTO GONZALO </t>
  </si>
  <si>
    <t xml:space="preserve">MELGAR HOIL, JUAN PABLO </t>
  </si>
  <si>
    <t xml:space="preserve">MONTENEGRO PAYES, JOSUE DANIEL </t>
  </si>
  <si>
    <t xml:space="preserve">MOSCOZO, VICTOR HUGO </t>
  </si>
  <si>
    <t xml:space="preserve">NIJ TOCAY, RENE </t>
  </si>
  <si>
    <t xml:space="preserve">OROZCO PEREZ, JENNY ALEJANDRA </t>
  </si>
  <si>
    <t xml:space="preserve">TRABAJADOR ESPECIALIZADO III </t>
  </si>
  <si>
    <t xml:space="preserve">PEC SOCOREC, LAZARO </t>
  </si>
  <si>
    <t xml:space="preserve">PELLECER ALESIO, MONICA KARINA </t>
  </si>
  <si>
    <t xml:space="preserve">PEREZ CORDOVA, JUAN </t>
  </si>
  <si>
    <t xml:space="preserve">PEREZ PALENCIA, HUGO ALBERTO </t>
  </si>
  <si>
    <t xml:space="preserve">PINEDA MEZA DE HALL, ASTRID VIVIANA </t>
  </si>
  <si>
    <t>JEFE TECNICO PROFESIONAL III (4080)</t>
  </si>
  <si>
    <t xml:space="preserve">RAMIREZ MENDEZ, SANTOS </t>
  </si>
  <si>
    <t xml:space="preserve">RAMOS ESTRADA DE LOZANO, HILDA SUSANA </t>
  </si>
  <si>
    <t>JEFE TECNICO PROFESIONAL III</t>
  </si>
  <si>
    <t xml:space="preserve">RANCHOS CRUZ, JOSE LUIS </t>
  </si>
  <si>
    <t>TECNICO PROFESIONAL II (4020)</t>
  </si>
  <si>
    <t xml:space="preserve">REYES, MARA ANTONIETA </t>
  </si>
  <si>
    <t xml:space="preserve">ROJAS CONTRERAS, BYRON ROLANDO </t>
  </si>
  <si>
    <t>SACALXOT CHAJ, ALMA ABIGAIL</t>
  </si>
  <si>
    <t>DIRECTOR TECNICO II (8070)</t>
  </si>
  <si>
    <t xml:space="preserve">SALVADOR DOMINGO, HERMELINDO </t>
  </si>
  <si>
    <t xml:space="preserve">SCHIEBER  GOEHRING  DE  LAVARREDA, CHRISTA  ILSE  </t>
  </si>
  <si>
    <t>ASESOR PROFESIONAL ESPECIALIZADO II (9820)</t>
  </si>
  <si>
    <t xml:space="preserve">SUAREZ GARCIA, ELVIA HAYDEE </t>
  </si>
  <si>
    <t xml:space="preserve">VALLE TRUJILLO, GENDRY RODERICO </t>
  </si>
  <si>
    <t>MONTERROSO TUNCHEZ, NELTON ESTUARDO</t>
  </si>
  <si>
    <t>PINEDA DE LEÓN, JOSÉ EMIGDIO</t>
  </si>
  <si>
    <t>VILLAGRÁN MARTÍNEZ, HUMBERTO</t>
  </si>
  <si>
    <t>CLAUDIO PÉREZ, DAVID ROCAEL</t>
  </si>
  <si>
    <t>CAPORAL</t>
  </si>
  <si>
    <t>ESCOBAR GARCÍA DE CASTILLO, LAURA DALILA</t>
  </si>
  <si>
    <t>BODEGUERO II</t>
  </si>
  <si>
    <t>HERNANDEZ DE LEÓN, JOSE RAMIRO</t>
  </si>
  <si>
    <t>PERFORADOR DE SUELOS</t>
  </si>
  <si>
    <t>TIPÁZ MARROQUÍN, JOSÉ MIGUEL</t>
  </si>
  <si>
    <t>LÓPEZ DÍAZ, ELSÍAS JONATHAN</t>
  </si>
  <si>
    <t>AUXILIAR DE TOPOGRAFÍA III</t>
  </si>
  <si>
    <t>DELGADO VICENTE, SANTIAGO</t>
  </si>
  <si>
    <t>ROMERO LÓPEZ, JULIÁN</t>
  </si>
  <si>
    <t>ALBAÑIL I</t>
  </si>
  <si>
    <t>VELASQUEZ OXLAJ, JOSE</t>
  </si>
  <si>
    <t>SALES SÁNCHEZ, BUENAVENTURA</t>
  </si>
  <si>
    <t>GUZMÁN CARRILLO, EFRAÍN</t>
  </si>
  <si>
    <t>ARANGO, FRANCISCO RICARDO</t>
  </si>
  <si>
    <t>PÉREZ MARROQUÍN, DAVID</t>
  </si>
  <si>
    <t>AMÉZQUITA RODAS, ANGEL EDUARDO</t>
  </si>
  <si>
    <t>CHAPERNO TINEZ, JUAN FEDERICO</t>
  </si>
  <si>
    <t>CONDUCTOR DE VEHÍCULOS LIVIANOS</t>
  </si>
  <si>
    <t>PÉREZ CIGUENZA, AMILCAR SILVESTRE</t>
  </si>
  <si>
    <t>ESCOBAR MARTÍNEZ, HÉCTOR RONNALDO</t>
  </si>
  <si>
    <t>VILLAGRÁN GARCÍA, VÍCTOR EFRAÍN</t>
  </si>
  <si>
    <t>PEÓN VIGILANTE II</t>
  </si>
  <si>
    <t>RAMÍREZ VÁSQUEZ, OSCAR</t>
  </si>
  <si>
    <t>GUTIERREZ MÉNDEZ, GUADALUPE</t>
  </si>
  <si>
    <t>ORDÓÑEZ DOMINGO, JACINTO</t>
  </si>
  <si>
    <t>DE LEÓN BARRIOS, HECTOR VALDEMAR</t>
  </si>
  <si>
    <t>MONTERROSO GARCÍA, JAIME EFRAÍN</t>
  </si>
  <si>
    <t>LOPEZ LUCAS, GENARO</t>
  </si>
  <si>
    <t>LÓPEZ LORENZO, RAMÓN</t>
  </si>
  <si>
    <t>RAMÍREZ LÓPEZ, GONZALO RAMÓN</t>
  </si>
  <si>
    <t>GÓMEZ SALES, PABLO</t>
  </si>
  <si>
    <t>LÓPEZ GARCÌA, JACOBO</t>
  </si>
  <si>
    <t>HERNÁNDEZ MIRANDA, ERNESTO</t>
  </si>
  <si>
    <t>PEÓN</t>
  </si>
  <si>
    <t>LÓPEZ LORENZO, ALBERTO</t>
  </si>
  <si>
    <t>MACARIO GÓMEZ, HERMELINDO ROMALDO</t>
  </si>
  <si>
    <t>LÓPEZ Y LÓPEZ, SANTIAGO</t>
  </si>
  <si>
    <t>CABRERA JUÁREZ, OSCAR ROMEO</t>
  </si>
  <si>
    <t>LÓPEZ CIFUENTES, ARMANDO BEAHY</t>
  </si>
  <si>
    <t>VAÍL HUINIL, ALBERTO</t>
  </si>
  <si>
    <t>HERNÁNDEZ SIMILIÀN, PEDRO</t>
  </si>
  <si>
    <t>GARCÍA, JULIO PATROCINIO</t>
  </si>
  <si>
    <t>MENCHO GOMEZ, BAUDILIO</t>
  </si>
  <si>
    <t>VÁSQUEZ GARCIA, ESTEBAN</t>
  </si>
  <si>
    <t>BARRIOS SIGUENZA, MARIO ROLANDO</t>
  </si>
  <si>
    <t>GONZÁLES JUÁREZ, ENRIQUE ISRAEL</t>
  </si>
  <si>
    <t>MONTERROSO GARCÍA, ABEL AMILCAR</t>
  </si>
  <si>
    <t>CLAUDIO MONTERROSO, DAVID NEHEMIAS</t>
  </si>
  <si>
    <t>CALDERÓN RAMÍREZ DE MALDONADO, BLANCA MARIZOL</t>
  </si>
  <si>
    <t>AUXILIAR MISCELÁNEO</t>
  </si>
  <si>
    <t>IBARRA PÉREZ, CARMELINO</t>
  </si>
  <si>
    <t>GONZÁLEZ RIVERA, PEDRO DAVID</t>
  </si>
  <si>
    <t>ROMERO IXCOT, LEOCADIO</t>
  </si>
  <si>
    <t>RIVERA LÓPEZ DE PAZ, DIANA MARILÚ</t>
  </si>
  <si>
    <t>AUXILIAR DE BODEGA</t>
  </si>
  <si>
    <t>DARDÓN GONZÁLEZ, JULIO</t>
  </si>
  <si>
    <t>CLAUDIO GARCIA, ADIEL JEREMIAS</t>
  </si>
  <si>
    <t>SÁNCHEZ Y SÁNCHEZ, RUDY</t>
  </si>
  <si>
    <t>GARCÍA GONZALEZ, FRANCISCO GENARO</t>
  </si>
  <si>
    <t>RAMÍREZ LORENZO, MILTON OMAR</t>
  </si>
  <si>
    <t>SOTO PÉREZ, ISRRAEL</t>
  </si>
  <si>
    <t>NICOLAS CASTAÑEDA, BERNAVE</t>
  </si>
  <si>
    <t>REYNOSO CHIHUIL, CÉSAR HUMBERTO</t>
  </si>
  <si>
    <t>CHAPERNO TINES, JOSÉ TOMAS</t>
  </si>
  <si>
    <t>DE LEÓN DE LEÓN, ROBIN KINSIÑO</t>
  </si>
  <si>
    <t>VELÁSQUEZ PUÁC, JOSÉ ESTUARDO</t>
  </si>
  <si>
    <t>CHAVEZ SALES, LEONZO</t>
  </si>
  <si>
    <t>LÓPEZ LORENZO, CELESTINO</t>
  </si>
  <si>
    <t>CHANCHAVAC ORTEGA, ROBERTO ALEJANDRO</t>
  </si>
  <si>
    <t>PAZ DOMINGO, WILLIAM</t>
  </si>
  <si>
    <t>TORRES ESTRADA, SANDRA NOHEMÍ</t>
  </si>
  <si>
    <t>PEÓN VIVANDERA</t>
  </si>
  <si>
    <t>CAMPOS VÁSQUEZ, HEBER ELEAZAR</t>
  </si>
  <si>
    <t>JUÁREZ ORELLANA, JUAN SAÚL</t>
  </si>
  <si>
    <t>PÉREZ DE LEÓN, HEYDI YOJANA</t>
  </si>
  <si>
    <t>RIVERA GARCÍA, LUIS ALFONZO</t>
  </si>
  <si>
    <t>SÁNCHEZ SÁNCHEZ, VICTOR</t>
  </si>
  <si>
    <t>ORDOÑEZ PÉREZ, CESAR</t>
  </si>
  <si>
    <t>JUÁREZ VICENTE, JOSÉ</t>
  </si>
  <si>
    <t>MONTERROSO TUNCHEZ, EDWIN WALDEMAR</t>
  </si>
  <si>
    <t>MONTERROSO VARGAS DE ESCOBAR, ZOILA MARINA</t>
  </si>
  <si>
    <t>DE LEÓN CALDERÓN, HENRY DARÍO</t>
  </si>
  <si>
    <t>GÓMEZ LÓPEZ, ANAHÚ JEREMIAS</t>
  </si>
  <si>
    <t>JUÁREZ MONZÓN, JORGE LUIS</t>
  </si>
  <si>
    <t>ALVARADO AMÉZQUITA, ABNER OMAR</t>
  </si>
  <si>
    <t>SÁNCHEZ SÁNCHEZ, GUILLERMO</t>
  </si>
  <si>
    <t>GÓMEZ VILLAGRÉS, ALBERTO</t>
  </si>
  <si>
    <t>MÉNDEZ BARRIOS, RAMÓN</t>
  </si>
  <si>
    <t>LÓPEZ VELÁSQUEZ, OSWALDO DE JESÚS</t>
  </si>
  <si>
    <t>MARROQUÍN MÉNDEZ, GONZALO DANILO</t>
  </si>
  <si>
    <t>JUÁREZ MÉNDEZ, AMILCAR ESTUARDO</t>
  </si>
  <si>
    <t>MAYÉN MURALLES, BACILIO DE JESÚS</t>
  </si>
  <si>
    <t>HERNÁNDEZ RUANO, ELIGIO RODOLFO</t>
  </si>
  <si>
    <t xml:space="preserve">PEÓN VIGILANTE I </t>
  </si>
  <si>
    <t>SABÁN, FRANCISCO</t>
  </si>
  <si>
    <t>AZAÑÓN CHIGÜICHON DE MARTÍNEZ, MARÍA DEL ROSARIO</t>
  </si>
  <si>
    <t>CONSERJE</t>
  </si>
  <si>
    <t>RAMIREZ LÓPEZ, HECTOR ROMEO</t>
  </si>
  <si>
    <t>PEÓN VIGILANTE I</t>
  </si>
  <si>
    <t>RAXÓN SABÁN, EDGAR GEOVANNY</t>
  </si>
  <si>
    <t>CANO LÓPEZ, RIGOBERTO</t>
  </si>
  <si>
    <t>CARPINTERO I</t>
  </si>
  <si>
    <t>LÓPEZ Y LÓPEZ, PEDRO</t>
  </si>
  <si>
    <t>ZET TUBAC, MARÍA SUSANA</t>
  </si>
  <si>
    <t>LAVANDERA II</t>
  </si>
  <si>
    <t>CORONADO BELTRAN, LUIS RAUL</t>
  </si>
  <si>
    <t>ALBAÑIL II</t>
  </si>
  <si>
    <t>VÉLIZ VELÁSQUEZ, VICTOR MANUEL</t>
  </si>
  <si>
    <t>AGUILAR, ADELAIDO</t>
  </si>
  <si>
    <t>GONZÁLEZ VICENTE, DAVID</t>
  </si>
  <si>
    <t>VELIZ MELENDREZ, HERMENEJILDO</t>
  </si>
  <si>
    <t>AZURDIA LÓPEZ, SALVADOR ENRIQUE</t>
  </si>
  <si>
    <t>LÓPEZ LÓPEZ DE REYES, PERLA KAROLINA ESMERALDA RUBY</t>
  </si>
  <si>
    <t>MARROQUÍN CARDENAS, ESMERALDA DE MARÍA</t>
  </si>
  <si>
    <t>TEJAX MAY, JUAN FRANCÍSCO</t>
  </si>
  <si>
    <t>TOC CUC, LUCIANO</t>
  </si>
  <si>
    <t>COY GABRIEL, ALEJANDRO AUGUSTO</t>
  </si>
  <si>
    <t>ALVEÑO NAVAS, HIPÓLITO</t>
  </si>
  <si>
    <t>SANTANA BARILLAS, JOSÉ EDWIN</t>
  </si>
  <si>
    <t>CASTILLO RIVERA, CARLOS ARTURO</t>
  </si>
  <si>
    <t>PILOTO I DE VEHÍCULOS LIVIANOS</t>
  </si>
  <si>
    <t>GARCÍA, RICARDO</t>
  </si>
  <si>
    <t>JARDINERO I</t>
  </si>
  <si>
    <t>CHACÓN BEJARANO, ADA AZENETH</t>
  </si>
  <si>
    <t>GÓMEZ SICAJAÚ, APOLONIO</t>
  </si>
  <si>
    <t>GABRIEL CHACÓN DE LINARES, AURA YOLANDA</t>
  </si>
  <si>
    <t>PEC CON, CLARA AMALIA</t>
  </si>
  <si>
    <t>XILAMÁ BOLAÑOS, MYNO GEOVANY</t>
  </si>
  <si>
    <t>SUY MORALES, AUGUSTO</t>
  </si>
  <si>
    <t>HOIL HEREDIA, WALTER EVERARDO</t>
  </si>
  <si>
    <t>GARCÍA JIMÉNEZ, JENNY ZURAMA</t>
  </si>
  <si>
    <t>AGUILAR MAZÁ, MELSIN OVED</t>
  </si>
  <si>
    <t>GOMEZ SIMILIAN, HECTOR ROLANDO</t>
  </si>
  <si>
    <t>GUZMAN ALFARO, MELESIO</t>
  </si>
  <si>
    <t>MARROQUÍN BAUTISTA, OSCAR ARNOLDO</t>
  </si>
  <si>
    <t>HERNÁNDEZ MÉNDEZ, ALBERTO</t>
  </si>
  <si>
    <t>MARTÍNEZ GÓMEZ, ALFREDO</t>
  </si>
  <si>
    <t>LÓPEZ CRUZ, LUIS ALBERTO DE JESÚS</t>
  </si>
  <si>
    <t>CUYÁN YUPE, LUIS FELIPE</t>
  </si>
  <si>
    <t>HERRERA CUESSI, ALVARO EDMUNDO</t>
  </si>
  <si>
    <t>PINTOR I</t>
  </si>
  <si>
    <t>RIVERA MARTÍNEZ, BAYRON ANTONIO</t>
  </si>
  <si>
    <t>QUINTANILLA FRANCO, CAROL NISHELDY</t>
  </si>
  <si>
    <t>DUARTE CAMEY, ROSA ALBERTINA</t>
  </si>
  <si>
    <t>MENSAJERO II</t>
  </si>
  <si>
    <t>LÓPEZ MELÉNDEZ, CARMEN</t>
  </si>
  <si>
    <t>SETE GAITÁN, CECILIO CÉSAR</t>
  </si>
  <si>
    <t>PEÑA VELA DE LIMA, EVA MARÍA</t>
  </si>
  <si>
    <t>FERNÁNDEZ, JORGE LUIS</t>
  </si>
  <si>
    <t>JERÓNIMO CRUZ, FRANCISCO</t>
  </si>
  <si>
    <t>PEÓN VIGILANTE IV</t>
  </si>
  <si>
    <t>AGÜIN XAJPOT, MARÍA INÉS</t>
  </si>
  <si>
    <t>CARDONA HERNANDEZ, JULIO IGNACIO</t>
  </si>
  <si>
    <t>PEÓN VIGILANTE V</t>
  </si>
  <si>
    <t>LIMA PAYES, JOSÉ SAUL</t>
  </si>
  <si>
    <t>GUTIÉRREZ RAYMUNDO, ODILIO</t>
  </si>
  <si>
    <t>YAX TZUL DE GONZÁLEZ, GLADYS EUNICE</t>
  </si>
  <si>
    <t>BODEGUERO IV</t>
  </si>
  <si>
    <t>RODRÍGUEZ QUETZAL, ERICO ALFREDO</t>
  </si>
  <si>
    <t>QUIXCHÁN CORZO, ALEXIS ESTUARDO</t>
  </si>
  <si>
    <t>LÓPEZ RAMÍREZ , BERNARDO</t>
  </si>
  <si>
    <t xml:space="preserve">ALBAÑIL I </t>
  </si>
  <si>
    <t>HOIL HEREDIA, ESTEBAN EVERARDO</t>
  </si>
  <si>
    <t>ESTRADA ESTRADA, GUMERCINDA</t>
  </si>
  <si>
    <t>MOLINA SOSA, GESLER HUMBERTO</t>
  </si>
  <si>
    <t>ZAMORA ARGUETA, IVÁN ALEJANDRO</t>
  </si>
  <si>
    <t>DÁVILA ARREOLA, EDGAR JEOVANMN</t>
  </si>
  <si>
    <t>GIL SICAJÁ, HERMENEGILDO</t>
  </si>
  <si>
    <t>ROBLES BARILLAS, SERGIO GUILLERMO</t>
  </si>
  <si>
    <t>SOLIS RODAS, MÁXIMO</t>
  </si>
  <si>
    <t>BODEGUERO I</t>
  </si>
  <si>
    <t>PÉREZ LUNA, MARTA JULIA</t>
  </si>
  <si>
    <t>CHÁVEZ JIMÉNEZ, ABEL VIRGILIO</t>
  </si>
  <si>
    <t>RODRÍGUEZ MELARA, LUCÍA ANTONIETA</t>
  </si>
  <si>
    <t>HERNANDEZ ORTIZ DE ALFARO, DORA ODILIA</t>
  </si>
  <si>
    <t>GARCIA DE CARRERA, ROSARIO</t>
  </si>
  <si>
    <t>GÓMEZ ESPAÑA, SARA ELIZABETH</t>
  </si>
  <si>
    <t>ENCUADERNADOR</t>
  </si>
  <si>
    <t>CABRERA ARÉVALO DE COSÍO, VERÓNICA BEATRÍZ</t>
  </si>
  <si>
    <t>TEZUCÚN LUNA, PEDRO ANTONIO</t>
  </si>
  <si>
    <t>ROSA PINEDA, AUREDIN RAMIRO</t>
  </si>
  <si>
    <t>GUTIÉRREZ PÉREZ, OSCAR</t>
  </si>
  <si>
    <t>ACEITUNO OSORIO, JESÚS</t>
  </si>
  <si>
    <t>OBANDO TIUL, GILBERTO ESTEBAN</t>
  </si>
  <si>
    <t>RAYMUNDO, CESAR OCTAVIO</t>
  </si>
  <si>
    <t>ALBAÑIL III</t>
  </si>
  <si>
    <t>SOLÓRZANO LUNA, RUBÉN ANTONIO</t>
  </si>
  <si>
    <t>MEJÍA VIDAL, HERONÍAS ABDIEL</t>
  </si>
  <si>
    <t>CITAN MEJIA, ALBARO YOVANI</t>
  </si>
  <si>
    <t>RAMÍREZ MONROY, ODILIO DE JESÚS</t>
  </si>
  <si>
    <t>CHÁN CHATÁ, MAIRO MOICES</t>
  </si>
  <si>
    <t>ESCOBAR MIRANDA, NEFTALÍ</t>
  </si>
  <si>
    <t>QUIXCHÁN COHUOJ, WEYNER AMILCAR</t>
  </si>
  <si>
    <t>CABRERA TURCIOS, JUAN CARLOS</t>
  </si>
  <si>
    <t>POP RIVERA, ERICK ARNOLDO</t>
  </si>
  <si>
    <t>CORTEZ SANTIAGO, JOSÉ LUIS</t>
  </si>
  <si>
    <t>PEÑA REVOLORIO, ERBIN LEONEL</t>
  </si>
  <si>
    <t>CANAHUÍ SANDOVAL, UBALDO</t>
  </si>
  <si>
    <t>RUANO MEDRANO, JUAN MANUEL</t>
  </si>
  <si>
    <t>ACEVEDO ALDANA, OSCAR</t>
  </si>
  <si>
    <t>PÉREZ LEMUS, JUAN JOSÉ</t>
  </si>
  <si>
    <t>PÉREZ DÍAZ, MOISES DANIEL</t>
  </si>
  <si>
    <t>MEJIA SOZA, JOSE LUIS</t>
  </si>
  <si>
    <t>JUAREZ COJON, AURELIO</t>
  </si>
  <si>
    <t>BARDALES MOYA, LUIS ALONZO</t>
  </si>
  <si>
    <t>ROSA PINEDA, MARBIN YOBANI</t>
  </si>
  <si>
    <t>CAAL CHUB, FRNACISO</t>
  </si>
  <si>
    <t>TEC MAQUÍN, MOISES</t>
  </si>
  <si>
    <t>RAYMUNDO CUNIL, GUILLERMO SAMUEL</t>
  </si>
  <si>
    <t>CARAVEO MENDOZA, VICTOR MANUEL</t>
  </si>
  <si>
    <t>CONTRERAS LÓPEZ DE MANES, CLELIA IRAYSA DE JESUS</t>
  </si>
  <si>
    <t>AGUILAR ARÉVALO, ALEXANDER</t>
  </si>
  <si>
    <t>LUCERO MORALES, ALFREDO</t>
  </si>
  <si>
    <t>CIFUENTES DE LEÓN, AMILTÓN AMADO</t>
  </si>
  <si>
    <t>REYES ORTÍZ, ARMANDO</t>
  </si>
  <si>
    <t>SANDOVAL Y SANDOVAL, EDGAR GEOVANY</t>
  </si>
  <si>
    <t>SALAZAR DE LOS SANTOS, EDVIN ORLANDO</t>
  </si>
  <si>
    <t>GONZÁLES AGUILAR, GEREMIAS</t>
  </si>
  <si>
    <t>CHAVEZ ORREGO, GILBERTO</t>
  </si>
  <si>
    <t>SALINAS CRUZ, HENIO HERNAN</t>
  </si>
  <si>
    <t>GUERRA MORALES, JHELSON MIZRRAÍN</t>
  </si>
  <si>
    <t>CASTELLANOS CASTRO, LUIS ALBERTO</t>
  </si>
  <si>
    <t>REVOLORIO ACEITUNO, LUIS ALBERTO</t>
  </si>
  <si>
    <t>BARRERA PIRIR, MARVIN</t>
  </si>
  <si>
    <t>MARQUEZ JUÁREZ, MARVIN MISAEL</t>
  </si>
  <si>
    <t>FLORES AVILA, MAYNOR DANIEL</t>
  </si>
  <si>
    <t>HERRARTE RODRÍGUEZ, ORLANDO</t>
  </si>
  <si>
    <t>HERRERA MARROQUÍN, RICARDO DE JESÚS</t>
  </si>
  <si>
    <t>LÓPEZ SEGURA, VICTOR HUGO</t>
  </si>
  <si>
    <t>LÓPEZ UMUL, ADELFINO</t>
  </si>
  <si>
    <t>SUNTECÚN RAMOS, CESAR MANUEL</t>
  </si>
  <si>
    <t>AX MAQUÍN, JAIME ANIBAL</t>
  </si>
  <si>
    <t>SALAS CUJ, QUENIS FRANCISCO</t>
  </si>
  <si>
    <t>OSORIO, RUDI VITELIO</t>
  </si>
  <si>
    <t>ALDANA QUIXCHÁN, JORGE ALBERTO</t>
  </si>
  <si>
    <t>ALVARADO RODRÍGUEZ, ASISCLO MERCEDES</t>
  </si>
  <si>
    <t>BELTRÁN HERNÁNDEZ, FALBIO</t>
  </si>
  <si>
    <t>GUILLERMO BORJAS., JOSE GUILLERMO</t>
  </si>
  <si>
    <t>CANTÉ COHUOJ, RAMÓN VICTORIANO</t>
  </si>
  <si>
    <t>CHOC BÓ, RIGOBERTO</t>
  </si>
  <si>
    <t>CRÚZ TZUL, CARMEN NOÉ</t>
  </si>
  <si>
    <t>CHOC, CARLOS</t>
  </si>
  <si>
    <t>LÓPEZ GUZMÁN, LUIS FERNANDO</t>
  </si>
  <si>
    <t>CUPUL SALAZAR, EZEQUIEL ROLANDO</t>
  </si>
  <si>
    <t>COHUOJ ZACAL, HELIO ESTALÍ</t>
  </si>
  <si>
    <t>ESQUIVEL ESPINO, MARCO ANTONIO</t>
  </si>
  <si>
    <t>GARCIA TORRES, VITALINO</t>
  </si>
  <si>
    <t>LEMUS FERNÁNDEZ, ARMANDO DE JESÚS</t>
  </si>
  <si>
    <t>MARROQUÍN TOBAR, RONALDO</t>
  </si>
  <si>
    <t>OCHAETA SALINAS, ARNULFO AGUSTÍN</t>
  </si>
  <si>
    <t>POP CUCUL, EUSEBIO</t>
  </si>
  <si>
    <t>PALACIOS DÍAZ, HORACIO</t>
  </si>
  <si>
    <t>QUIXCHÁN CHATÁ, OSCAR ORLANDO</t>
  </si>
  <si>
    <t>QUIXCHÁN BALONA, BENITO FILIBERTO</t>
  </si>
  <si>
    <t>TESUCÚN VITZIL, HAROLDO VENERANDO</t>
  </si>
  <si>
    <t>ZARAX OBANDO, NOÉ ISAIAS</t>
  </si>
  <si>
    <t>OBANDO OBANDO, ERVIN ARTURO</t>
  </si>
  <si>
    <t>HURTARTE GÓMEZ, HECTOR GABRIEL</t>
  </si>
  <si>
    <t>LORENZO BREGANZA, MANUEL</t>
  </si>
  <si>
    <t>GIRÓN SÁNCHEZ, AVINAEL</t>
  </si>
  <si>
    <t>BOTZOC YOJ, VIRGILIO CIPRIANO</t>
  </si>
  <si>
    <t>GRANADOS XO, BENJAMÍN</t>
  </si>
  <si>
    <t>CALO, EDUARDO PABLO</t>
  </si>
  <si>
    <t>CASTRO PÉREZ, CECILIO</t>
  </si>
  <si>
    <t>ALVARADO RODRÍGUEZ, FLORENCIO ANASTACIO ALVARO</t>
  </si>
  <si>
    <t>AJCHOLÁ JIMENEZ, MACARIO</t>
  </si>
  <si>
    <t>BARRERA SALINAS, YERIX NIX</t>
  </si>
  <si>
    <t>BALONA QUIXCHÁN, ANTONIO GUILLERMO</t>
  </si>
  <si>
    <t>LÓPEZ MARTÍNEZ, HUBER RUDEL</t>
  </si>
  <si>
    <t>MELGAR GONZÁLEZ, FLORENCIO</t>
  </si>
  <si>
    <t>MEX CHAYAX, MIGUEL ARTURO</t>
  </si>
  <si>
    <t>OBANDO ALVARADO, CARLOS MODESTO</t>
  </si>
  <si>
    <t>RECINOS PÉREZ, ERNESTO</t>
  </si>
  <si>
    <t>SOZA MUÑOZ, JOSÉ SANTOS</t>
  </si>
  <si>
    <t>SUNTECÚN ZACAL, JOSÉ ARMANDO</t>
  </si>
  <si>
    <t>TEO PINEDA, AUNER FIDEL</t>
  </si>
  <si>
    <t>QUIXCHAN GÓNGORA, JOSÉ MANUEL</t>
  </si>
  <si>
    <t>CHÍ LAINEZ, LUIS ROBERTO</t>
  </si>
  <si>
    <t>COHUOJ GÁLVEZ, EDELMIRO REGINALDO</t>
  </si>
  <si>
    <t>QUIXCHÁN GÉ, NOEL REYES</t>
  </si>
  <si>
    <t>TESUCÚN TZUL, ESTUARDO ERLÍNDES</t>
  </si>
  <si>
    <t>CÚ, JUAN</t>
  </si>
  <si>
    <t>ESTRADA RAMÓN, ALFREDO ROLANDO</t>
  </si>
  <si>
    <t>HERRARTE RODRÍGUEZ, ALBERTO ISAIAS</t>
  </si>
  <si>
    <t>PÉREZ PELÁEZ, FELIPE</t>
  </si>
  <si>
    <t>SANDOVAL GARCÍA, ABELARDO</t>
  </si>
  <si>
    <t>ACUÑA, CESAR AUGUSTO</t>
  </si>
  <si>
    <t>GÓMEZ DIAZ, JULIO ROBERTO</t>
  </si>
  <si>
    <t>ICAL POP, RICARDO</t>
  </si>
  <si>
    <t>YAT YAT, ANTONIO</t>
  </si>
  <si>
    <t>ALVARADO TZIN, ANGEL ARTURO</t>
  </si>
  <si>
    <t xml:space="preserve">ALBAÑIL II </t>
  </si>
  <si>
    <t>CHAYAX SACAL, CESAR AMILCAR</t>
  </si>
  <si>
    <t>LOPEZ SANDOVAL, VICTOR HUGO</t>
  </si>
  <si>
    <t>MARTÍNEZ RAMOS, ALBARO ENRIQUE</t>
  </si>
  <si>
    <t>OSORIO JIMÉNEZ, ROBERTO</t>
  </si>
  <si>
    <t>POP CUCUL, ANDRES</t>
  </si>
  <si>
    <t>RODAS VALENZUELA, ANTONIO</t>
  </si>
  <si>
    <t>CORRALES HERRERA, VICTOR</t>
  </si>
  <si>
    <t>COHUOJ CHAYAX, LUIS NEXTELI</t>
  </si>
  <si>
    <t>CENTENO MANZANERO, JOSÉ RODRIGO</t>
  </si>
  <si>
    <t>MONTESFLORES, MIZAEL</t>
  </si>
  <si>
    <t>LUCERO DONIS, RENÉ</t>
  </si>
  <si>
    <t>OPERADOR DE EQUIPO</t>
  </si>
  <si>
    <t>OCHAETA SIN, DAVID ESTUARDO</t>
  </si>
  <si>
    <t>RIVERA TUT, ALEX ESTUARDO</t>
  </si>
  <si>
    <t>COCINERO</t>
  </si>
  <si>
    <t>CHOC MAZÁ, SANTIAGO RAMÓN</t>
  </si>
  <si>
    <t>CORZO SAQUIJ, HUGO ISMAEL</t>
  </si>
  <si>
    <t>GERONIMO, AUGUSTIN</t>
  </si>
  <si>
    <t>JIMENEZ AGUIRRE, FREDDY IZIDRO</t>
  </si>
  <si>
    <t>RAMÍREZ SEGURA, FIDENCIO</t>
  </si>
  <si>
    <t>RODRÍGUEZ TZIN, LAZARO CESILIO</t>
  </si>
  <si>
    <t>SORTO DIAZ, ELIO ENEHI</t>
  </si>
  <si>
    <t>SOZA MUÑOZ, LUIS ANTEMIO</t>
  </si>
  <si>
    <t>GARCÍA GONZALEZ, VICTORIANO</t>
  </si>
  <si>
    <t>GONZÁLEZ, ERWIN</t>
  </si>
  <si>
    <t>CHABLÉ QUIXCHÁN, DANILO</t>
  </si>
  <si>
    <t>CAAL COC, JOSÉ</t>
  </si>
  <si>
    <t>CACHE SALAZAR, MARIO RENÉ</t>
  </si>
  <si>
    <t>FUENTES REYES, FREDY ISMAEL</t>
  </si>
  <si>
    <t>LÓPEZ CHAN, BARTOLO RAMON</t>
  </si>
  <si>
    <t>NAJERA AGUSTÍN, PAULO ANDRES</t>
  </si>
  <si>
    <t>RAMOS CUCA, VICTOR MANUEL</t>
  </si>
  <si>
    <t>RAMIREZ SÚCHITE, EMILIANO</t>
  </si>
  <si>
    <t>SANABRIA , ISMAEL</t>
  </si>
  <si>
    <t>SÚCHITE IZAGUIRRE, WELMAN RONDOLFO</t>
  </si>
  <si>
    <t>ABZÚN ASENCIO, ELFEDRO ELIÚ</t>
  </si>
  <si>
    <t>ALVARENGA PORTILLO, MARVIN</t>
  </si>
  <si>
    <t>AGUILAR JUÁREZ, OSCAR ARNOLDO</t>
  </si>
  <si>
    <t>BÁ CUCUL, SAMUEL</t>
  </si>
  <si>
    <t>CATALÁN, MARIANO ANTONIO</t>
  </si>
  <si>
    <t>CHÁN PAZ, JOSÉ MATÍAS</t>
  </si>
  <si>
    <t>DIAZ PAREDES, JOSÉ LUIS</t>
  </si>
  <si>
    <t>DUBON REYES, DOMINGO</t>
  </si>
  <si>
    <t>GARCIA NUFIO, ABELINO</t>
  </si>
  <si>
    <t>LÓPEZ UMUL, FERMIN</t>
  </si>
  <si>
    <t>JUÁREZ ROMERO, JUAN</t>
  </si>
  <si>
    <t>MARTINEZ GÓMEZ, ERASMO ALBERTO</t>
  </si>
  <si>
    <t>MEDINA HERNANDEZ, MARVIN OTONIEL</t>
  </si>
  <si>
    <t>MARROQUÍN TOBAR, NERY LEONEL</t>
  </si>
  <si>
    <t>ORANTES DEL CID, JORGE HUMBERTO</t>
  </si>
  <si>
    <t>ORANTES GONZÁLEZ, MIGUEL ANGEL</t>
  </si>
  <si>
    <t>OBANDO ALVARADO, JOSÉ ELEODORO</t>
  </si>
  <si>
    <t>OCHAETA TESUCÚN, JAIRO SAUL</t>
  </si>
  <si>
    <t>OXLAJ COC, RUBÉN</t>
  </si>
  <si>
    <t>PAN YAT, RIGOBERTO</t>
  </si>
  <si>
    <t>QUIXCHÁN MUÑOZ, MARINO ELISEO</t>
  </si>
  <si>
    <t>QUIXCHÁN COHUOJ, BERNARDO ALEJANDRO</t>
  </si>
  <si>
    <t>ROQUE RAMOS, JOSÉ NESTOR</t>
  </si>
  <si>
    <t>REYES RUÍZ, JORGE ORLANDO</t>
  </si>
  <si>
    <t>URÍZAR ARÉVALO, ELADIO</t>
  </si>
  <si>
    <t>XAC CHOC, ANSELMO GALEANO</t>
  </si>
  <si>
    <t>ZACARÍAS PÉREZ, FREDY ANTONIO</t>
  </si>
  <si>
    <t>LÓPEZ RAMOS, OLGA LIDIA</t>
  </si>
  <si>
    <t>LÓPEZ RAMOS, YULISA ISABEL</t>
  </si>
  <si>
    <t>NOGUERA BELLOSO, KEVIN MADAÍ</t>
  </si>
  <si>
    <t>VALENTÍN ALVARADO, MIGUEL ANGEL DE JESÚS</t>
  </si>
  <si>
    <t>AUXILIAR DE CARPINTERÍA</t>
  </si>
  <si>
    <t>ACEITUNO MORENO, EDGAR GIOVANNI</t>
  </si>
  <si>
    <t>GIRÓN GODOY, REY DAVID</t>
  </si>
  <si>
    <t>AUXILIAR DE ALBAÑILERÍA</t>
  </si>
  <si>
    <t>GUERRA JUÁREZ, RONY ALBERTO</t>
  </si>
  <si>
    <t>JIMENEZ DUBÓN, ABRAHÁN</t>
  </si>
  <si>
    <t>MÉNDEZ VELÁSQUEZ, MARCO TULIO</t>
  </si>
  <si>
    <t>CANTÉ MEJIA, JORGE ALFREDO</t>
  </si>
  <si>
    <t>CAZÚN MEJÍA, CELSO ALBERTO</t>
  </si>
  <si>
    <t>ALBEÑO HERNÁNDEZ, WILFREDO</t>
  </si>
  <si>
    <t xml:space="preserve">PEÓN  </t>
  </si>
  <si>
    <t>ARGUETA ARTEAGA, VIRGILIO</t>
  </si>
  <si>
    <t>ACEITUNO GÓMEZ, JORGE DE LA CRUZ</t>
  </si>
  <si>
    <t>CUNIL TESUCÚN, JUAN CARLOS</t>
  </si>
  <si>
    <t>CONTRERAS OBANDO, JOSÉ BENEDICTO</t>
  </si>
  <si>
    <t>CUNIL CHÍ, TEÓFILO HONORIO</t>
  </si>
  <si>
    <t>CARÍAS FLORES, JAIME SANTIAGO</t>
  </si>
  <si>
    <t>DAMIAN MENDEZ, JUAN ANTONIO</t>
  </si>
  <si>
    <t>FLORES MENJIVAR, LUIS ALONZO</t>
  </si>
  <si>
    <t>GARCÍA DEL VALLE, SANTOS ISABEL</t>
  </si>
  <si>
    <t xml:space="preserve">PEÓN </t>
  </si>
  <si>
    <t>GARCÍA AGUILAR, ISAÍAS</t>
  </si>
  <si>
    <t>GÓMEZ PINELO, MIGUEL ESTUARDO</t>
  </si>
  <si>
    <t>GARCIA DIAZ, ISAIAS</t>
  </si>
  <si>
    <t>GARCÍA BARRIENTOS, CARLOS HUMBERTO</t>
  </si>
  <si>
    <t>HERNÁNDEZ SUCUB, CARLOS ENRIQUES</t>
  </si>
  <si>
    <t>JUÁREZ COJÓN, HERMELINDO</t>
  </si>
  <si>
    <t>LIMA LORENZO, CÁRMEN ALBERTO</t>
  </si>
  <si>
    <t>LÓPEZ PÉREZ, ANDRES</t>
  </si>
  <si>
    <t>MARTINEZ CORRALES, MAURO ALBERTO</t>
  </si>
  <si>
    <t>MANZANERO ALDANA, ANGEL JACOBO</t>
  </si>
  <si>
    <t>MENÉNDEZ TÚCHEZ, JOSÉ HUMBERTO</t>
  </si>
  <si>
    <t>OCHAETA LÓPEZ, ARNULFO WILFREDO</t>
  </si>
  <si>
    <t>PELAES DE LEÓN, HEGINIO</t>
  </si>
  <si>
    <t>PÉREZ PÉREZ, JOEL</t>
  </si>
  <si>
    <t>PINEDA JULIÁN, JORGE</t>
  </si>
  <si>
    <t>QUIXCHÁN GÉ, LUPERCIO FRANCISCO</t>
  </si>
  <si>
    <t>RAMÍREZ DÍAZ, JOSÉ VICTOR</t>
  </si>
  <si>
    <t>RUBIO TURCIOS, SERGIO ALBERTO</t>
  </si>
  <si>
    <t>ROQUE CASTILLO, ISRAEL</t>
  </si>
  <si>
    <t>SALINAS MANGANDI, MORIS LEONEL</t>
  </si>
  <si>
    <t>SALINAS LÓPEZ, ERLOS BINICIO</t>
  </si>
  <si>
    <t>SUCHITE SOLIS, RODIO ELIU</t>
  </si>
  <si>
    <t>TEO RODRÍGUEZ, AUNER ISAU</t>
  </si>
  <si>
    <t>ZABALETA SANDOVAL, MELVÍN DE JESÚS</t>
  </si>
  <si>
    <t>NÁJERA ALONZO, HECTOR ANTONIO</t>
  </si>
  <si>
    <t>GARCÍA LORENZO, JORGE ORLANDO</t>
  </si>
  <si>
    <t>LÓPEZ MORALES, MELVIN ENRIQUE</t>
  </si>
  <si>
    <t>ESPINO TOBAR, PRUDENCIO</t>
  </si>
  <si>
    <t>RAMOS, EDGAR AUGUSTO</t>
  </si>
  <si>
    <t>GONZÁLEZ VÁSQUEZ, JOSÉ ALFREDO</t>
  </si>
  <si>
    <t>ESQUIVEL Y ESQUIVEL, ISIDRO</t>
  </si>
  <si>
    <t>SUNTECÚN ZACAL, LUIS ENRIQUE</t>
  </si>
  <si>
    <t>GARCÍA RUIZ, EDGAR FERNANDO</t>
  </si>
  <si>
    <t>OLIVEROS CARRILLO, HECTOR NECTALI</t>
  </si>
  <si>
    <t>CASTAÑEDA VALENZUELA, EDGAR REYNALDO</t>
  </si>
  <si>
    <t>BUTZ BOLÓN, GILBERTO</t>
  </si>
  <si>
    <t>ASIG CUZ, JERONIMO</t>
  </si>
  <si>
    <t>MORALES , JUAN</t>
  </si>
  <si>
    <t>TZIN ALVARADO, MAGDALENO FERMÍN</t>
  </si>
  <si>
    <t>ALVARADO MUZUL, MERY GERMÁN</t>
  </si>
  <si>
    <t>CORTÉZ PÉREZ, NOÉ ALBERTO</t>
  </si>
  <si>
    <t>ESTRADA GUZMÁN, ABEL MARGARITO</t>
  </si>
  <si>
    <t>CHOC TIUL, ALFREDO</t>
  </si>
  <si>
    <t>ESCALANTE FRANCO, CÉSAR AUGUSTO</t>
  </si>
  <si>
    <t>CASTELLANOS ESTRADA, JOSÉ ABEL</t>
  </si>
  <si>
    <t>AJÚ YOTZ, JULIÁN</t>
  </si>
  <si>
    <t>LÓPEZ AVILA, JULIO ABRAHÁN</t>
  </si>
  <si>
    <t>VILLEDA , MARVIN LEONEL</t>
  </si>
  <si>
    <t>CHOC PAN, MIGUEL</t>
  </si>
  <si>
    <t>CORADO ZUÑIGA, FAUTINO</t>
  </si>
  <si>
    <t>COLLI TESUCÚN, ARNOLDO BAUDILIO</t>
  </si>
  <si>
    <t>JUAREZ PINELO, ARNOLDO ENRIQUE</t>
  </si>
  <si>
    <t>MATEO ICÓN, AUDENCIO</t>
  </si>
  <si>
    <t>CHOC TESUCÚN, BAUDILIO</t>
  </si>
  <si>
    <t>LINARES MORALES, BENIGNO ANTONIO</t>
  </si>
  <si>
    <t>REVOLORIO MUÑOZ, BRAULIO</t>
  </si>
  <si>
    <t>LÓPEZ CASTILLO, CARLOS ENRIQUE</t>
  </si>
  <si>
    <t>CHÁVEZ , CARLOS HUMBERTO</t>
  </si>
  <si>
    <t>DÍAZ LÓPEZ, CÉSAR AUGUSTO</t>
  </si>
  <si>
    <t>ALONZO RAMOS, CÉSAR OVIDIO</t>
  </si>
  <si>
    <t>GIRÓN, MARVIN YOVANY</t>
  </si>
  <si>
    <t>GARCÍA PORTILLO, MAURO DE JESÚS</t>
  </si>
  <si>
    <t>MARROQUÍN ZEPEDA, MIGUEL ANGEL</t>
  </si>
  <si>
    <t>TESUCÚN VITZIL, MIGUEL ANGEL</t>
  </si>
  <si>
    <t>CUCUL COC, PEDRO</t>
  </si>
  <si>
    <t>LOPEZ GODOY, PEDRO</t>
  </si>
  <si>
    <t>QUETZAL CHOC, PEDRO</t>
  </si>
  <si>
    <t>GONZÁLEZ MENDOZA, PILAR SERAFÍN</t>
  </si>
  <si>
    <t>GARCÍA MAQUÍN, RAUL</t>
  </si>
  <si>
    <t>MATUS GÓMEZ, ROGER GIOVANNI</t>
  </si>
  <si>
    <t>TUT CETINA, ROMEO SAÚL</t>
  </si>
  <si>
    <t>DONIS LORENZO, SANTOS DOMINGO</t>
  </si>
  <si>
    <t>LORENZO MUÑOZ, SANTOS RAMÓN</t>
  </si>
  <si>
    <t>CARRETO ALMARÁZ, SATURNINO</t>
  </si>
  <si>
    <t>FÉLIPE MORALES, TOMAS</t>
  </si>
  <si>
    <t>GUZMÁN DUBÓN, VICTOR MANUEL</t>
  </si>
  <si>
    <t>BOL TIUL, DANIEL MESAC</t>
  </si>
  <si>
    <t>SAC CORTEZ, EDY ALBERTO</t>
  </si>
  <si>
    <t>AJÚ GONZÁLEZ, EMERSON EDUARDO</t>
  </si>
  <si>
    <t>CETINA QUILKÁN, EMILIO</t>
  </si>
  <si>
    <t>RAMÍREZ ARELLANOS, FIDEL</t>
  </si>
  <si>
    <t>DÍAZ , FIDELINO</t>
  </si>
  <si>
    <t>PACAYA, GILBERTO</t>
  </si>
  <si>
    <t>RAMÍREZ RODRÍGUEZ, HENRY DOMINGO</t>
  </si>
  <si>
    <t>RAMOS MARTINEZ, HIPOLITO</t>
  </si>
  <si>
    <t>REQUENA, JESUS ENRIQUE</t>
  </si>
  <si>
    <t>QUIXCHÁN SINTURIÓN, JOHEL ESAÚ</t>
  </si>
  <si>
    <t>DEL CID DE LA CRUZ, JAUN ANTONIO</t>
  </si>
  <si>
    <t>PUGA BURGOS, JUAN CARLOS</t>
  </si>
  <si>
    <t>QUETZAL TZUL, LEONEL</t>
  </si>
  <si>
    <t>ALONZO RAMOS, LUIS</t>
  </si>
  <si>
    <t>PUGA MANZANERO, MARCO ANTONIO EFRAIN</t>
  </si>
  <si>
    <t>QUINTEROS MARROQUIN, MARVIN GEOVANY</t>
  </si>
  <si>
    <t>HERNÁNDEZ RAMOS, ASISCLO</t>
  </si>
  <si>
    <t>CUNIL OBANDO, CRUZ OBED</t>
  </si>
  <si>
    <t>NÁJERA , DAVID ENRIQUE</t>
  </si>
  <si>
    <t>IXCOPAL DUBÓN, DEMETRIO</t>
  </si>
  <si>
    <t>TZIN ALVARADO, JOSÉ BERNARDO</t>
  </si>
  <si>
    <t>LECHUGA ZAC, JSOÉ DINICIO</t>
  </si>
  <si>
    <t>TOBAR Y TOBAR, MARMÍN ARIEL</t>
  </si>
  <si>
    <t>ALVARADO OBANDO, RUFO LEONEL</t>
  </si>
  <si>
    <t>MÉNDEZ NUFIO, ELDER ALCÍDES</t>
  </si>
  <si>
    <t>CHÓC, FIDENCIO</t>
  </si>
  <si>
    <t>CAAL LARA, JOSE AUGUSTO</t>
  </si>
  <si>
    <t>CUZ CAAL, LUÍS</t>
  </si>
  <si>
    <t>OCHAETA CAMBRANES, LUIS ALBERTO</t>
  </si>
  <si>
    <t>XITUMUL IXPATAC, PAULINO</t>
  </si>
  <si>
    <t>HERNÁNDEZ HERNÁNDEZ, ROLANDO ANIBAL</t>
  </si>
  <si>
    <t>ACOSTA PANTÍ, SANTIAGO RAFAEL</t>
  </si>
  <si>
    <t>GONZÁLEZ LÓPEZ, TERESO DE JESÚS</t>
  </si>
  <si>
    <t>TÓRRES FERNÁNDEZ, CARLOS DE JESÚS</t>
  </si>
  <si>
    <t>CHI CAMAL, ALDO NOEL</t>
  </si>
  <si>
    <t>GIRÓN , CESAR AUGUSTO</t>
  </si>
  <si>
    <t>LÓPEZ PÉREZ, EDUARDO</t>
  </si>
  <si>
    <t>CAAL CAC, GUILLERMO</t>
  </si>
  <si>
    <t>ALFARO QUEVEDO, JOSÉ MANUEL</t>
  </si>
  <si>
    <t>CHÍ MUÑOZ, JOSUÉ MISAEL</t>
  </si>
  <si>
    <t>OCHAETA CHÁN, RAFAEL TOVIAS</t>
  </si>
  <si>
    <t>SALAS CHATÁ, SERGIO DAVID</t>
  </si>
  <si>
    <t>BÁ CHUB, LUCAS</t>
  </si>
  <si>
    <t>CAAL MAX, CARLOS</t>
  </si>
  <si>
    <t>ORTIZ, FRANCISCO</t>
  </si>
  <si>
    <t>PAAÚ LOPÉZ, CANDELARIO</t>
  </si>
  <si>
    <t>HERNANDEZ, LISANDRO</t>
  </si>
  <si>
    <t>TUT CETINA, MANUEL DE JESUS</t>
  </si>
  <si>
    <t>PERLA REVOLORIO, ARNULFO ANTONIO</t>
  </si>
  <si>
    <t>GONZALEZ ORTÍZ, CARLOS</t>
  </si>
  <si>
    <t>GIRÓN MORALES, CÉSAR AUGUSTO</t>
  </si>
  <si>
    <t>GARCÍA MELGAR, EDWIN ISAÍAS</t>
  </si>
  <si>
    <t>CAAL COL, EMILIO</t>
  </si>
  <si>
    <t>CORNELIO TURCIOS, FERNANDO</t>
  </si>
  <si>
    <t>LÓPEZ GUARDADO, FRANCISCO</t>
  </si>
  <si>
    <t>OCHAETA CHÁN, GILEBERTO WALDEMAR</t>
  </si>
  <si>
    <t>GUILLERMO SANTA MARÍA, GREGORIO FRANCISCO</t>
  </si>
  <si>
    <t>CHOC CUCUL, ISMAEL ROLANDO</t>
  </si>
  <si>
    <t>JOLOMNA CABNAL, JOSÉ</t>
  </si>
  <si>
    <t>MUCÚ POP, JOSÉ</t>
  </si>
  <si>
    <t>XOL, JOSÉ</t>
  </si>
  <si>
    <t>HERNÁNDEZ, JOSÉ ADÁN</t>
  </si>
  <si>
    <t>CUCA MORATAYA, JOSÉ AMÍLCAR</t>
  </si>
  <si>
    <t>VÁSQUEZ TRINIDAD, JOSÉ MARÍA</t>
  </si>
  <si>
    <t>BÓ CÚC, JUAN</t>
  </si>
  <si>
    <t>LÓPEZ CALLEJAS, JULIAN FRANCISCO</t>
  </si>
  <si>
    <t>MEJÍA GARCÍA, JULIO DAVID</t>
  </si>
  <si>
    <t>YOJ, MANUEL DE JESUS</t>
  </si>
  <si>
    <t>CHOC, MARIO</t>
  </si>
  <si>
    <t>CAC CHUB, MATEO</t>
  </si>
  <si>
    <t>VANEGAS COCÓN, NÉLSON FELIPE</t>
  </si>
  <si>
    <t>RIVAS DURÁN, NOÉ EFRAIN</t>
  </si>
  <si>
    <t>TOVAR CORNELIO, PEDRO</t>
  </si>
  <si>
    <t>DE LA CRUZ CUJUY, PIOQUINTO</t>
  </si>
  <si>
    <t>CORTÉZ PÉREZ, RIGOBERTO HUMBERTO</t>
  </si>
  <si>
    <t>MORO ROSALES, ULISES</t>
  </si>
  <si>
    <t>SINTÚ HERNÁNDEZ, VERÓNICO</t>
  </si>
  <si>
    <t>LATÍN BARILLAS, WILIAN OMÉR</t>
  </si>
  <si>
    <t>SOTO PÉREZ, MARVIN</t>
  </si>
  <si>
    <t>OLIVEROS PERALTA, MYNOR ESAÚ</t>
  </si>
  <si>
    <t>VENTURA FRANCO, MYNOR ROBERTO</t>
  </si>
  <si>
    <t>BÁ BUTZ, JOEL</t>
  </si>
  <si>
    <t>TISTA BALCARCEL, ABEL RODOLFO</t>
  </si>
  <si>
    <t>LOPEZ MENCOS, ELDER ORLANDO</t>
  </si>
  <si>
    <t>MORALES, WELLINGTON EDUARDO</t>
  </si>
  <si>
    <t>RECINOS DARDÓN, ADALBERTO</t>
  </si>
  <si>
    <t>SOTO GARCÍA, FELICIANO</t>
  </si>
  <si>
    <t>MORO ORREGO, DENDELL STUARDO</t>
  </si>
  <si>
    <t>PECH LOBOS, OCTAVIANO AMBROSIO</t>
  </si>
  <si>
    <t>LÉMUS FLORES, MIGUEL ANGEL</t>
  </si>
  <si>
    <t>ZELEDON SANDERS DE ARRIOLA, ADRIANA JEANNETH</t>
  </si>
  <si>
    <t>MACZ CHÉ, KARINA</t>
  </si>
  <si>
    <t>IXTUPE QUINTEROS, LESLIE BEATRIZ</t>
  </si>
  <si>
    <t>MONTERROSO DE LEÓN, CARLOS HUMBERTO</t>
  </si>
  <si>
    <t>PADILLA MORALES, ADÁN</t>
  </si>
  <si>
    <t>CHUNCHUN AJUCHÁN, ADRIÁN</t>
  </si>
  <si>
    <t>ARTURO ESTRADA, BYRON ARTURO</t>
  </si>
  <si>
    <t>XICÓN TEJAXÚN, EDY ORLANDO</t>
  </si>
  <si>
    <t>TEZAGÜIC CANOX, FERNANDO</t>
  </si>
  <si>
    <t>ARANA CASTAÑEDA, FILIBERTO</t>
  </si>
  <si>
    <t>AGUSTÍN MARROQUÍN, HÉCTOR ROLANDO</t>
  </si>
  <si>
    <t>TEJADA ALVARADO, JAIRO ADEMIR</t>
  </si>
  <si>
    <t>ALVAREZ RIVERA, JOSÉ CUPERTINO</t>
  </si>
  <si>
    <t>CARDONA MARTINEZ, LUIS</t>
  </si>
  <si>
    <t>SIAN CANEL, RIGOBERTO</t>
  </si>
  <si>
    <t>PADILLA MORALES, SERGIO AUGUSTO</t>
  </si>
  <si>
    <t>ARIAS PINEDA, JULIA ELENA</t>
  </si>
  <si>
    <t>ESTRADA GARCÍA, ENRIQUE</t>
  </si>
  <si>
    <t>ESTRADA OSORIO, JESUS</t>
  </si>
  <si>
    <t>QUEVEDO CELIZ, RAUL</t>
  </si>
  <si>
    <t>ESTRADA GARCÍA, RIGOBERTO</t>
  </si>
  <si>
    <t>ALVUREZ ESTRADA, EFRAIN</t>
  </si>
  <si>
    <t>YOC JACOBO, DANIEL</t>
  </si>
  <si>
    <t>ESTRADA ESTRADA, EDAGAR JAVIER</t>
  </si>
  <si>
    <t>ESTRADA, JESÚS</t>
  </si>
  <si>
    <t>FELIPE GARCÍA, JOSÉ FELIPE</t>
  </si>
  <si>
    <t>ORIZABAL QUEVEDO, JOSÉ HUMBERTO</t>
  </si>
  <si>
    <t>JACOBO TAY, JOSÉ VALENTÍN</t>
  </si>
  <si>
    <t>DUARTE PICHIYÁ, JUAN FRANCISCO</t>
  </si>
  <si>
    <t>LÓPEZ Y LÓPEZ, LÁZARO</t>
  </si>
  <si>
    <t>ESTRADA ROCA, LUCIO</t>
  </si>
  <si>
    <t>PICHILLA, MARIO</t>
  </si>
  <si>
    <t>ESTRADA ROCA, MÉRITO ARTEMIO</t>
  </si>
  <si>
    <t>AGUILAR GUICOY, TADEO</t>
  </si>
  <si>
    <t>AGUILAR PICHILLÁ, GERMAN</t>
  </si>
  <si>
    <t>HERNÁNDEZ GONZÁLEZ, JUAN ANTONIO</t>
  </si>
  <si>
    <t>OSUNA ROMÁN, JULIO ROGELIO</t>
  </si>
  <si>
    <t>ZET SUTUJ, PEDRO</t>
  </si>
  <si>
    <t>AJTZALÁN LÓPEZ, TOMÁS</t>
  </si>
  <si>
    <t>LUX PÉREZ, ROBERTO NOE</t>
  </si>
  <si>
    <t>TIAN TOC, FELICIANO</t>
  </si>
  <si>
    <t>REYES YEGUECH, FERMÁN</t>
  </si>
  <si>
    <t>COSTOP JUCHÁN, ISABEL</t>
  </si>
  <si>
    <t>TZAJ CUMES, JOSÉ</t>
  </si>
  <si>
    <t>TZIÁN TZAJ, LUCIANO</t>
  </si>
  <si>
    <t>MENDEZ RAMOS, MANUEL DE JESÚS</t>
  </si>
  <si>
    <t>LARES MAJZUL, MARCELO</t>
  </si>
  <si>
    <t>CÚMES AJMÁC, OBISPO</t>
  </si>
  <si>
    <t>CÚMES AJMÁC, PABLO</t>
  </si>
  <si>
    <t>PAJARITO VELASQUEZ, VICENTE</t>
  </si>
  <si>
    <t>JIATZ COLÓ, LEANDRO</t>
  </si>
  <si>
    <t>CONSTANCIA LÓPEZ, MARTA CONSTANCIA</t>
  </si>
  <si>
    <t>HERRERA CIFUENTES, IRIS ONEYDA</t>
  </si>
  <si>
    <t>LÓPEZ LÓPEZ, BERNARDO ROBERTO</t>
  </si>
  <si>
    <t>LÓPEZ FÉLIX, CARLOS HELEODORO</t>
  </si>
  <si>
    <t>LÓPEZ, FAUTINO</t>
  </si>
  <si>
    <t>PÉREZ VÁSQUEZ, ISMAEL</t>
  </si>
  <si>
    <t>LÓPEZ GÓMEZ, JOSÉ MAGDALENO</t>
  </si>
  <si>
    <t>LÓPEZ RIVAS, JUAN CARLOS</t>
  </si>
  <si>
    <t>VILLATORO VELÁSQUEZ, LUIS ALFONSO</t>
  </si>
  <si>
    <t>ALONZO MARTÍN, MIGUEL ANGEL</t>
  </si>
  <si>
    <t>GÓMEZ, NERY CARLOS</t>
  </si>
  <si>
    <t>MORO, HUGO VELARMINO</t>
  </si>
  <si>
    <t>GÓMEZ HERNÁNDEZ, YOLANDA</t>
  </si>
  <si>
    <t>SANIC LASTOR, CARLOS</t>
  </si>
  <si>
    <t>LOARCA LAYNES, NICOLÁS SALVADOR</t>
  </si>
  <si>
    <t>FLORES RAMOS, CÉSAR GUILLERMO</t>
  </si>
  <si>
    <t>ROJAS TIPAZ, CHANICO</t>
  </si>
  <si>
    <t>ALVAREZ XIQUIN, SALVADOR</t>
  </si>
  <si>
    <t>YAC AMPEREZ, VÍCENTE</t>
  </si>
  <si>
    <t>CAAL RAX, DAVID</t>
  </si>
  <si>
    <t>CÚ, MAURICIO</t>
  </si>
  <si>
    <t>CAÁL QUIB, MIGUEL</t>
  </si>
  <si>
    <t>CHUB ICAL, SANTIAGO</t>
  </si>
  <si>
    <t>ORTÍZ ORELLANA, EDUARDO</t>
  </si>
  <si>
    <t>ARTIGA SIRIN, ENRIQUE</t>
  </si>
  <si>
    <t>GARCÍA, ESTEBAN</t>
  </si>
  <si>
    <t>CHÓ CASTRO, EDAGAR ARNOLDO</t>
  </si>
  <si>
    <t>CHÓ RODRÍGUEZ, HEGIDIO ANTONIO</t>
  </si>
  <si>
    <t>PÉREZ CASTRO, JOSÉ ANGEL</t>
  </si>
  <si>
    <t>MIJANGOS, JUAN RAMON</t>
  </si>
  <si>
    <t>SÚCHITE LUCAS, JUVENTINO</t>
  </si>
  <si>
    <t>VALLE, OBDULIO</t>
  </si>
  <si>
    <t>TOBAR SALGUERO, PEDRO ANTONIO</t>
  </si>
  <si>
    <t>ROJAS CORTÉZ, YEIMY AMALFI</t>
  </si>
  <si>
    <t>ORTIZ ORELLANA, MIGUEL ANGEL</t>
  </si>
  <si>
    <t>MORALES BARRERA, ERIK ROBERTO</t>
  </si>
  <si>
    <t>HERRERA HERNÁNDEZ, CUPERTINO</t>
  </si>
  <si>
    <t>SOLÍS DEL CID, ELEODORO DE JESÚS</t>
  </si>
  <si>
    <t>DAMIAN PÉREZ, NEHEMIAS DE JESÚS</t>
  </si>
  <si>
    <t>CANAHUÍ CANAHUÍ, BERNARDINO</t>
  </si>
  <si>
    <t>CASTILLO DÍAZ, CÉSAR ANIBAL</t>
  </si>
  <si>
    <t>HERRERA RODRÍGUEZ, CUPERTINO</t>
  </si>
  <si>
    <t>ORTÍZ VARGAS, EDGAR OSWALDO</t>
  </si>
  <si>
    <t>ORTEGA LACK, EDWIN GEOVANNI</t>
  </si>
  <si>
    <t>ZACARÍAS, JACOBO</t>
  </si>
  <si>
    <t>TRUJILLO, JORGE ARMANDO</t>
  </si>
  <si>
    <t>HERRERA HERNÁNDEZ, JULIO HUMBERTO</t>
  </si>
  <si>
    <t>GONZÁLEZ GARCIA, MANUEL</t>
  </si>
  <si>
    <t>BARAHONA, MANUEL DE JESÚS</t>
  </si>
  <si>
    <t>CASTRO PÉREZ, REGINALDO</t>
  </si>
  <si>
    <t>PINEDA BAYLÓN, RIGOBERTO</t>
  </si>
  <si>
    <t>DÍAZ MÉNDEZ, ROBERTO</t>
  </si>
  <si>
    <t>ALVAREZ CHACÓN, RUBÉN</t>
  </si>
  <si>
    <t>CASTILLO GRAMAJO, RUDY ORLANDO</t>
  </si>
  <si>
    <t>DAMIAN MANUEL, VICENTE</t>
  </si>
  <si>
    <t>MARTÍNEZ NÁJERA, JOSÉ MARÍA</t>
  </si>
  <si>
    <t>ALVAREZ LÓPEZ, RONY DANILO</t>
  </si>
  <si>
    <t>SÁNCHEZ LÓPEZ, ABNER ADONIAS</t>
  </si>
  <si>
    <t>ORREGO MENESES, HUGO LEONEL</t>
  </si>
  <si>
    <t>TÉ CUCUL, PABLO</t>
  </si>
  <si>
    <t>SAC CORTÉS, ERWIN AROLDO</t>
  </si>
  <si>
    <t>TISTA BALCÁRCEL, EDVIN VINICIO</t>
  </si>
  <si>
    <t>GÓMEZ PINELO, JORGE ALFREDO</t>
  </si>
  <si>
    <t>SAGASTUME CANO, SANTOS JULIAN</t>
  </si>
  <si>
    <t>CACERES CUTZAL, LUCERO IZABEL</t>
  </si>
  <si>
    <t>POL DÍAZ, RONY OMELIO</t>
  </si>
  <si>
    <t>OLIVARES GARCÍA, JORSON ADOLFO</t>
  </si>
  <si>
    <t>AGUSTIN ESCOBAR, ELDER DANILO</t>
  </si>
  <si>
    <t>ARÉVALO CÓRDOVA, REGINO</t>
  </si>
  <si>
    <t>AROCHE TIQUE, FELICITO</t>
  </si>
  <si>
    <t>AROCHE CHAN, RUDY DE JESUS</t>
  </si>
  <si>
    <t>ARROYO SANDOVAL, GERARDO</t>
  </si>
  <si>
    <t>ALVARADO GUALIP, JACOBO</t>
  </si>
  <si>
    <t>ALVARADO LOBOS, ROSA ANTONIO</t>
  </si>
  <si>
    <t>ALVARADO CONTRERAS, CARLOS HIRÁM</t>
  </si>
  <si>
    <t>ALVAREZ ROMAN, MILTON GEOVANNY</t>
  </si>
  <si>
    <t>ALVAREZ CHAJÓN, HUGO RENÉ</t>
  </si>
  <si>
    <t>BÁC CHOC, RAMIRO EUGENIO</t>
  </si>
  <si>
    <t>BELETZUY GARCÍA, ANTONIO</t>
  </si>
  <si>
    <t>BARRERA JURADO, DIEGO JOSÉ</t>
  </si>
  <si>
    <t>RENE BA, OLIVERIO RENE</t>
  </si>
  <si>
    <t>BARILLAS MONTECINOS, JOSÉ GUILLERMO</t>
  </si>
  <si>
    <t>BURGOS TRUJILLO, JORGE ALBERTO</t>
  </si>
  <si>
    <t>CAAL XOL, GUILLERMO</t>
  </si>
  <si>
    <t>CAAL CAC, ERNESTO</t>
  </si>
  <si>
    <t>CAAL FLORES, WILMER ROLANDO</t>
  </si>
  <si>
    <t>CAHUICHE CORTEZ, VICENTE</t>
  </si>
  <si>
    <t>TRINIDAD, NOÉ</t>
  </si>
  <si>
    <t>CARÍAS LÉMUS, MYNOR AGUSTO</t>
  </si>
  <si>
    <t>CARÍAS LÉMUS, LOIDA ESTER</t>
  </si>
  <si>
    <t>CARÍAS LÉMUS, JOSÉ ALBERTO</t>
  </si>
  <si>
    <t>CASTILLO PINEDA, LEONEL</t>
  </si>
  <si>
    <t>CASTILLO PINEDA, ADOLFO</t>
  </si>
  <si>
    <t>CASTELLANOS GUERRA, ONECIFERO ANTONIO</t>
  </si>
  <si>
    <t>CHÁN LOBOS, MIGUEL DAVID</t>
  </si>
  <si>
    <t>CHAYAX HUEX, IFILFIDO GILBERTO</t>
  </si>
  <si>
    <t>CÓRDOVA GARCÍA, FRANCISCO</t>
  </si>
  <si>
    <t>CORADO MEDA, EYESEL</t>
  </si>
  <si>
    <t>CORTEZ ZAC, VIRIATO ANTONIO</t>
  </si>
  <si>
    <t>CORTEZ ZAC, FRANCISCO</t>
  </si>
  <si>
    <t>COLLÍ CACAU, MARCOS ALEJANDRO</t>
  </si>
  <si>
    <t>CHOC POP, JOSÉ FRANCÍSCO</t>
  </si>
  <si>
    <t>CUPUL LUNA, FRANCISCO JULIÁN</t>
  </si>
  <si>
    <t>CHUP, JOEL</t>
  </si>
  <si>
    <t>CHÚN GUILLÉN, ANGEL</t>
  </si>
  <si>
    <t>DELGADO ROSALES, VIRGINIA</t>
  </si>
  <si>
    <t>DEL CID CORRALES, WILIAM ALONZO</t>
  </si>
  <si>
    <t>DÍAZ GÓNGORA, GERSON MANUEL</t>
  </si>
  <si>
    <t>DíAZ PEÑA, KENY</t>
  </si>
  <si>
    <t>ESCOBAR DE LEÓN, MIRNA EMPERATRIZ</t>
  </si>
  <si>
    <t>FAJARDO BARRIENTOS, CARLOS AMILCAR</t>
  </si>
  <si>
    <t>FAJARDO BARRIENTOS, FRANCISCO</t>
  </si>
  <si>
    <t>FLORES GARCÍA, GERSON DANILO</t>
  </si>
  <si>
    <t>FLORES GUERRA, ROSALBA</t>
  </si>
  <si>
    <t>GALICIA GONZÁLEZ, JOSÉ RUPERTÓ</t>
  </si>
  <si>
    <t>GARCÍA ORTIZ, OSCAR LEONEL</t>
  </si>
  <si>
    <t>GARCÍA ROMERO, SANTIAGO</t>
  </si>
  <si>
    <t>GARRIDO ASIG, FIDEL</t>
  </si>
  <si>
    <t>GREGORIO, JOSÉ LUIS</t>
  </si>
  <si>
    <t>GUZMAN CHAJÓN, ABRAHAM</t>
  </si>
  <si>
    <t>HERNÁNDEZ PINELO, ODWER ROLANDO</t>
  </si>
  <si>
    <t>HERNÁNDEZ, DIEGO</t>
  </si>
  <si>
    <t>HERNANDEZ DIAZ, RICARDO</t>
  </si>
  <si>
    <t>JAU, CRUZ</t>
  </si>
  <si>
    <t>JOGE SUNTECÚN, OSWALDO ENRIQUE</t>
  </si>
  <si>
    <t>LIMA GUZMÁN, JOSÉ DAVID</t>
  </si>
  <si>
    <t>LÓPEZ ZETINA, GUILLERMO ALEXANDER</t>
  </si>
  <si>
    <t>LÓPEZ AGUIRRE, CATALINO</t>
  </si>
  <si>
    <t>LÓPEZ BARRERA, LUIS HUMBERTO</t>
  </si>
  <si>
    <t>MADRID RECINOS, WALTER ANTONIO</t>
  </si>
  <si>
    <t>MANZANERO ALDANA, MANUEL DE JESÚS</t>
  </si>
  <si>
    <t>MARTÍNEZ HERNÁNDEZ, MARCOS</t>
  </si>
  <si>
    <t>MARROQUIN VALLES, MARCO TULIO</t>
  </si>
  <si>
    <t>MÉNDEZ GALÁN DE CUNIL, YUVICSA YOMAIRA</t>
  </si>
  <si>
    <t>MISS BAÑOS, JULIO CESAR</t>
  </si>
  <si>
    <t>MORALES MAYEN, RUGY</t>
  </si>
  <si>
    <t>MORALES RODRÍGUEZ, ALFREDO DE JESÚS</t>
  </si>
  <si>
    <t>MORALES MONTEJO, VICTOR MARIANO</t>
  </si>
  <si>
    <t>MORALES ZEA, GAMALIEL</t>
  </si>
  <si>
    <t>MUCÚ CHOC, VICENTE</t>
  </si>
  <si>
    <t>MURCIA PEREZ, REYES</t>
  </si>
  <si>
    <t>NICOLÁS CARDONA, MARIO HUMBERTO</t>
  </si>
  <si>
    <t>OCH GARCÍA, ISAÍAS</t>
  </si>
  <si>
    <t>OCH GARCÍA, ORVAL DARWIN</t>
  </si>
  <si>
    <t>OCHAETA, EDWIN NOLBERTO</t>
  </si>
  <si>
    <t>OLIVA TOBAR, FRANCISCO</t>
  </si>
  <si>
    <t>OCHAETA SALAS, BLAN ANTONIO</t>
  </si>
  <si>
    <t>PÉREZ PÉREZ, JOSÉ ALBERTO</t>
  </si>
  <si>
    <t>PÉREZ TZUL, EVER LUIS</t>
  </si>
  <si>
    <t>PÉREZ TZUL, BANDA DAMARÍS</t>
  </si>
  <si>
    <t>PERALTA RAMÍREZ, ABRAHAM</t>
  </si>
  <si>
    <t>PEÑA DE LA ROSA, SAMUEL</t>
  </si>
  <si>
    <t>POP SÁNCHEZ, MARCO TULIO</t>
  </si>
  <si>
    <t>POLANCO, MIGUEL ANGEL</t>
  </si>
  <si>
    <t>QUIIX, ROBERTO</t>
  </si>
  <si>
    <t>QUIXAJ MORALES, ELMER GABRIEL</t>
  </si>
  <si>
    <t>QUIXCHÁN, DAVID</t>
  </si>
  <si>
    <t>RAMÍREZ, MARCOS ANTONIO</t>
  </si>
  <si>
    <t>RAMIREZ GUTIERREZ, SOCORRO WALDEMAR</t>
  </si>
  <si>
    <t>RAMÍREZ LIMA, JOSÉ ANIBAL</t>
  </si>
  <si>
    <t>RAMÍREZ MARTÍNEZ, JOSUÉ</t>
  </si>
  <si>
    <t>RAX CACAO, ERICK GUILLERMO</t>
  </si>
  <si>
    <t>RAMIREZ ORTIZ, JESÚS NAZARET</t>
  </si>
  <si>
    <t>REYES GARCÍA, CARLOS HUMBERTO</t>
  </si>
  <si>
    <t>REVOLORIO OCHOA, JOSÉ LUIS</t>
  </si>
  <si>
    <t>REYES GARCÍA, VALENTIN</t>
  </si>
  <si>
    <t>RIVERA LÓPEZ, ESBER GUILLERMO</t>
  </si>
  <si>
    <t>RIVERA, JUAN JOSÉ</t>
  </si>
  <si>
    <t>ROMANO OCHAETA, JULIO CESAR</t>
  </si>
  <si>
    <t>SÁNCHEZ LÉMUS, GONZALO</t>
  </si>
  <si>
    <t>SÁNCHEZ ROMERO, ERICK ROBERTO</t>
  </si>
  <si>
    <t>AUXILIAR DE MECÁNICA</t>
  </si>
  <si>
    <t>SOZA JOMÁ, BEDER WALDEMAR</t>
  </si>
  <si>
    <t>SUYÉN GONZÁLEZ, ESTANISLAO ANIBAL</t>
  </si>
  <si>
    <t>TOBAR, JOSÉ</t>
  </si>
  <si>
    <t>URIZAR COSSEMAN, VICTOR ABEL</t>
  </si>
  <si>
    <t>VANEGAS AGUILAR, WADIN ABDIEL</t>
  </si>
  <si>
    <t>VALLES PÉREZ, JEREMÍAS ANTONIO</t>
  </si>
  <si>
    <t>VELÍZ ALONZO, HEYDÍ ELÍZABETH</t>
  </si>
  <si>
    <t>VIVAR ALDANA, MARVIN AUGUSTO</t>
  </si>
  <si>
    <t>XITUMUL IXPATÁ, VIRGILIO</t>
  </si>
  <si>
    <t>YAT CABRERA, ANASTACIO CALEB</t>
  </si>
  <si>
    <t>YAT SALAN, NOÉ</t>
  </si>
  <si>
    <t>ALDANA, PLACIDO</t>
  </si>
  <si>
    <t>ALONZO ELIAS, ENRIQUE</t>
  </si>
  <si>
    <t>ALDANA NÚÑEZ, JOSÉ ELFIDO</t>
  </si>
  <si>
    <t>AX BO, JESÚS RIGOBERTO</t>
  </si>
  <si>
    <t>AX TUX, REYES</t>
  </si>
  <si>
    <t>BARRIENTOS CALDERAS, WALTER ANTONIO</t>
  </si>
  <si>
    <t>BAUTISTA VELÁSQUEZ, INELDO BAUTISTA</t>
  </si>
  <si>
    <t>BETANCOURTH KILKÁN, MANUEL</t>
  </si>
  <si>
    <t>BOCHOC CEB, JULIO CÉSAR</t>
  </si>
  <si>
    <t>CASTILLO PINEDA, JORGE</t>
  </si>
  <si>
    <t>CATÚN CONTRERAS, FRANCISCO JAVIER</t>
  </si>
  <si>
    <t>CHACÓN CASTILLO, MIGUEL ANGEL</t>
  </si>
  <si>
    <t>CHATA CORTEZ, VICTOR FRANCISCO</t>
  </si>
  <si>
    <t>COC POCO, MANUEL</t>
  </si>
  <si>
    <t>CHÓC, FRANCISCO</t>
  </si>
  <si>
    <t>DELGADO ROSALES, PEDRO ALBERTO</t>
  </si>
  <si>
    <t>ESQUIVEL MENDOZA, RUMILIO</t>
  </si>
  <si>
    <t>FIGUEROA ELÍAS, HUGO NOEL</t>
  </si>
  <si>
    <t>FLORES GONZÁLEZ, WALDEMAR RODRIGO</t>
  </si>
  <si>
    <t>GARRIDO FAJARDO, MARLON NINROD</t>
  </si>
  <si>
    <t>GARCIA RUIZ, JOSE ALFREDO</t>
  </si>
  <si>
    <t>GARCÍA, JOSÉ GERARDO</t>
  </si>
  <si>
    <t>GARCIA AMADOR, PASTORA</t>
  </si>
  <si>
    <t>GÓMEZ PÉREZ, JAPCEL MARCONY</t>
  </si>
  <si>
    <t>GÓNGORA SIN, RENÉ ALBERTO</t>
  </si>
  <si>
    <t>HERNANDEZ CIFUENTES, RONY WUILFREDO</t>
  </si>
  <si>
    <t>HERNÁNDEZ ROSALES, ELISEO HUMBERTO</t>
  </si>
  <si>
    <t>JAU CATALÁN, FRANKLIN JOSUÉ</t>
  </si>
  <si>
    <t>JUÁREZ ARÉVALO, MARVIN ROMEO</t>
  </si>
  <si>
    <t>JUÁREZ CORADO, JOSÉ ALBERTO</t>
  </si>
  <si>
    <t>LOPEZ PEREZ, DAVID ROGERIO</t>
  </si>
  <si>
    <t>LÓPEZ REYMUNDO, NELSON ANTONIO</t>
  </si>
  <si>
    <t>MACARIA LOPEZ, ALEJANDROMA</t>
  </si>
  <si>
    <t>LÓPEZ ESCOBAR, CATALINO</t>
  </si>
  <si>
    <t>NEHEMÍAS GARCÍA, ESDRAS NEHEMÍAS</t>
  </si>
  <si>
    <t>MACZ PERALTA, HERVIN OSBERTO</t>
  </si>
  <si>
    <t>MATEO ICÓN, WALTER</t>
  </si>
  <si>
    <t>MÉNDEZ IPIÑA, RENÉ ALBERTO</t>
  </si>
  <si>
    <t>MENDOZA PRIMERO, FRANCISCO</t>
  </si>
  <si>
    <t>MELÉNDEZ CABRERA, DOUGLAS YOVANI</t>
  </si>
  <si>
    <t>MORALES, OSCAR AMILCAR</t>
  </si>
  <si>
    <t>MORALES MORALES, GILBERTO</t>
  </si>
  <si>
    <t>MORALES, OSCAR ROLANDO</t>
  </si>
  <si>
    <t>MORALES LUNA, SERGIO ARNULFO</t>
  </si>
  <si>
    <t>PÉREZ LÓPEZ, CARLOS ANTONIO</t>
  </si>
  <si>
    <t>PÉREZ LÓPEZ, OTTO ROLANDO</t>
  </si>
  <si>
    <t>PERALTA PIÑA, SIMÓN ALBERTO</t>
  </si>
  <si>
    <t>QUIXCHÁN SINTURIÓN, OTONIÉL ELEAZAR</t>
  </si>
  <si>
    <t>QUIXÁJ MORALES, MOISES DE JESÚS</t>
  </si>
  <si>
    <t>RAMÍREZ MEDRANO, JOSÉ VICTOR</t>
  </si>
  <si>
    <t>REYES RODRÍGUEZ, EDGAR ROSENDO</t>
  </si>
  <si>
    <t>RIVERA NAJERA, FIDELINO</t>
  </si>
  <si>
    <t>RODRÍGUEZ AGUILAR, CÉSAR</t>
  </si>
  <si>
    <t>SÁNCHEZ TORRES, ARMANDO</t>
  </si>
  <si>
    <t>SOZA TOBAR, GUILLERMO</t>
  </si>
  <si>
    <t>TIUL SEB, SELVYN GABRIEL</t>
  </si>
  <si>
    <t>VÁSQUEZ RAMOS, ISRAEL</t>
  </si>
  <si>
    <t>XOC ICHICH, ELIAS</t>
  </si>
  <si>
    <t>YAT, MANUEL</t>
  </si>
  <si>
    <t>TRUJILLO PACHECO, CARLOS OCTAVIO</t>
  </si>
  <si>
    <t>ESPAÑA NUÑEZ, TOMÁS ANTONIO</t>
  </si>
  <si>
    <t>CORDERO PAIZ, NESTOR</t>
  </si>
  <si>
    <t>BALONA QUIXCHAN, GUSTABO</t>
  </si>
  <si>
    <t>BATÉN HERNÁNDEZ, SANTIAGO</t>
  </si>
  <si>
    <t>CORTÉZ RAMOS, URBANO</t>
  </si>
  <si>
    <t>QUETZAL PÉREZ, MANUEL DE JESÚS</t>
  </si>
  <si>
    <t>RAMOS HERNÁNDEZ, NEPTALÍ</t>
  </si>
  <si>
    <t>GONZÁLEZ CÓRDOVA, BENEDICTO</t>
  </si>
  <si>
    <t>PAAU QUIB, JULIO NAZARIO</t>
  </si>
  <si>
    <t>QUIXCHÁN COHUOJ, GUSTAVO ADOLFO</t>
  </si>
  <si>
    <t>CORTEZ LAJUJ, EMÍLIANO BALDOMERO</t>
  </si>
  <si>
    <t>CASTRO CASTELLANOS, HENRY ADOLFO</t>
  </si>
  <si>
    <t>RODRIGUEZ AVILA, PEDRO ANTONIO</t>
  </si>
  <si>
    <t>CALATE GONZÁLEZ, ISRAEL</t>
  </si>
  <si>
    <t>LADINO DÍAZ, FRANCISCO</t>
  </si>
  <si>
    <t>CASTILLO PINEDA, ELÍAS</t>
  </si>
  <si>
    <t>ORTEGA JUAREZ, SAMUEL</t>
  </si>
  <si>
    <t>AGUILAR OCHAETA, RONY GUADALUPE</t>
  </si>
  <si>
    <t>FLORES VILLAVICENCIO, FELIPE</t>
  </si>
  <si>
    <t>LÓPEZ GUZMAN, EDGAR ROBERTO</t>
  </si>
  <si>
    <t>PAAU QUIB, MARCO ANTONIO</t>
  </si>
  <si>
    <t>GÓMEZ COLINDRES, ROLANDO</t>
  </si>
  <si>
    <t>LÓPEZ BARRERA, OSCAR</t>
  </si>
  <si>
    <t>HERNÁNDEZ, EDGAR FEDERICO</t>
  </si>
  <si>
    <t>ALVARADO BALONA, JORGE ARNALDO</t>
  </si>
  <si>
    <t>TESUCÚN ALDANA, MANUEL ALFONSO</t>
  </si>
  <si>
    <t>MEDINA RODRIGUEZ, ANTONIO</t>
  </si>
  <si>
    <t>FLORES VILLAVICENCIO DE LOPEZ, MARÍA LÚZ</t>
  </si>
  <si>
    <t>VÉLIZ CARÍAS, ANDREA GUADALUPE</t>
  </si>
  <si>
    <t>ROMERO DE CASTELLANOS, SUSAN VERÓNICA</t>
  </si>
  <si>
    <t>MANSILLA CORZO, MIRIAM LORENA</t>
  </si>
  <si>
    <t>ROMÁN GIRÓN, MIGUEL ANGEL</t>
  </si>
  <si>
    <t>AJCUC XUYÁ, SANTOS</t>
  </si>
  <si>
    <t>PINEDA MARTÍNEZ, RIGOBERTO SALVADOR</t>
  </si>
  <si>
    <t>GUZMAN RIOS, OTTO RENÉ</t>
  </si>
  <si>
    <t>TUN CRISTAL, VÍCTOR HUGO</t>
  </si>
  <si>
    <t>TACATÍC RAXÓN, CLEMENTINO</t>
  </si>
  <si>
    <t>UYUP CANEL, CAYETANO</t>
  </si>
  <si>
    <t>MÉNDEZ , MARIO DANIEL</t>
  </si>
  <si>
    <t>SEGURA SIRÍN, CEFERINO</t>
  </si>
  <si>
    <t>MENDOZA LAINES, FRANCISCO JAVIER</t>
  </si>
  <si>
    <t>MONROY PICHOLÁ, CESAR AUGUSTO</t>
  </si>
  <si>
    <t>PABLO MALDONADO , ELIGIO ANIBAL</t>
  </si>
  <si>
    <t>RAXÓN RAXÓN, LUIS FLORENCIO</t>
  </si>
  <si>
    <t>CHUNCHUN RAMIREZ, CARLOS HUMBERTO</t>
  </si>
  <si>
    <t>TOC CARRILLO, JOSÉ ANTONIO DE JESÚS</t>
  </si>
  <si>
    <t xml:space="preserve">CARPINTERO I </t>
  </si>
  <si>
    <t>RAMIREZ SALDAÑA, VICTOR</t>
  </si>
  <si>
    <t>AVILA SIMAJ, ANDRÉS AVELINO</t>
  </si>
  <si>
    <t>ARANA RODAS, BALDOMERO</t>
  </si>
  <si>
    <t>MORALES GUALA, RUDY OSWALDO</t>
  </si>
  <si>
    <t>DIAZ RUIZ, EPIFANIO</t>
  </si>
  <si>
    <t>MIRANDA RAMIREZ, ROSELIA ORALIA</t>
  </si>
  <si>
    <t>ALEGRIA, PATRICIA DE LOS ANGELES</t>
  </si>
  <si>
    <t>LEMUS AGUILAR, MATILDE</t>
  </si>
  <si>
    <t>AJANEL CORTÉZ, ALFONSO</t>
  </si>
  <si>
    <t>MORALES HICHO, GILBERTO ESAÚ</t>
  </si>
  <si>
    <t>TOMAS SOLIS, JUAN</t>
  </si>
  <si>
    <t>ACUAL CHIQUITÓ, JOSÉ MARCOS</t>
  </si>
  <si>
    <t>TUN SABAN, ANGEL</t>
  </si>
  <si>
    <t>BAJXAC CHILE, FELIPE DE JESÚS</t>
  </si>
  <si>
    <t>RODAS RUANO, LORENZO</t>
  </si>
  <si>
    <t>ACUÁL LUIS, CRISTOBAL</t>
  </si>
  <si>
    <t>CHUNCHÚN AJUCHÁN, BARTOLOMÉ</t>
  </si>
  <si>
    <t>XULÚ OLCOT, JOSÉ NEMECIO</t>
  </si>
  <si>
    <t>BARILLAS TISTA, JOSÉ INÉS</t>
  </si>
  <si>
    <t>GARCÍA TUN, EFRE ANTONIO</t>
  </si>
  <si>
    <t>MAYORGA PÉREZ, FREDY</t>
  </si>
  <si>
    <t>MAYORGA CORTEZ, BYRON RENÉ</t>
  </si>
  <si>
    <t>PETZ GARCIA, MARDOQUEO</t>
  </si>
  <si>
    <t>CHALÍ RAXJAL, CARLOS</t>
  </si>
  <si>
    <t>MARROQUIN ZULETA, CARLOS ENRIQUE</t>
  </si>
  <si>
    <t>CHOGUIX QUINÁ, CRISTOBAL</t>
  </si>
  <si>
    <t>CUXIL XOCOP, GABRIEL ANGEL</t>
  </si>
  <si>
    <t>PAZ CÚMEZ, CEFERINO</t>
  </si>
  <si>
    <t>CHICOL POYÓN, MANUEL</t>
  </si>
  <si>
    <t>CHALÍ RAXJAL, HERLINDO</t>
  </si>
  <si>
    <t>OSORIO CHIVALAN, TOMAS</t>
  </si>
  <si>
    <t>MAXÍA OTZOY, DOMINGO GUZMÁN</t>
  </si>
  <si>
    <t>MAXIA OTZOY, MARIO AUSBERTO</t>
  </si>
  <si>
    <t>CURUCHICH CHUTÁ, PEDRO GONZALO</t>
  </si>
  <si>
    <t>MUX APÉN, ESTEBAN</t>
  </si>
  <si>
    <t>RIVERA SACARÍAS, MAIRO ROBERTO</t>
  </si>
  <si>
    <t>MARROQUÍN CRUZ, JOSÉ ABEL</t>
  </si>
  <si>
    <t>HERRERA MARROQUIN, LOURDES DEL ROSARIO</t>
  </si>
  <si>
    <t>MONZÓN CABRERA DE SÁNCHEZ, KARINA MARGOTH</t>
  </si>
  <si>
    <t>YAXCAL, ROBERTO</t>
  </si>
  <si>
    <t>ESTRADA DÍAZ, ROLANDO ANTONIO</t>
  </si>
  <si>
    <t>CASTAÑEDA COLINDRES, JULIO CÉSAR</t>
  </si>
  <si>
    <t>JAVIER MARROQUIN, FRANCISCO JAVIER</t>
  </si>
  <si>
    <t>ALVARADO TOLOM, AGUSTIN</t>
  </si>
  <si>
    <t>VALDÉS VALDÉS, GERARDO ANTONIO</t>
  </si>
  <si>
    <t>MACHORRO CHINCHILLA, OSEAS</t>
  </si>
  <si>
    <t>REVOLORIO CALDERÓN, MANUEL ENRIQUE</t>
  </si>
  <si>
    <t>SOLIS GALLINA, ANDRÉS</t>
  </si>
  <si>
    <t>ALVAREZ GARAY, HÉCTOR VIAIL</t>
  </si>
  <si>
    <t>MARROQUÍN FELICIANO, DIONICIO</t>
  </si>
  <si>
    <t>VEGA LÓPEZ, INGRID ROCIO</t>
  </si>
  <si>
    <t>RAMIREZ SANDOVAL, FRANCISCO ALVARADO</t>
  </si>
  <si>
    <t>LEÓN ALVAREZ, EUSEBIO</t>
  </si>
  <si>
    <t>GRIJALVA TOÑO, JACINTO</t>
  </si>
  <si>
    <t>HERNÁNDEZ TZOY, PABLO</t>
  </si>
  <si>
    <t>CALACHIJ GUTIERREZ, SABINO</t>
  </si>
  <si>
    <t>CALACHIJ PONCE, TOMÁS HECTOR</t>
  </si>
  <si>
    <t>PÉREZ GAROZ, OVIDIO DE JESÚS</t>
  </si>
  <si>
    <t>MATEO GODOY, EDGAR</t>
  </si>
  <si>
    <t>ESTACUY MENDOZA, ESTUARDO MAXIMILIANO</t>
  </si>
  <si>
    <t>CHAN LEIVA, RICARDO</t>
  </si>
  <si>
    <t>GARCIA NOLASCO, MARCOS</t>
  </si>
  <si>
    <t>CHUVAC CITALAN, MARLON CONRADO</t>
  </si>
  <si>
    <t>ALVARADO MONTERROSO, WILLIAMS BLADIMIRO</t>
  </si>
  <si>
    <t>COYOY OROZCO, CESAR AUGUSTO</t>
  </si>
  <si>
    <t>GARCÍA, FEDERICO</t>
  </si>
  <si>
    <t>CUC SAPÓN , SOFIO ESTEBAN</t>
  </si>
  <si>
    <t>LAJPOP PUAC, MANUEL JESÚS</t>
  </si>
  <si>
    <t>CABRERA AGUILAR, SIXSTO FILIBERTO</t>
  </si>
  <si>
    <t>CHIYAL CHIROY, RUFINO</t>
  </si>
  <si>
    <t>TZORIN CUC, MARGARITO LUCAS</t>
  </si>
  <si>
    <t>RAXTÚN PIC, ANDRES</t>
  </si>
  <si>
    <t>ORDÓÑEZ BEN, JOSÉ MANUEL</t>
  </si>
  <si>
    <t>CABRERA AGUILAR, JULIO CÉSAR</t>
  </si>
  <si>
    <t>BEN GARCÍA, LEONARDO EDWIN</t>
  </si>
  <si>
    <t>IBATE BOCEL, MARTÍN</t>
  </si>
  <si>
    <t>BOCEL JULAJUJ, PEDRO</t>
  </si>
  <si>
    <t>COROXÓN CHIYAL, TRINIDAD</t>
  </si>
  <si>
    <t>VELASQUEZ GUITZ, JESUS</t>
  </si>
  <si>
    <t>MORALES CHOCOJ, LORENZO</t>
  </si>
  <si>
    <t>COCÓN YAQUI, JUAN</t>
  </si>
  <si>
    <t>CHOPOX XEP, RIBOERTO</t>
  </si>
  <si>
    <t>MAJTZUL YOS, RODOLFO</t>
  </si>
  <si>
    <t>CAP MUCÍA, JUAN EUGENIO</t>
  </si>
  <si>
    <t>CHALÍ VALLE, HUGO DIONEL</t>
  </si>
  <si>
    <t>PICHIYÁ SIRÍN, LUIS FERNADO</t>
  </si>
  <si>
    <t>MATEO CHAN, RAYMUNDO</t>
  </si>
  <si>
    <t>YOS SIPAC, NARCISO</t>
  </si>
  <si>
    <t>LAYNEZ GARCÍA, VICTOR MARIO</t>
  </si>
  <si>
    <t>QUISQUINAY XETEY, FLORENCIA</t>
  </si>
  <si>
    <t>GARCÍA CARRERA, INGRES YANET</t>
  </si>
  <si>
    <t>PELICÓ ZAPETA, MATEO ABRAHAM</t>
  </si>
  <si>
    <t>MIJANGOS SANTOS, KEVIN ISAÍ</t>
  </si>
  <si>
    <t>TOT CAÁL, FRANCISCO</t>
  </si>
  <si>
    <t>GUZMÁN RAMÍREZ, MANUEL ANTONIO</t>
  </si>
  <si>
    <t>CABRERA LÓPEZ, CANDIDA AMADA ESPERANZA</t>
  </si>
  <si>
    <t>GIRÓN QUEVEDO, DENNISE</t>
  </si>
  <si>
    <t>SOCOY SIS, EDWIN ADAN</t>
  </si>
  <si>
    <t>MENDEZ PAZ, GILMAR ASDRUVAL</t>
  </si>
  <si>
    <t>MARQUEZ GARCÍA, ELMER ADOLFO</t>
  </si>
  <si>
    <t>CARPINTERO II</t>
  </si>
  <si>
    <t>CÁCERES, LOURDES IVANOVA</t>
  </si>
  <si>
    <t>VALDÉZ LÓPEZ, NEYTHAN DANIEL</t>
  </si>
  <si>
    <t>MELÉNDEZ CABRERA, ROBINSON</t>
  </si>
  <si>
    <t>MARÍN PECHE, ANDRES DE JESUS</t>
  </si>
  <si>
    <t>BETANCOURT PÉREZ DE MISS, YOHANA ANGELITA</t>
  </si>
  <si>
    <t>MAYÉN LIMA, ADIX MARIELA</t>
  </si>
  <si>
    <t>CHÉ, MARCOS</t>
  </si>
  <si>
    <t>SAQUÍL CHUB, BERNARDO</t>
  </si>
  <si>
    <t>MORALES ESCOBAR, ALEXANDER EXAU</t>
  </si>
  <si>
    <t>SANDOVAL HERNANDEZ, DEYVI YOBANI</t>
  </si>
  <si>
    <t>JIMENEZ ALDANA, WENDY LIDANY</t>
  </si>
  <si>
    <t>TUBÍN COLAJ, MIGUEL</t>
  </si>
  <si>
    <t>RODRÍGUEZ LÓPEZ, ERICSSON JOSÉ DANEL</t>
  </si>
  <si>
    <t>PÉREZ PÉREZ, MARCO LINO</t>
  </si>
  <si>
    <t>PÉREZ VÁSQUEZ, LUIS MANUEL</t>
  </si>
  <si>
    <t>ARÉVALO GARCÍA, OSWALDO</t>
  </si>
  <si>
    <t>JEREZ GARCÍA, MARIA RENEÉ</t>
  </si>
  <si>
    <t>PINELO CORDOVA, LUIS FERNANDO</t>
  </si>
  <si>
    <t>MORENO VÁSQUEZ, JOSÉ RAMÓN</t>
  </si>
  <si>
    <t>XOCOY SOC, HECTOR</t>
  </si>
  <si>
    <t>RODRÍGUEZ LÓPEZ, DINORA GUILLERMINA</t>
  </si>
  <si>
    <t>MADRID PUTZEYS, DAFNE DESIREÉ DEL PILAR</t>
  </si>
  <si>
    <t>GONZÁLEZ LÓPEZ, CRISTIAN JOSUÉ</t>
  </si>
  <si>
    <t>GARNICA OLIVA, MARÍA DE LOS ANGELES</t>
  </si>
  <si>
    <t>EMBALADOR</t>
  </si>
  <si>
    <t>JIMÉNEZ ALDANA, WENDY LIDANY</t>
  </si>
  <si>
    <t>ESPNO RAMÍREZ, FERDY GEREYRA</t>
  </si>
  <si>
    <t>CHUB MAQUÍN, ISRAEL</t>
  </si>
  <si>
    <t>CHOC CHUB, ANTONIO</t>
  </si>
  <si>
    <t>PACAY SIERRA, DOMINGO</t>
  </si>
  <si>
    <t>CRUZ RAMÍREZ, JAYRO ISRAEL</t>
  </si>
  <si>
    <t>MENDEZ DIAZ, DEYSI JUDITH</t>
  </si>
  <si>
    <t>REYNOSO CANIZ, JULIO LEONEL</t>
  </si>
  <si>
    <t>PÉREZ Y PÉREZ, JOSÉ ANTONIO</t>
  </si>
  <si>
    <t>CIPRIANO MORENO, EVELYN OTILIA</t>
  </si>
  <si>
    <t xml:space="preserve">GALVEZ SANABRIA MAGNOLIA IRIS </t>
  </si>
  <si>
    <t xml:space="preserve">SERVICIOS PROFESIONALES </t>
  </si>
  <si>
    <t xml:space="preserve">CAL CÚ ANA MARITZA </t>
  </si>
  <si>
    <t xml:space="preserve">SERVICIOS TECNICO PROFESIONALES </t>
  </si>
  <si>
    <t xml:space="preserve">NOGUERA CARPIO ALBERTO </t>
  </si>
  <si>
    <t xml:space="preserve">MEJÍA FERNÁNDEZ JAIME ESTUARDO </t>
  </si>
  <si>
    <t xml:space="preserve">MORALES CABRERA JORGE </t>
  </si>
  <si>
    <t xml:space="preserve">CAMBRANES BURGOS RAFAEL FERLANDY </t>
  </si>
  <si>
    <t xml:space="preserve">PERALTA CALITO EFRAIN CELEDONIO </t>
  </si>
  <si>
    <t xml:space="preserve">SECAY OVALLE JOSUÉ ALEXANDER </t>
  </si>
  <si>
    <t xml:space="preserve">RAMOS HERNANDEZ DE MORALES  CARMEN ELIZABETH </t>
  </si>
  <si>
    <t xml:space="preserve">ARROYO LÓPEZ BÁRBARA </t>
  </si>
  <si>
    <t xml:space="preserve">HUERTAS RODRIGUEZ IDALIA DEL ROSARIO </t>
  </si>
  <si>
    <t xml:space="preserve">REYES VARGAS  ADOLFO </t>
  </si>
  <si>
    <t xml:space="preserve">FELIPE ESPINOZA PAULINO </t>
  </si>
  <si>
    <t xml:space="preserve">CHAMALÉ BARRERA RICARDO RODOLFO </t>
  </si>
  <si>
    <t xml:space="preserve">CASTILLO HERNÁNDEZ GLENDA DEL ROSARIO </t>
  </si>
  <si>
    <t xml:space="preserve">GUTIERREZ HERNÁNDEZ MARIO ANDREZ </t>
  </si>
  <si>
    <t xml:space="preserve">FLORES FERNÁNDEZ  ROSA MARÍA </t>
  </si>
  <si>
    <t xml:space="preserve">LÓPEZ MARTÍNEZ NORMA ELIZABETH </t>
  </si>
  <si>
    <t>PUAC ALVAREZ HÉCTOR RENÉ</t>
  </si>
  <si>
    <t xml:space="preserve">RAMÍREZ RAMÍREZ JUAN CARLOS </t>
  </si>
  <si>
    <t xml:space="preserve">ORTÍZ IXTECOC ERICK ARMANDO </t>
  </si>
  <si>
    <t xml:space="preserve">GIRÓN MENDEZ JOSÉ ALFONSO </t>
  </si>
  <si>
    <t xml:space="preserve">POPENOE HUGHES MARIÓN </t>
  </si>
  <si>
    <t xml:space="preserve">LÓPEZ ESCOBAR RUDY ESTUARDO </t>
  </si>
  <si>
    <t xml:space="preserve">FLORES LÓPEZ VICTOR HUGO </t>
  </si>
  <si>
    <t xml:space="preserve">ESPIGARES LUARCA CARLOS ALBERTO </t>
  </si>
  <si>
    <t xml:space="preserve">MEDINA DE LEÓN  JUAN MIGUEL </t>
  </si>
  <si>
    <t xml:space="preserve">ORTÍZ DE LEÓN JORGE MARIO </t>
  </si>
  <si>
    <t>HERNANDEZ CÓRDOVA AQUILES ESTUARDO</t>
  </si>
  <si>
    <t xml:space="preserve">LEMUS ORTEGA EDVI DARIO </t>
  </si>
  <si>
    <t xml:space="preserve">BURGOS MORALES BENITO RAFAEL </t>
  </si>
  <si>
    <t xml:space="preserve">ESCOBAR BARRIOS JAIME GILDARDO </t>
  </si>
  <si>
    <t xml:space="preserve">ACOSTA ZAC MIGUEL EMERENCIANO </t>
  </si>
  <si>
    <t xml:space="preserve">PÉREZ HERNÁNDEZ ALBA NIDIA </t>
  </si>
  <si>
    <t xml:space="preserve">GÁMEZ VELÁSQUEZ BLANCA LIDIA NINETH </t>
  </si>
  <si>
    <t xml:space="preserve">ANAVISCA JOSÉ MARIA </t>
  </si>
  <si>
    <t xml:space="preserve">MARROQUIN ALVAREZ ALMA ELIZABETH </t>
  </si>
  <si>
    <t xml:space="preserve">BURGOS MORENO JOSÉ ALBERTO </t>
  </si>
  <si>
    <t xml:space="preserve">NORIEGA GIRÓN RAÚL EDUARDO </t>
  </si>
  <si>
    <t xml:space="preserve">RAMIREZ BALDIZON FREDY ANTONIO </t>
  </si>
  <si>
    <t xml:space="preserve">FIALKO COXEMAN VILMA ARACELY </t>
  </si>
  <si>
    <t xml:space="preserve">AC CAAL OSCAR ENRIQUE </t>
  </si>
  <si>
    <t xml:space="preserve">MORALES CARÍAS INGRID NOHEMÍ </t>
  </si>
  <si>
    <t>SEGURA RODAS  DE AQUINO ADRIANA LUCÍA</t>
  </si>
  <si>
    <t xml:space="preserve">GARCÍA VARGAS NAZARIO </t>
  </si>
  <si>
    <t xml:space="preserve">ARGUETA MARROQUIN DE MARROQUIN  MARIA ESPERANZA </t>
  </si>
  <si>
    <t>SERVICIOS PROFESIONALES</t>
  </si>
  <si>
    <t xml:space="preserve">MANZANERO PENADOS SCARLED STEFANI </t>
  </si>
  <si>
    <t xml:space="preserve">SÁNCHEZ KEVIN RICARDO </t>
  </si>
  <si>
    <t xml:space="preserve">HERNÁNDEZ PÚ MARCELO </t>
  </si>
  <si>
    <t xml:space="preserve">LEAL PALACIOS MAX GABRIEL </t>
  </si>
  <si>
    <t xml:space="preserve">FERNÁNDEZ ROMÁN  MINDY LISBETH </t>
  </si>
  <si>
    <t xml:space="preserve">CORDERO ALONSO  CLAUDIA MARÍA </t>
  </si>
  <si>
    <t xml:space="preserve">CHOCON TUN JORGE ENRIQUE </t>
  </si>
  <si>
    <t xml:space="preserve">AGUILAR OVALLE  DULCE MARIA </t>
  </si>
  <si>
    <t xml:space="preserve">GÁLVEZ VÁSQUEZ RUDY ALEXANDER </t>
  </si>
  <si>
    <t xml:space="preserve">CARCUZ CHINCHILLA  SHERYL </t>
  </si>
  <si>
    <t>TOLEDO GARCÍA, BLANCA ELIZABETH</t>
  </si>
  <si>
    <t>CHANG LOPEZ, OLGA MARINA</t>
  </si>
  <si>
    <t>N/A</t>
  </si>
  <si>
    <t xml:space="preserve">GONZÁLEZ COJULUN MAYRA YESENIA </t>
  </si>
  <si>
    <t xml:space="preserve">ROSAL TOBAR DANIEL ALEJANDRO </t>
  </si>
  <si>
    <t xml:space="preserve">CALDERÓN SANTIZO ZOILA YOLANDA </t>
  </si>
  <si>
    <t>VIVAR ROSALES, LUIS ESTUARDO</t>
  </si>
  <si>
    <t>ESPAÑA INTERIANO, HERBERTH RODOLFO</t>
  </si>
  <si>
    <t>GLENDA EILEEN JUÁREZ OLIVA</t>
  </si>
  <si>
    <t>DIRECTOR TECNICO II</t>
  </si>
  <si>
    <t>MONTERROSO ROSADO ENRIQUE MAXIMILIANO</t>
  </si>
  <si>
    <t>GALLARDO CABALLEROS SILVIA ESMERALDA</t>
  </si>
  <si>
    <t xml:space="preserve">ORELLANA MARTÍNEZ ROBERTO FREDY </t>
  </si>
  <si>
    <t xml:space="preserve">HERNÁNDEZ RAMÍREZ HEIDY PAOLA </t>
  </si>
  <si>
    <t xml:space="preserve">CUSTODIO LEMUS PRISCILA DEDÉ </t>
  </si>
  <si>
    <t xml:space="preserve">GONZÁLEZ HEREDIA ESTEBAN LEOPOLDO </t>
  </si>
  <si>
    <t>SERGIO MOHAMED ESTRADA RUÍZ</t>
  </si>
  <si>
    <t xml:space="preserve">REVOLORIO CALDERON MANUEL ENRIQUE </t>
  </si>
  <si>
    <t xml:space="preserve">ALVARADO NAJARRO SILVIA JEANNETH </t>
  </si>
  <si>
    <t xml:space="preserve">RODAS MORALES SANDRA EVERLY </t>
  </si>
  <si>
    <t xml:space="preserve">CASTILLO SIFONTES KARLA DOMENICA </t>
  </si>
  <si>
    <t xml:space="preserve">MARTÍNEZ SALGUERO GERSON OVED </t>
  </si>
  <si>
    <t xml:space="preserve">LOBOS MORALES ANA LORENA </t>
  </si>
  <si>
    <t xml:space="preserve">LEMUS QUIROA ILSY ABIGAIL </t>
  </si>
  <si>
    <t>PÉREZ LOARCA, VICTOR MANUEL</t>
  </si>
  <si>
    <t>LEMUS QUIROA, LIBNY IMER</t>
  </si>
  <si>
    <t>JÁCOME FRANCO DE GARCÍA, MARÍA ISABEL</t>
  </si>
  <si>
    <t>TOJÍN MARROQUÍN, JUAN FERNANDO</t>
  </si>
  <si>
    <t xml:space="preserve">VALENZUELA VASQUEZ, JUAN </t>
  </si>
  <si>
    <t xml:space="preserve">PÉREZ TURCIOS DE PAREDES JULIA MERCEDES </t>
  </si>
  <si>
    <t>MENDOZA HERNÁNDEZ INGRID ROSSANA</t>
  </si>
  <si>
    <t>PONCIANO ALVARADO ERICK MANUEL</t>
  </si>
  <si>
    <t>REYNOSO MÉNDEZ ISAIAS MANUEL</t>
  </si>
  <si>
    <t>LEHNHOFF LETONA RICHARD ANDRE</t>
  </si>
  <si>
    <t>ROLANDO ROBERTO RUBIO CIFUENTES</t>
  </si>
  <si>
    <t>SAMAYOA CORNEL EVELYN LISETTE</t>
  </si>
  <si>
    <t>JOSE AROLDO BON MUÑOZ</t>
  </si>
  <si>
    <t>JEFE DE ALMACEN DE PATRIMONIO</t>
  </si>
  <si>
    <t>DAIRIN SUZEL RODAS LÓPEZ</t>
  </si>
  <si>
    <t>ASISTENTE ADMINISTRATIVO I DE PATRIMONIO</t>
  </si>
  <si>
    <t>GUISELA AZUCENA OCHOA HERRERA</t>
  </si>
  <si>
    <t>ASISTENTE ADMINISTRATIVO III DE PATRIMONIO</t>
  </si>
  <si>
    <t>JUAN ALBERTO CHET CULAJAY</t>
  </si>
  <si>
    <t>ASISTENTE DE CONTABILIDAD II DE PATRIMONIO</t>
  </si>
  <si>
    <t>VIVIAN CAROLINA ZEPEDA CANIZ</t>
  </si>
  <si>
    <t>TÉCNICO DE RESTAURACIÓN I DE PATRIMONIO</t>
  </si>
  <si>
    <t>VICTOR HUGO LÓPEZ SEGURA</t>
  </si>
  <si>
    <t>TECNICO DE ALMACEN I DE PATRIMONIO</t>
  </si>
  <si>
    <t>EDWIN DANILO LOARCA CHACÓN</t>
  </si>
  <si>
    <t>ASISTENTE FINANCIERO II DE PATRIMONIO</t>
  </si>
  <si>
    <t>REINA FLORIDALMA LÓPEZ GARZARO</t>
  </si>
  <si>
    <t>ASISTENTE ADMINISTRATIVO II DE PATRIMONIO</t>
  </si>
  <si>
    <t>LUIS JONATAN MARTINEZ CRUZ</t>
  </si>
  <si>
    <t>JEFE DE SECCIÓN DE INVENTARIOS DE PATRIMONIO</t>
  </si>
  <si>
    <t>YENI MARIBEL ARRIOLA ROQUE</t>
  </si>
  <si>
    <t>CRISTIAN OTTONIEL SANCHEZ LÓPEZ</t>
  </si>
  <si>
    <t>GUSTAVO ADOLFO MENDOZA POLANCO</t>
  </si>
  <si>
    <t>YOLANDA FRANCO GRAJEDA DE HURTARTE</t>
  </si>
  <si>
    <t>ROSAURA MARIBEL RAMÍREZ RODRÍGUEZ</t>
  </si>
  <si>
    <t>SUBJEFE DEPARTAMENTO SUSTANTIVO  II DE PATRIMONIO</t>
  </si>
  <si>
    <t>BRUNHILD IRMGARD JAHNIE ORDOÑEZ</t>
  </si>
  <si>
    <t>MARÍA ANTONIETA AJCOT</t>
  </si>
  <si>
    <t>ERNESTINA JEREZ ARGUETA</t>
  </si>
  <si>
    <t>SERGIO ESTUARDO HERNÁNDEZ BERGANZA</t>
  </si>
  <si>
    <t>PROFESIONAL ADMINISTRATIVO I DE PATRIMONIO</t>
  </si>
  <si>
    <t>MIGUEL ORREGO CORZO</t>
  </si>
  <si>
    <t>JEFE DEPARTAMENTO SUSTANTIVO II DE PATRIMONIO</t>
  </si>
  <si>
    <t>FRANK ALEXANDER OCHOA LÓPEZ</t>
  </si>
  <si>
    <t>SANDY YASMINA SALAZAR</t>
  </si>
  <si>
    <t>MYNOR RODOLFO SALAZAR MEDINA</t>
  </si>
  <si>
    <t>JOSÉ ABEL GUEVARA BOROR</t>
  </si>
  <si>
    <t>EDGAR FERNANDO SABAN SICÁN</t>
  </si>
  <si>
    <t>EDIN ROBEL HERNÁNDEZ PAYES</t>
  </si>
  <si>
    <t>HEIDI ANTONIETA HERNÁNDEZ ALACÁN</t>
  </si>
  <si>
    <t>ASISTENTE DE RECURSOS HUMANOS II DE PATRIMONIO</t>
  </si>
  <si>
    <t>ANA EDILIA VASQUEZ ESQUIVEL</t>
  </si>
  <si>
    <t>ASISTENTE DE REGISTRO II DE PATRIMONIO</t>
  </si>
  <si>
    <t>FLORA CONCEPCIÓN PERUSINA CIFUENTES</t>
  </si>
  <si>
    <t>LUIS FERNANDO PANIAGUA ARMAS</t>
  </si>
  <si>
    <t>SUBJEFE DE DEPARTAMENTO SUSTANTIVO II DE PATRIMONIO</t>
  </si>
  <si>
    <t>JUANA LAURA TZOC</t>
  </si>
  <si>
    <t>YADIRA YOLANDA LÓPEZ GARCÍA</t>
  </si>
  <si>
    <t>MARIO DAVID SIRIN TUJ</t>
  </si>
  <si>
    <t>JEFE DEPARTAMENTO SUSTANTVIO II DE PATRIMONIO</t>
  </si>
  <si>
    <t>CARLOS ENRIQUE LÓPEZ PINEDA</t>
  </si>
  <si>
    <t>GERSON MANUEL MAZARIEGOS GARCÍA</t>
  </si>
  <si>
    <t>JEFE DE SECCION DE TESORERIA DE PATRIMONIO</t>
  </si>
  <si>
    <t>ALBA ZULEMA ZAMBRANO GODINEZ DE SANDOVAL</t>
  </si>
  <si>
    <t>MARCOS DE JESÚS AJPACAJA SOHOM</t>
  </si>
  <si>
    <t>JEFE DEPARTAMNTO SUSTANTIVO II DE PATRIMONIO</t>
  </si>
  <si>
    <t>RAFAEL ALBERTO MEDA RIVAS</t>
  </si>
  <si>
    <t>JEFE DE SECCIÓN DE SERVICIOS GENERALES DE PATRIMONIO</t>
  </si>
  <si>
    <t>ESTUARDO TRINIDAD LOPEZ</t>
  </si>
  <si>
    <t>JEFE DE SECCION DE PRESUPUESTO DE PATRIMONIO</t>
  </si>
  <si>
    <t>ODVIN EDUARDO REYES VICENTE</t>
  </si>
  <si>
    <t>ILONKA IXMUCANE MATUTE IRIARTE</t>
  </si>
  <si>
    <t>NICOLAS AJCUC GARCIA</t>
  </si>
  <si>
    <t>JORGE OSWALDO GOMEZ BARILLAS</t>
  </si>
  <si>
    <t>ERNESTO ADONAY ALVAREZ DE LEÓN</t>
  </si>
  <si>
    <t>TECNICO DE RECURSOS HUMANOS I DE PATRIMONIO</t>
  </si>
  <si>
    <t>ANDREA VANESSA GARCIA SAZO</t>
  </si>
  <si>
    <t>HERALDO ARTURO OVANDO CASTILLO</t>
  </si>
  <si>
    <t>ASISTENTE DE PRESUPUESTO II DE PATRIMONIO</t>
  </si>
  <si>
    <t>HEIDI NOELIA MARROQUÍN DÍAZ</t>
  </si>
  <si>
    <t>ENCARGADO DE MUSEO</t>
  </si>
  <si>
    <t>CARLOS HUMBERTO CASTILLO DÍAZ</t>
  </si>
  <si>
    <t>ENCARGADO DE BOLETAJE DE PATRIMONIO</t>
  </si>
  <si>
    <t>LUIS PAULINO PUC RUCAL</t>
  </si>
  <si>
    <t>INSPECTOR DE MONUMENTOS</t>
  </si>
  <si>
    <t>HEBER DELFINO TORRES ESTRADA</t>
  </si>
  <si>
    <t>ZOILA CONSUELO MARTÍNEZ VILLAGRÁN</t>
  </si>
  <si>
    <t>TÉCNICO DE ALMACEN I DE PATRIMONIO</t>
  </si>
  <si>
    <t>LESLIE SUCELI ESPAÑA MÉNDEZ</t>
  </si>
  <si>
    <t>SECRETARIO II DE PATRIMONIO</t>
  </si>
  <si>
    <t>CLARITA DEL CARMEN RAMÍREZ</t>
  </si>
  <si>
    <t>MYRNA LUCÍA MORO SALAZAR</t>
  </si>
  <si>
    <t>MARÍA ESTELA MOLINA JORQUIN</t>
  </si>
  <si>
    <t>JULIO RENE LÓPEZ MORALES</t>
  </si>
  <si>
    <t>BLAS ANTONIO MORALES GARCÍA</t>
  </si>
  <si>
    <t>ENCARGADO DE BODEGA DE PATRIMONIO</t>
  </si>
  <si>
    <t>CARMEN ROGELIO QUIXCHÁN GARRIDO</t>
  </si>
  <si>
    <t>CARLOS MANUEL CHOC MAZA</t>
  </si>
  <si>
    <t>NELSON CARABEO CHAY</t>
  </si>
  <si>
    <t>FEDERICO TÚN CHUB</t>
  </si>
  <si>
    <t>ANA LUCIA ARROYAVE PRERA</t>
  </si>
  <si>
    <t>MARLENI ARACELI AGUIRRE ARGUETA</t>
  </si>
  <si>
    <t>FREDDY RAFAEL ARRIOLA ARÉVALO</t>
  </si>
  <si>
    <t>EFRE YOSIMAR HERNÁNDEZ CHAVAC</t>
  </si>
  <si>
    <t>ALVÍN RENÉ BOCHE TOT</t>
  </si>
  <si>
    <t>LISBETH MIRELLA MENDOZA LOPEZ DE ALVAREZ</t>
  </si>
  <si>
    <t>SUBJEFE DEPARTAMENTO TECNICO II DE PATRIMONIO</t>
  </si>
  <si>
    <t>DILIA SIPA OLCOT</t>
  </si>
  <si>
    <t>ASISTENTE CONTABILIDAD II DE PATRIMONIO</t>
  </si>
  <si>
    <t>FRANCISCO JAVIER MENDEZ VALLE</t>
  </si>
  <si>
    <t>ROSA MARIA GUERRA SAGASTUME</t>
  </si>
  <si>
    <t>LUIS FELIPE DE JESUS GARCIA CASTELLANOS</t>
  </si>
  <si>
    <t>SUBJEFE DEPARTAMENTO SUSTANTIVO II DE PATRIMONIO</t>
  </si>
  <si>
    <t>BYRON DAVID ACAJABON BOLAÑOS</t>
  </si>
  <si>
    <t>MARISA DEL CARMEN ORTIZ BARILLAS</t>
  </si>
  <si>
    <t>SIOMARA INDIRA MAZARIEGOS ALVIZURES DE BARRIOS</t>
  </si>
  <si>
    <t>JEFE DE DEPARTAMENTO TÉCNICO II DE PATRIMONIO</t>
  </si>
  <si>
    <t>JOSE ESTUARDO PAREDES RAMIREZ</t>
  </si>
  <si>
    <t>SINDY SARAI LOPEZ GARCIA</t>
  </si>
  <si>
    <t>INGRID GRACIELA LOPEZ GARRIDO</t>
  </si>
  <si>
    <t>VIKKY MARITZA ANDRADE OXLAJ</t>
  </si>
  <si>
    <t>SOFIA ELENA FERNANDEZ MARTINEZ</t>
  </si>
  <si>
    <t>JEFE DE COMPRAS DE PATRIMONIO</t>
  </si>
  <si>
    <t>MIGUEL EDUARDO CHOPEN TOL</t>
  </si>
  <si>
    <t>LUCIA MANUELA AJCAJ MORALES</t>
  </si>
  <si>
    <t>DEBORA EUNICE AGUIRRE RAMIREZ</t>
  </si>
  <si>
    <t>FELIPE JACOBO ESCOBAR ZEPEDA</t>
  </si>
  <si>
    <t>MADELIN UNISOL LÓPEZ LÓPEZ</t>
  </si>
  <si>
    <t>VALERIE GIMENA GONZÁLEZ RAMOS</t>
  </si>
  <si>
    <t>FRANCISCO JOSE SIERRA GOMEZ</t>
  </si>
  <si>
    <t>JOSSELYNE MADELYNE LEMUS GARCÍA</t>
  </si>
  <si>
    <t>PROFESIONAL DE PARQUE DE PATRIMONIO</t>
  </si>
  <si>
    <t>DIMAS GILDARDO PÉREZ  RIVERA</t>
  </si>
  <si>
    <t>SUBJEFE  DEPARTAMENTO SUSTANTIVO II DE PATRIMONIO</t>
  </si>
  <si>
    <t>JORGE ESTUARDO ROLDAN SANTIZO</t>
  </si>
  <si>
    <t>LESBIA NOEMÍ MATÍAS RAXCACO</t>
  </si>
  <si>
    <t xml:space="preserve">ROBERTO ESTUARDO MORALES BROL </t>
  </si>
  <si>
    <t xml:space="preserve">LIBNY IMER LEMUS QUIROA </t>
  </si>
  <si>
    <t xml:space="preserve">STEFANY ELIZABETH ORELLANA FLORES </t>
  </si>
  <si>
    <t xml:space="preserve">MIRSA MARIBEL MAZARIEGOS VALDÉZ </t>
  </si>
  <si>
    <t xml:space="preserve">DEYBIN HUMBERTO GUZMÁN ORELLANA </t>
  </si>
  <si>
    <t xml:space="preserve">                                                                      DIRECCIÓN GENERAL DEL PATRIMONIO CULTURAL Y NATURAL</t>
  </si>
  <si>
    <t>TOTAL HONORARIOS</t>
  </si>
  <si>
    <t>Montufar Milina, Diego Jose</t>
  </si>
  <si>
    <t>Servicios Profesionales en el Viceministerio de Patrimonio Cultural y Natural</t>
  </si>
  <si>
    <t>No se le pagan viáticos</t>
  </si>
  <si>
    <t>López Wundram, Brenda Raquel</t>
  </si>
  <si>
    <t>Servicios Profesionales en el Departamento de Conservacón y Restauración de Bienes Culturales</t>
  </si>
  <si>
    <t>Ramírez, Flor de Lourdes</t>
  </si>
</sst>
</file>

<file path=xl/styles.xml><?xml version="1.0" encoding="utf-8"?>
<styleSheet xmlns="http://schemas.openxmlformats.org/spreadsheetml/2006/main">
  <numFmts count="3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\Q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  <numFmt numFmtId="178" formatCode="[$-100A]dddd\,\ dd&quot; de &quot;mmmm&quot; de &quot;yyyy"/>
    <numFmt numFmtId="179" formatCode="[$-100A]hh:mm:ss\ AM/PM"/>
    <numFmt numFmtId="180" formatCode="0_)"/>
    <numFmt numFmtId="181" formatCode="0.00_)"/>
    <numFmt numFmtId="182" formatCode="_(\Q* #,##0.00_);_(\Q* \(#,##0.00\);_(\Q* \-??_);_(@_)"/>
    <numFmt numFmtId="183" formatCode="0.0"/>
    <numFmt numFmtId="184" formatCode="_-[$Q-100A]* #,##0.00_-;\-[$Q-100A]* #,##0.00_-;_-[$Q-100A]* &quot;-&quot;??_-;_-@_-"/>
    <numFmt numFmtId="185" formatCode="0.000000"/>
    <numFmt numFmtId="186" formatCode="0.00000"/>
    <numFmt numFmtId="187" formatCode="0.0000"/>
    <numFmt numFmtId="188" formatCode="0.000"/>
    <numFmt numFmtId="189" formatCode="_(&quot;Q&quot;* #,##0.0_);_(&quot;Q&quot;* \(#,##0.0\);_(&quot;Q&quot;* &quot;-&quot;??_);_(@_)"/>
    <numFmt numFmtId="190" formatCode="0.0000000"/>
  </numFmts>
  <fonts count="47"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medium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9" applyFont="1" applyBorder="1" applyAlignment="1">
      <alignment/>
    </xf>
    <xf numFmtId="44" fontId="0" fillId="34" borderId="10" xfId="49" applyFont="1" applyFill="1" applyBorder="1" applyAlignment="1">
      <alignment/>
    </xf>
    <xf numFmtId="44" fontId="0" fillId="0" borderId="10" xfId="49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34" borderId="15" xfId="0" applyFont="1" applyFill="1" applyBorder="1" applyAlignment="1">
      <alignment/>
    </xf>
    <xf numFmtId="44" fontId="0" fillId="34" borderId="15" xfId="0" applyNumberFormat="1" applyFont="1" applyFill="1" applyBorder="1" applyAlignment="1">
      <alignment horizontal="center"/>
    </xf>
    <xf numFmtId="44" fontId="45" fillId="34" borderId="15" xfId="0" applyNumberFormat="1" applyFont="1" applyFill="1" applyBorder="1" applyAlignment="1">
      <alignment/>
    </xf>
    <xf numFmtId="44" fontId="0" fillId="34" borderId="15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44" fontId="0" fillId="34" borderId="10" xfId="0" applyNumberFormat="1" applyFont="1" applyFill="1" applyBorder="1" applyAlignment="1">
      <alignment horizontal="center"/>
    </xf>
    <xf numFmtId="44" fontId="45" fillId="34" borderId="10" xfId="63" applyNumberFormat="1" applyFont="1" applyFill="1" applyBorder="1" applyAlignment="1">
      <alignment/>
    </xf>
    <xf numFmtId="4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4" fontId="45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44" fontId="9" fillId="34" borderId="10" xfId="0" applyNumberFormat="1" applyFont="1" applyFill="1" applyBorder="1" applyAlignment="1">
      <alignment/>
    </xf>
    <xf numFmtId="8" fontId="45" fillId="34" borderId="10" xfId="0" applyNumberFormat="1" applyFont="1" applyFill="1" applyBorder="1" applyAlignment="1">
      <alignment/>
    </xf>
    <xf numFmtId="0" fontId="9" fillId="34" borderId="10" xfId="61" applyFont="1" applyFill="1" applyBorder="1">
      <alignment/>
      <protection/>
    </xf>
    <xf numFmtId="44" fontId="0" fillId="34" borderId="10" xfId="0" applyNumberFormat="1" applyFont="1" applyFill="1" applyBorder="1" applyAlignment="1">
      <alignment horizontal="center" vertical="center"/>
    </xf>
    <xf numFmtId="44" fontId="0" fillId="34" borderId="10" xfId="55" applyNumberFormat="1" applyFont="1" applyFill="1" applyBorder="1" applyAlignment="1">
      <alignment horizontal="center" vertical="center"/>
      <protection/>
    </xf>
    <xf numFmtId="44" fontId="0" fillId="34" borderId="10" xfId="59" applyNumberFormat="1" applyFont="1" applyFill="1" applyBorder="1" applyAlignment="1">
      <alignment horizontal="center" vertical="center"/>
      <protection/>
    </xf>
    <xf numFmtId="44" fontId="0" fillId="34" borderId="10" xfId="60" applyNumberFormat="1" applyFont="1" applyFill="1" applyBorder="1" applyAlignment="1">
      <alignment horizontal="center" vertical="center"/>
      <protection/>
    </xf>
    <xf numFmtId="44" fontId="0" fillId="34" borderId="10" xfId="56" applyNumberFormat="1" applyFont="1" applyFill="1" applyBorder="1" applyAlignment="1">
      <alignment horizontal="center" vertical="center"/>
      <protection/>
    </xf>
    <xf numFmtId="44" fontId="0" fillId="34" borderId="10" xfId="54" applyNumberFormat="1" applyFont="1" applyFill="1" applyBorder="1" applyAlignment="1">
      <alignment horizontal="center" vertical="center"/>
      <protection/>
    </xf>
    <xf numFmtId="0" fontId="0" fillId="34" borderId="10" xfId="61" applyFont="1" applyFill="1" applyBorder="1">
      <alignment/>
      <protection/>
    </xf>
    <xf numFmtId="0" fontId="9" fillId="34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35" borderId="12" xfId="0" applyFont="1" applyFill="1" applyBorder="1" applyAlignment="1">
      <alignment horizontal="center" vertical="center" wrapText="1"/>
    </xf>
    <xf numFmtId="3" fontId="26" fillId="34" borderId="15" xfId="0" applyNumberFormat="1" applyFont="1" applyFill="1" applyBorder="1" applyAlignment="1" applyProtection="1">
      <alignment/>
      <protection locked="0"/>
    </xf>
    <xf numFmtId="182" fontId="26" fillId="34" borderId="10" xfId="49" applyNumberFormat="1" applyFont="1" applyFill="1" applyBorder="1" applyAlignment="1" applyProtection="1">
      <alignment horizontal="center"/>
      <protection locked="0"/>
    </xf>
    <xf numFmtId="182" fontId="0" fillId="0" borderId="16" xfId="0" applyNumberFormat="1" applyFill="1" applyBorder="1" applyAlignment="1">
      <alignment/>
    </xf>
    <xf numFmtId="182" fontId="0" fillId="0" borderId="10" xfId="0" applyNumberFormat="1" applyBorder="1" applyAlignment="1">
      <alignment/>
    </xf>
    <xf numFmtId="3" fontId="26" fillId="34" borderId="10" xfId="0" applyNumberFormat="1" applyFont="1" applyFill="1" applyBorder="1" applyAlignment="1" applyProtection="1">
      <alignment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3" fontId="26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10" xfId="0" applyFont="1" applyFill="1" applyBorder="1" applyAlignment="1">
      <alignment/>
    </xf>
    <xf numFmtId="182" fontId="26" fillId="0" borderId="10" xfId="49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82" fontId="0" fillId="0" borderId="14" xfId="0" applyNumberFormat="1" applyBorder="1" applyAlignment="1">
      <alignment/>
    </xf>
    <xf numFmtId="182" fontId="0" fillId="0" borderId="10" xfId="0" applyNumberFormat="1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0" xfId="0" applyNumberFormat="1" applyBorder="1" applyAlignment="1">
      <alignment/>
    </xf>
    <xf numFmtId="44" fontId="0" fillId="0" borderId="18" xfId="49" applyFont="1" applyFill="1" applyBorder="1" applyAlignment="1">
      <alignment/>
    </xf>
    <xf numFmtId="0" fontId="0" fillId="0" borderId="18" xfId="0" applyFill="1" applyBorder="1" applyAlignment="1">
      <alignment/>
    </xf>
    <xf numFmtId="0" fontId="45" fillId="0" borderId="14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44" fontId="0" fillId="0" borderId="10" xfId="53" applyNumberFormat="1" applyFont="1" applyFill="1" applyBorder="1" applyAlignment="1">
      <alignment horizontal="center"/>
      <protection/>
    </xf>
    <xf numFmtId="0" fontId="45" fillId="0" borderId="10" xfId="0" applyFont="1" applyBorder="1" applyAlignment="1">
      <alignment/>
    </xf>
    <xf numFmtId="3" fontId="26" fillId="0" borderId="15" xfId="0" applyNumberFormat="1" applyFont="1" applyFill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0" fontId="45" fillId="0" borderId="10" xfId="0" applyFont="1" applyFill="1" applyBorder="1" applyAlignment="1">
      <alignment/>
    </xf>
    <xf numFmtId="3" fontId="26" fillId="0" borderId="14" xfId="0" applyNumberFormat="1" applyFont="1" applyFill="1" applyBorder="1" applyAlignment="1" applyProtection="1">
      <alignment/>
      <protection locked="0"/>
    </xf>
    <xf numFmtId="3" fontId="26" fillId="34" borderId="14" xfId="0" applyNumberFormat="1" applyFont="1" applyFill="1" applyBorder="1" applyAlignment="1" applyProtection="1">
      <alignment/>
      <protection locked="0"/>
    </xf>
    <xf numFmtId="182" fontId="26" fillId="34" borderId="14" xfId="49" applyNumberFormat="1" applyFont="1" applyFill="1" applyBorder="1" applyAlignment="1" applyProtection="1">
      <alignment horizontal="center"/>
      <protection locked="0"/>
    </xf>
    <xf numFmtId="182" fontId="0" fillId="0" borderId="19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44" fontId="0" fillId="0" borderId="10" xfId="49" applyFont="1" applyBorder="1" applyAlignment="1">
      <alignment/>
    </xf>
    <xf numFmtId="0" fontId="26" fillId="0" borderId="10" xfId="0" applyFont="1" applyFill="1" applyBorder="1" applyAlignment="1">
      <alignment horizontal="left"/>
    </xf>
    <xf numFmtId="182" fontId="0" fillId="0" borderId="10" xfId="49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/>
    </xf>
    <xf numFmtId="39" fontId="0" fillId="0" borderId="10" xfId="49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82" fontId="26" fillId="34" borderId="0" xfId="49" applyNumberFormat="1" applyFont="1" applyFill="1" applyAlignment="1" applyProtection="1">
      <alignment horizontal="center"/>
      <protection locked="0"/>
    </xf>
    <xf numFmtId="4" fontId="0" fillId="0" borderId="14" xfId="0" applyNumberFormat="1" applyBorder="1" applyAlignment="1">
      <alignment/>
    </xf>
    <xf numFmtId="44" fontId="0" fillId="0" borderId="22" xfId="0" applyNumberFormat="1" applyFont="1" applyBorder="1" applyAlignment="1">
      <alignment/>
    </xf>
    <xf numFmtId="0" fontId="0" fillId="34" borderId="10" xfId="0" applyNumberFormat="1" applyFill="1" applyBorder="1" applyAlignment="1">
      <alignment/>
    </xf>
    <xf numFmtId="0" fontId="46" fillId="34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0" fontId="46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 applyProtection="1">
      <alignment/>
      <protection locked="0"/>
    </xf>
    <xf numFmtId="182" fontId="0" fillId="34" borderId="10" xfId="49" applyNumberFormat="1" applyFont="1" applyFill="1" applyBorder="1" applyAlignment="1" applyProtection="1">
      <alignment horizontal="center"/>
      <protection locked="0"/>
    </xf>
    <xf numFmtId="182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vertical="center"/>
    </xf>
    <xf numFmtId="0" fontId="45" fillId="34" borderId="10" xfId="0" applyFont="1" applyFill="1" applyBorder="1" applyAlignment="1">
      <alignment horizontal="justify" vertical="top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0" fillId="0" borderId="23" xfId="0" applyBorder="1" applyAlignment="1">
      <alignment/>
    </xf>
    <xf numFmtId="44" fontId="0" fillId="0" borderId="0" xfId="0" applyNumberFormat="1" applyAlignment="1">
      <alignment/>
    </xf>
    <xf numFmtId="0" fontId="0" fillId="0" borderId="24" xfId="0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/>
    </xf>
    <xf numFmtId="0" fontId="1" fillId="37" borderId="11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1" fillId="33" borderId="27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34" borderId="0" xfId="0" applyNumberFormat="1" applyFont="1" applyFill="1" applyAlignment="1">
      <alignment horizontal="center"/>
    </xf>
    <xf numFmtId="0" fontId="1" fillId="37" borderId="29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/>
    </xf>
    <xf numFmtId="0" fontId="1" fillId="37" borderId="55" xfId="0" applyFont="1" applyFill="1" applyBorder="1" applyAlignment="1">
      <alignment horizontal="center" vertical="center"/>
    </xf>
    <xf numFmtId="0" fontId="1" fillId="37" borderId="56" xfId="0" applyFont="1" applyFill="1" applyBorder="1" applyAlignment="1">
      <alignment horizontal="center" vertical="center" wrapText="1"/>
    </xf>
    <xf numFmtId="0" fontId="1" fillId="37" borderId="57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33" borderId="58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44" fontId="0" fillId="0" borderId="65" xfId="49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0" fillId="0" borderId="10" xfId="49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2 2 2" xfId="53"/>
    <cellStyle name="Normal 2 3 2" xfId="54"/>
    <cellStyle name="Normal 3 2" xfId="55"/>
    <cellStyle name="Normal 4 2 2" xfId="56"/>
    <cellStyle name="Normal 4_BASE DE DATOS RENGLON 031 ENERO 2007" xfId="57"/>
    <cellStyle name="Normal 5" xfId="58"/>
    <cellStyle name="Normal 5 2 2" xfId="59"/>
    <cellStyle name="Normal 5 3 2" xfId="60"/>
    <cellStyle name="Normal_Hoja1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2438400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09575"/>
          <a:ext cx="2438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1171575</xdr:colOff>
      <xdr:row>2</xdr:row>
      <xdr:rowOff>19050</xdr:rowOff>
    </xdr:from>
    <xdr:to>
      <xdr:col>2</xdr:col>
      <xdr:colOff>1152525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428625"/>
          <a:ext cx="2305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66675</xdr:rowOff>
    </xdr:from>
    <xdr:to>
      <xdr:col>1</xdr:col>
      <xdr:colOff>1676400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1971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2428875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2790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2428875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2790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85725</xdr:rowOff>
    </xdr:from>
    <xdr:to>
      <xdr:col>1</xdr:col>
      <xdr:colOff>2076450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7650"/>
          <a:ext cx="2438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114300</xdr:rowOff>
    </xdr:from>
    <xdr:to>
      <xdr:col>1</xdr:col>
      <xdr:colOff>2076450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76225"/>
          <a:ext cx="2314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2:Q251"/>
  <sheetViews>
    <sheetView tabSelected="1" zoomScale="115" zoomScaleNormal="115" zoomScalePageLayoutView="0" workbookViewId="0" topLeftCell="A1">
      <selection activeCell="B23" sqref="B23"/>
    </sheetView>
  </sheetViews>
  <sheetFormatPr defaultColWidth="11.421875" defaultRowHeight="12.75"/>
  <cols>
    <col min="1" max="1" width="11.421875" style="17" customWidth="1"/>
    <col min="2" max="2" width="44.7109375" style="17" customWidth="1"/>
    <col min="3" max="3" width="30.7109375" style="0" customWidth="1"/>
    <col min="11" max="11" width="11.421875" style="45" customWidth="1"/>
    <col min="12" max="14" width="11.421875" style="0" hidden="1" customWidth="1"/>
    <col min="15" max="15" width="13.8515625" style="0" customWidth="1"/>
  </cols>
  <sheetData>
    <row r="2" spans="1:17" ht="19.5">
      <c r="A2"/>
      <c r="B2" s="128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2:17" ht="19.5">
      <c r="B3" s="129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ht="15">
      <c r="A4" s="130" t="s">
        <v>25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2.75">
      <c r="A5" s="131" t="s">
        <v>28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12.75">
      <c r="A6" s="131" t="s">
        <v>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7" ht="12.75">
      <c r="A7" s="132">
        <v>42704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6" ht="13.5" thickBot="1">
      <c r="A8"/>
      <c r="B8"/>
      <c r="F8" s="1"/>
    </row>
    <row r="9" spans="1:17" s="22" customFormat="1" ht="13.5" thickBot="1">
      <c r="A9" s="135" t="s">
        <v>3</v>
      </c>
      <c r="B9" s="136" t="s">
        <v>5</v>
      </c>
      <c r="C9" s="137" t="s">
        <v>6</v>
      </c>
      <c r="D9" s="138" t="s">
        <v>15</v>
      </c>
      <c r="E9" s="135" t="s">
        <v>35</v>
      </c>
      <c r="F9" s="139"/>
      <c r="G9" s="139"/>
      <c r="H9" s="139"/>
      <c r="I9" s="139"/>
      <c r="J9" s="139"/>
      <c r="K9" s="138"/>
      <c r="L9" s="135" t="s">
        <v>10</v>
      </c>
      <c r="M9" s="139"/>
      <c r="N9" s="139"/>
      <c r="O9" s="138"/>
      <c r="P9" s="133" t="s">
        <v>9</v>
      </c>
      <c r="Q9" s="133" t="s">
        <v>33</v>
      </c>
    </row>
    <row r="10" spans="1:17" s="22" customFormat="1" ht="39" thickBot="1">
      <c r="A10" s="135"/>
      <c r="B10" s="136"/>
      <c r="C10" s="137"/>
      <c r="D10" s="138"/>
      <c r="E10" s="13" t="s">
        <v>16</v>
      </c>
      <c r="F10" s="13" t="s">
        <v>17</v>
      </c>
      <c r="G10" s="13" t="s">
        <v>20</v>
      </c>
      <c r="H10" s="13" t="s">
        <v>29</v>
      </c>
      <c r="I10" s="13" t="s">
        <v>30</v>
      </c>
      <c r="J10" s="13" t="s">
        <v>21</v>
      </c>
      <c r="K10" s="46" t="s">
        <v>22</v>
      </c>
      <c r="L10" s="13" t="s">
        <v>7</v>
      </c>
      <c r="M10" s="13" t="s">
        <v>23</v>
      </c>
      <c r="N10" s="5" t="s">
        <v>24</v>
      </c>
      <c r="O10" s="12" t="s">
        <v>8</v>
      </c>
      <c r="P10" s="134"/>
      <c r="Q10" s="134"/>
    </row>
    <row r="11" spans="1:17" ht="13.5" thickBot="1">
      <c r="A11" s="18">
        <v>1</v>
      </c>
      <c r="B11" s="69" t="s">
        <v>45</v>
      </c>
      <c r="C11" s="47" t="s">
        <v>46</v>
      </c>
      <c r="D11" s="48">
        <v>1074</v>
      </c>
      <c r="E11" s="48">
        <v>300</v>
      </c>
      <c r="F11" s="48">
        <v>950</v>
      </c>
      <c r="G11" s="48">
        <v>0</v>
      </c>
      <c r="H11" s="48">
        <v>75</v>
      </c>
      <c r="I11" s="48">
        <v>0</v>
      </c>
      <c r="J11" s="48">
        <v>250</v>
      </c>
      <c r="K11" s="49">
        <f aca="true" t="shared" si="0" ref="K11:K74">SUM(D11:J11)</f>
        <v>2649</v>
      </c>
      <c r="L11" s="70">
        <v>1450.82</v>
      </c>
      <c r="M11" s="50">
        <f aca="true" t="shared" si="1" ref="M11:M74">+K11-L11</f>
        <v>1198.18</v>
      </c>
      <c r="N11" s="3"/>
      <c r="O11" s="3">
        <v>1450.82</v>
      </c>
      <c r="P11" s="50">
        <v>1198.18</v>
      </c>
      <c r="Q11" s="3"/>
    </row>
    <row r="12" spans="1:17" ht="13.5" thickBot="1">
      <c r="A12" s="18">
        <v>2</v>
      </c>
      <c r="B12" s="54" t="s">
        <v>47</v>
      </c>
      <c r="C12" s="51" t="s">
        <v>48</v>
      </c>
      <c r="D12" s="48">
        <v>1135</v>
      </c>
      <c r="E12" s="48">
        <v>300</v>
      </c>
      <c r="F12" s="48">
        <v>950</v>
      </c>
      <c r="G12" s="48">
        <v>0</v>
      </c>
      <c r="H12" s="48">
        <v>75</v>
      </c>
      <c r="I12" s="48">
        <v>0</v>
      </c>
      <c r="J12" s="48">
        <v>250</v>
      </c>
      <c r="K12" s="49">
        <f t="shared" si="0"/>
        <v>2710</v>
      </c>
      <c r="L12" s="3">
        <v>354.4</v>
      </c>
      <c r="M12" s="50">
        <f t="shared" si="1"/>
        <v>2355.6</v>
      </c>
      <c r="N12" s="3"/>
      <c r="O12" s="62">
        <v>354.4</v>
      </c>
      <c r="P12" s="50">
        <v>2355.6</v>
      </c>
      <c r="Q12" s="3"/>
    </row>
    <row r="13" spans="1:17" ht="13.5" thickBot="1">
      <c r="A13" s="18">
        <v>3</v>
      </c>
      <c r="B13" s="54" t="s">
        <v>49</v>
      </c>
      <c r="C13" s="51" t="s">
        <v>46</v>
      </c>
      <c r="D13" s="48">
        <v>1074</v>
      </c>
      <c r="E13" s="48">
        <v>300</v>
      </c>
      <c r="F13" s="48">
        <v>950</v>
      </c>
      <c r="G13" s="48">
        <v>0</v>
      </c>
      <c r="H13" s="48">
        <v>75</v>
      </c>
      <c r="I13" s="48">
        <v>0</v>
      </c>
      <c r="J13" s="48">
        <v>250</v>
      </c>
      <c r="K13" s="49">
        <f t="shared" si="0"/>
        <v>2649</v>
      </c>
      <c r="L13" s="3">
        <v>677.54</v>
      </c>
      <c r="M13" s="50">
        <f t="shared" si="1"/>
        <v>1971.46</v>
      </c>
      <c r="N13" s="3"/>
      <c r="O13" s="3">
        <v>677.54</v>
      </c>
      <c r="P13" s="50">
        <v>1971.46</v>
      </c>
      <c r="Q13" s="3"/>
    </row>
    <row r="14" spans="1:17" ht="13.5" thickBot="1">
      <c r="A14" s="18">
        <v>4</v>
      </c>
      <c r="B14" s="54" t="s">
        <v>50</v>
      </c>
      <c r="C14" s="51" t="s">
        <v>46</v>
      </c>
      <c r="D14" s="48">
        <v>1074</v>
      </c>
      <c r="E14" s="48">
        <v>300</v>
      </c>
      <c r="F14" s="48">
        <v>950</v>
      </c>
      <c r="G14" s="48">
        <v>0</v>
      </c>
      <c r="H14" s="48">
        <v>50</v>
      </c>
      <c r="I14" s="48">
        <v>0</v>
      </c>
      <c r="J14" s="48">
        <v>250</v>
      </c>
      <c r="K14" s="49">
        <f t="shared" si="0"/>
        <v>2624</v>
      </c>
      <c r="L14" s="70">
        <v>1020</v>
      </c>
      <c r="M14" s="50">
        <f t="shared" si="1"/>
        <v>1604</v>
      </c>
      <c r="N14" s="3"/>
      <c r="O14" s="62">
        <v>1020</v>
      </c>
      <c r="P14" s="50">
        <v>1604</v>
      </c>
      <c r="Q14" s="3"/>
    </row>
    <row r="15" spans="1:17" ht="13.5" thickBot="1">
      <c r="A15" s="18">
        <v>5</v>
      </c>
      <c r="B15" s="54" t="s">
        <v>51</v>
      </c>
      <c r="C15" s="51" t="s">
        <v>52</v>
      </c>
      <c r="D15" s="48">
        <v>1159</v>
      </c>
      <c r="E15" s="48">
        <v>300</v>
      </c>
      <c r="F15" s="48">
        <v>950</v>
      </c>
      <c r="G15" s="48">
        <v>0</v>
      </c>
      <c r="H15" s="48">
        <v>75</v>
      </c>
      <c r="I15" s="48">
        <v>0</v>
      </c>
      <c r="J15" s="48">
        <v>250</v>
      </c>
      <c r="K15" s="49">
        <f t="shared" si="0"/>
        <v>2734</v>
      </c>
      <c r="L15" s="70">
        <v>2086.17</v>
      </c>
      <c r="M15" s="50">
        <f t="shared" si="1"/>
        <v>647.8299999999999</v>
      </c>
      <c r="N15" s="3"/>
      <c r="O15" s="3">
        <v>2086.17</v>
      </c>
      <c r="P15" s="50">
        <v>647.8299999999999</v>
      </c>
      <c r="Q15" s="3"/>
    </row>
    <row r="16" spans="1:17" ht="13.5" thickBot="1">
      <c r="A16" s="18">
        <v>6</v>
      </c>
      <c r="B16" s="54" t="s">
        <v>53</v>
      </c>
      <c r="C16" s="51" t="s">
        <v>54</v>
      </c>
      <c r="D16" s="48">
        <v>1039</v>
      </c>
      <c r="E16" s="48">
        <v>300</v>
      </c>
      <c r="F16" s="48">
        <v>950</v>
      </c>
      <c r="G16" s="48">
        <v>0</v>
      </c>
      <c r="H16" s="48">
        <v>50</v>
      </c>
      <c r="I16" s="48">
        <v>0</v>
      </c>
      <c r="J16" s="48">
        <v>250</v>
      </c>
      <c r="K16" s="49">
        <f t="shared" si="0"/>
        <v>2589</v>
      </c>
      <c r="L16" s="70">
        <v>1456.5</v>
      </c>
      <c r="M16" s="50">
        <f t="shared" si="1"/>
        <v>1132.5</v>
      </c>
      <c r="N16" s="3"/>
      <c r="O16" s="62">
        <v>1456.5</v>
      </c>
      <c r="P16" s="50">
        <v>1132.5</v>
      </c>
      <c r="Q16" s="3"/>
    </row>
    <row r="17" spans="1:17" ht="13.5" thickBot="1">
      <c r="A17" s="18">
        <v>7</v>
      </c>
      <c r="B17" s="54" t="s">
        <v>55</v>
      </c>
      <c r="C17" s="51" t="s">
        <v>56</v>
      </c>
      <c r="D17" s="48">
        <v>1105</v>
      </c>
      <c r="E17" s="48">
        <v>300</v>
      </c>
      <c r="F17" s="48">
        <v>950</v>
      </c>
      <c r="G17" s="48">
        <v>0</v>
      </c>
      <c r="H17" s="48">
        <v>50</v>
      </c>
      <c r="I17" s="48">
        <v>0</v>
      </c>
      <c r="J17" s="48">
        <v>250</v>
      </c>
      <c r="K17" s="49">
        <f t="shared" si="0"/>
        <v>2655</v>
      </c>
      <c r="L17" s="70">
        <v>1482.16</v>
      </c>
      <c r="M17" s="50">
        <f t="shared" si="1"/>
        <v>1172.84</v>
      </c>
      <c r="N17" s="3"/>
      <c r="O17" s="3">
        <v>1482.16</v>
      </c>
      <c r="P17" s="50">
        <v>1172.84</v>
      </c>
      <c r="Q17" s="3"/>
    </row>
    <row r="18" spans="1:17" ht="13.5" thickBot="1">
      <c r="A18" s="18">
        <v>8</v>
      </c>
      <c r="B18" s="54" t="s">
        <v>57</v>
      </c>
      <c r="C18" s="51" t="s">
        <v>58</v>
      </c>
      <c r="D18" s="48">
        <v>1074</v>
      </c>
      <c r="E18" s="48">
        <v>300</v>
      </c>
      <c r="F18" s="48">
        <v>950</v>
      </c>
      <c r="G18" s="48">
        <v>0</v>
      </c>
      <c r="H18" s="48">
        <v>50</v>
      </c>
      <c r="I18" s="48">
        <v>0</v>
      </c>
      <c r="J18" s="48">
        <v>250</v>
      </c>
      <c r="K18" s="49">
        <f t="shared" si="0"/>
        <v>2624</v>
      </c>
      <c r="L18" s="70">
        <v>1514.9</v>
      </c>
      <c r="M18" s="50">
        <f t="shared" si="1"/>
        <v>1109.1</v>
      </c>
      <c r="N18" s="3"/>
      <c r="O18" s="62">
        <v>1514.9</v>
      </c>
      <c r="P18" s="50">
        <v>1109.1</v>
      </c>
      <c r="Q18" s="3"/>
    </row>
    <row r="19" spans="1:17" ht="13.5" thickBot="1">
      <c r="A19" s="18">
        <v>9</v>
      </c>
      <c r="B19" s="54" t="s">
        <v>59</v>
      </c>
      <c r="C19" s="51" t="s">
        <v>46</v>
      </c>
      <c r="D19" s="48">
        <v>1074</v>
      </c>
      <c r="E19" s="48">
        <v>300</v>
      </c>
      <c r="F19" s="48">
        <v>950</v>
      </c>
      <c r="G19" s="48">
        <v>0</v>
      </c>
      <c r="H19" s="48">
        <v>50</v>
      </c>
      <c r="I19" s="48">
        <v>0</v>
      </c>
      <c r="J19" s="48">
        <v>250</v>
      </c>
      <c r="K19" s="49">
        <f t="shared" si="0"/>
        <v>2624</v>
      </c>
      <c r="L19" s="3">
        <v>834.06</v>
      </c>
      <c r="M19" s="50">
        <f t="shared" si="1"/>
        <v>1789.94</v>
      </c>
      <c r="N19" s="3"/>
      <c r="O19" s="3">
        <v>834.06</v>
      </c>
      <c r="P19" s="50">
        <v>1789.94</v>
      </c>
      <c r="Q19" s="3"/>
    </row>
    <row r="20" spans="1:17" ht="13.5" thickBot="1">
      <c r="A20" s="18">
        <v>10</v>
      </c>
      <c r="B20" s="54" t="s">
        <v>60</v>
      </c>
      <c r="C20" s="51" t="s">
        <v>46</v>
      </c>
      <c r="D20" s="48">
        <v>1074</v>
      </c>
      <c r="E20" s="48">
        <v>300</v>
      </c>
      <c r="F20" s="48">
        <v>950</v>
      </c>
      <c r="G20" s="48">
        <v>0</v>
      </c>
      <c r="H20" s="48">
        <v>75</v>
      </c>
      <c r="I20" s="48">
        <v>0</v>
      </c>
      <c r="J20" s="48">
        <v>250</v>
      </c>
      <c r="K20" s="49">
        <f t="shared" si="0"/>
        <v>2649</v>
      </c>
      <c r="L20" s="3">
        <v>365.86</v>
      </c>
      <c r="M20" s="50">
        <f t="shared" si="1"/>
        <v>2283.14</v>
      </c>
      <c r="N20" s="3"/>
      <c r="O20" s="3">
        <v>365.86</v>
      </c>
      <c r="P20" s="50">
        <v>2283.14</v>
      </c>
      <c r="Q20" s="3"/>
    </row>
    <row r="21" spans="1:17" ht="13.5" thickBot="1">
      <c r="A21" s="18">
        <v>11</v>
      </c>
      <c r="B21" s="54" t="s">
        <v>61</v>
      </c>
      <c r="C21" s="51" t="s">
        <v>62</v>
      </c>
      <c r="D21" s="48">
        <v>6759</v>
      </c>
      <c r="E21" s="48">
        <v>3300</v>
      </c>
      <c r="F21" s="48">
        <v>950</v>
      </c>
      <c r="G21" s="48">
        <v>375</v>
      </c>
      <c r="H21" s="48">
        <v>0</v>
      </c>
      <c r="I21" s="48">
        <v>0</v>
      </c>
      <c r="J21" s="48">
        <v>250</v>
      </c>
      <c r="K21" s="49">
        <f t="shared" si="0"/>
        <v>11634</v>
      </c>
      <c r="L21" s="70">
        <v>4117.88</v>
      </c>
      <c r="M21" s="50">
        <f t="shared" si="1"/>
        <v>7516.12</v>
      </c>
      <c r="N21" s="3"/>
      <c r="O21" s="3">
        <v>4117.88</v>
      </c>
      <c r="P21" s="50">
        <v>7516.12</v>
      </c>
      <c r="Q21" s="3"/>
    </row>
    <row r="22" spans="1:17" ht="13.5" thickBot="1">
      <c r="A22" s="18">
        <v>12</v>
      </c>
      <c r="B22" s="54" t="s">
        <v>63</v>
      </c>
      <c r="C22" s="51" t="s">
        <v>64</v>
      </c>
      <c r="D22" s="48">
        <v>1128</v>
      </c>
      <c r="E22" s="48">
        <v>300</v>
      </c>
      <c r="F22" s="48">
        <v>950</v>
      </c>
      <c r="G22" s="48">
        <v>0</v>
      </c>
      <c r="H22" s="48">
        <v>50</v>
      </c>
      <c r="I22" s="48">
        <v>0</v>
      </c>
      <c r="J22" s="48">
        <v>250</v>
      </c>
      <c r="K22" s="49">
        <f t="shared" si="0"/>
        <v>2678</v>
      </c>
      <c r="L22" s="70">
        <v>2294.7</v>
      </c>
      <c r="M22" s="50">
        <f t="shared" si="1"/>
        <v>383.3000000000002</v>
      </c>
      <c r="N22" s="3"/>
      <c r="O22" s="62">
        <v>2294.7</v>
      </c>
      <c r="P22" s="50">
        <v>383.3000000000002</v>
      </c>
      <c r="Q22" s="3"/>
    </row>
    <row r="23" spans="1:17" ht="13.5" thickBot="1">
      <c r="A23" s="18">
        <v>13</v>
      </c>
      <c r="B23" s="54" t="s">
        <v>65</v>
      </c>
      <c r="C23" s="51" t="s">
        <v>66</v>
      </c>
      <c r="D23" s="48">
        <v>1105</v>
      </c>
      <c r="E23" s="48">
        <v>300</v>
      </c>
      <c r="F23" s="48">
        <v>950</v>
      </c>
      <c r="G23" s="48">
        <v>0</v>
      </c>
      <c r="H23" s="48">
        <v>50</v>
      </c>
      <c r="I23" s="48">
        <v>0</v>
      </c>
      <c r="J23" s="48">
        <v>250</v>
      </c>
      <c r="K23" s="49">
        <f t="shared" si="0"/>
        <v>2655</v>
      </c>
      <c r="L23" s="70">
        <v>1352.7</v>
      </c>
      <c r="M23" s="50">
        <f t="shared" si="1"/>
        <v>1302.3</v>
      </c>
      <c r="N23" s="3"/>
      <c r="O23" s="62">
        <v>1352.7</v>
      </c>
      <c r="P23" s="50">
        <v>1302.3</v>
      </c>
      <c r="Q23" s="3"/>
    </row>
    <row r="24" spans="1:17" ht="13.5" thickBot="1">
      <c r="A24" s="18">
        <v>14</v>
      </c>
      <c r="B24" s="54" t="s">
        <v>67</v>
      </c>
      <c r="C24" s="51" t="s">
        <v>62</v>
      </c>
      <c r="D24" s="48">
        <v>6759</v>
      </c>
      <c r="E24" s="48">
        <v>3300</v>
      </c>
      <c r="F24" s="48">
        <v>950</v>
      </c>
      <c r="G24" s="48">
        <v>375</v>
      </c>
      <c r="H24" s="48">
        <v>0</v>
      </c>
      <c r="I24" s="48">
        <v>0</v>
      </c>
      <c r="J24" s="48">
        <v>250</v>
      </c>
      <c r="K24" s="49">
        <f t="shared" si="0"/>
        <v>11634</v>
      </c>
      <c r="L24" s="70">
        <v>2484.28</v>
      </c>
      <c r="M24" s="50">
        <f t="shared" si="1"/>
        <v>9149.72</v>
      </c>
      <c r="N24" s="3"/>
      <c r="O24" s="3">
        <v>2484.28</v>
      </c>
      <c r="P24" s="50">
        <v>9149.72</v>
      </c>
      <c r="Q24" s="3"/>
    </row>
    <row r="25" spans="1:17" ht="13.5" thickBot="1">
      <c r="A25" s="18">
        <v>15</v>
      </c>
      <c r="B25" s="54" t="s">
        <v>68</v>
      </c>
      <c r="C25" s="51" t="s">
        <v>69</v>
      </c>
      <c r="D25" s="48">
        <v>3295</v>
      </c>
      <c r="E25" s="48">
        <v>1100</v>
      </c>
      <c r="F25" s="48">
        <v>950</v>
      </c>
      <c r="G25" s="48">
        <v>375</v>
      </c>
      <c r="H25" s="48">
        <v>0</v>
      </c>
      <c r="I25" s="48">
        <v>1800</v>
      </c>
      <c r="J25" s="48">
        <v>250</v>
      </c>
      <c r="K25" s="49">
        <f t="shared" si="0"/>
        <v>7770</v>
      </c>
      <c r="L25" s="70">
        <v>1334.46</v>
      </c>
      <c r="M25" s="50">
        <f t="shared" si="1"/>
        <v>6435.54</v>
      </c>
      <c r="N25" s="3"/>
      <c r="O25" s="3">
        <v>1334.46</v>
      </c>
      <c r="P25" s="50">
        <v>6435.54</v>
      </c>
      <c r="Q25" s="3"/>
    </row>
    <row r="26" spans="1:17" ht="13.5" thickBot="1">
      <c r="A26" s="18">
        <v>16</v>
      </c>
      <c r="B26" s="54" t="s">
        <v>70</v>
      </c>
      <c r="C26" s="51" t="s">
        <v>71</v>
      </c>
      <c r="D26" s="48">
        <v>1302</v>
      </c>
      <c r="E26" s="48">
        <v>300</v>
      </c>
      <c r="F26" s="48">
        <v>950</v>
      </c>
      <c r="G26" s="48">
        <v>0</v>
      </c>
      <c r="H26" s="48">
        <v>0</v>
      </c>
      <c r="I26" s="48">
        <v>0</v>
      </c>
      <c r="J26" s="48">
        <v>250</v>
      </c>
      <c r="K26" s="49">
        <f t="shared" si="0"/>
        <v>2802</v>
      </c>
      <c r="L26" s="3">
        <v>357.28</v>
      </c>
      <c r="M26" s="50">
        <f t="shared" si="1"/>
        <v>2444.7200000000003</v>
      </c>
      <c r="N26" s="3"/>
      <c r="O26" s="3">
        <v>357.28</v>
      </c>
      <c r="P26" s="50">
        <v>2444.7200000000003</v>
      </c>
      <c r="Q26" s="3"/>
    </row>
    <row r="27" spans="1:17" ht="13.5" thickBot="1">
      <c r="A27" s="18">
        <v>17</v>
      </c>
      <c r="B27" s="54" t="s">
        <v>72</v>
      </c>
      <c r="C27" s="51" t="s">
        <v>46</v>
      </c>
      <c r="D27" s="48">
        <v>1074</v>
      </c>
      <c r="E27" s="48">
        <v>300</v>
      </c>
      <c r="F27" s="48">
        <v>950</v>
      </c>
      <c r="G27" s="48">
        <v>0</v>
      </c>
      <c r="H27" s="48">
        <v>50</v>
      </c>
      <c r="I27" s="48">
        <v>0</v>
      </c>
      <c r="J27" s="48">
        <v>250</v>
      </c>
      <c r="K27" s="49">
        <f t="shared" si="0"/>
        <v>2624</v>
      </c>
      <c r="L27" s="3">
        <v>332.36</v>
      </c>
      <c r="M27" s="50">
        <f t="shared" si="1"/>
        <v>2291.64</v>
      </c>
      <c r="N27" s="3"/>
      <c r="O27" s="3">
        <v>332.36</v>
      </c>
      <c r="P27" s="50">
        <v>2291.64</v>
      </c>
      <c r="Q27" s="3"/>
    </row>
    <row r="28" spans="1:17" ht="13.5" thickBot="1">
      <c r="A28" s="18">
        <v>18</v>
      </c>
      <c r="B28" s="52" t="s">
        <v>73</v>
      </c>
      <c r="C28" s="53" t="s">
        <v>74</v>
      </c>
      <c r="D28" s="48">
        <v>1302</v>
      </c>
      <c r="E28" s="48">
        <v>300</v>
      </c>
      <c r="F28" s="48">
        <v>950</v>
      </c>
      <c r="G28" s="48">
        <v>0</v>
      </c>
      <c r="H28" s="48">
        <v>35</v>
      </c>
      <c r="I28" s="48">
        <v>0</v>
      </c>
      <c r="J28" s="48">
        <v>250</v>
      </c>
      <c r="K28" s="49">
        <f t="shared" si="0"/>
        <v>2837</v>
      </c>
      <c r="L28" s="70">
        <v>1731.94</v>
      </c>
      <c r="M28" s="50">
        <f t="shared" si="1"/>
        <v>1105.06</v>
      </c>
      <c r="N28" s="3"/>
      <c r="O28" s="3">
        <v>1731.94</v>
      </c>
      <c r="P28" s="50">
        <v>1105.06</v>
      </c>
      <c r="Q28" s="3"/>
    </row>
    <row r="29" spans="1:17" ht="13.5" thickBot="1">
      <c r="A29" s="18">
        <v>19</v>
      </c>
      <c r="B29" s="54" t="s">
        <v>75</v>
      </c>
      <c r="C29" s="51" t="s">
        <v>46</v>
      </c>
      <c r="D29" s="48">
        <v>1074</v>
      </c>
      <c r="E29" s="48">
        <v>300</v>
      </c>
      <c r="F29" s="48">
        <v>950</v>
      </c>
      <c r="G29" s="48">
        <v>0</v>
      </c>
      <c r="H29" s="48">
        <v>0</v>
      </c>
      <c r="I29" s="48">
        <v>0</v>
      </c>
      <c r="J29" s="48">
        <v>250</v>
      </c>
      <c r="K29" s="49">
        <f t="shared" si="0"/>
        <v>2574</v>
      </c>
      <c r="L29" s="3">
        <v>325.36</v>
      </c>
      <c r="M29" s="50">
        <f t="shared" si="1"/>
        <v>2248.64</v>
      </c>
      <c r="N29" s="3"/>
      <c r="O29" s="3">
        <v>325.36</v>
      </c>
      <c r="P29" s="50">
        <v>2248.64</v>
      </c>
      <c r="Q29" s="3"/>
    </row>
    <row r="30" spans="1:17" ht="13.5" thickBot="1">
      <c r="A30" s="18">
        <v>20</v>
      </c>
      <c r="B30" s="54" t="s">
        <v>76</v>
      </c>
      <c r="C30" s="51" t="s">
        <v>64</v>
      </c>
      <c r="D30" s="48">
        <v>1128</v>
      </c>
      <c r="E30" s="48">
        <v>300</v>
      </c>
      <c r="F30" s="48">
        <v>950</v>
      </c>
      <c r="G30" s="48">
        <v>0</v>
      </c>
      <c r="H30" s="48">
        <v>0</v>
      </c>
      <c r="I30" s="48">
        <v>0</v>
      </c>
      <c r="J30" s="48">
        <v>250</v>
      </c>
      <c r="K30" s="49">
        <f t="shared" si="0"/>
        <v>2628</v>
      </c>
      <c r="L30" s="70">
        <v>1835.86</v>
      </c>
      <c r="M30" s="50">
        <f t="shared" si="1"/>
        <v>792.1400000000001</v>
      </c>
      <c r="N30" s="3"/>
      <c r="O30" s="3">
        <v>1835.86</v>
      </c>
      <c r="P30" s="50">
        <v>792.1400000000001</v>
      </c>
      <c r="Q30" s="3"/>
    </row>
    <row r="31" spans="1:17" ht="13.5" thickBot="1">
      <c r="A31" s="18">
        <v>21</v>
      </c>
      <c r="B31" s="54" t="s">
        <v>77</v>
      </c>
      <c r="C31" s="51" t="s">
        <v>46</v>
      </c>
      <c r="D31" s="48">
        <v>1074</v>
      </c>
      <c r="E31" s="48">
        <v>300</v>
      </c>
      <c r="F31" s="48">
        <v>950</v>
      </c>
      <c r="G31" s="48">
        <v>0</v>
      </c>
      <c r="H31" s="48">
        <v>50</v>
      </c>
      <c r="I31" s="48">
        <v>0</v>
      </c>
      <c r="J31" s="48">
        <v>250</v>
      </c>
      <c r="K31" s="49">
        <f t="shared" si="0"/>
        <v>2624</v>
      </c>
      <c r="L31" s="3">
        <v>342.36</v>
      </c>
      <c r="M31" s="50">
        <f t="shared" si="1"/>
        <v>2281.64</v>
      </c>
      <c r="N31" s="3"/>
      <c r="O31" s="3">
        <v>342.36</v>
      </c>
      <c r="P31" s="50">
        <v>2281.64</v>
      </c>
      <c r="Q31" s="3"/>
    </row>
    <row r="32" spans="1:17" ht="13.5" thickBot="1">
      <c r="A32" s="18">
        <v>22</v>
      </c>
      <c r="B32" s="54" t="s">
        <v>78</v>
      </c>
      <c r="C32" s="51" t="s">
        <v>46</v>
      </c>
      <c r="D32" s="48">
        <v>1074</v>
      </c>
      <c r="E32" s="48">
        <v>300</v>
      </c>
      <c r="F32" s="48">
        <v>950</v>
      </c>
      <c r="G32" s="48">
        <v>0</v>
      </c>
      <c r="H32" s="48">
        <v>75</v>
      </c>
      <c r="I32" s="48">
        <v>0</v>
      </c>
      <c r="J32" s="48">
        <v>250</v>
      </c>
      <c r="K32" s="49">
        <f t="shared" si="0"/>
        <v>2649</v>
      </c>
      <c r="L32" s="3">
        <v>368.1</v>
      </c>
      <c r="M32" s="50">
        <f t="shared" si="1"/>
        <v>2280.9</v>
      </c>
      <c r="N32" s="3"/>
      <c r="O32" s="62">
        <v>368.1</v>
      </c>
      <c r="P32" s="50">
        <v>2280.9</v>
      </c>
      <c r="Q32" s="3"/>
    </row>
    <row r="33" spans="1:17" ht="13.5" thickBot="1">
      <c r="A33" s="18">
        <v>23</v>
      </c>
      <c r="B33" s="54" t="s">
        <v>79</v>
      </c>
      <c r="C33" s="51" t="s">
        <v>46</v>
      </c>
      <c r="D33" s="48">
        <v>1074</v>
      </c>
      <c r="E33" s="48">
        <v>300</v>
      </c>
      <c r="F33" s="48">
        <v>950</v>
      </c>
      <c r="G33" s="48">
        <v>0</v>
      </c>
      <c r="H33" s="48">
        <v>75</v>
      </c>
      <c r="I33" s="48">
        <v>0</v>
      </c>
      <c r="J33" s="48">
        <v>250</v>
      </c>
      <c r="K33" s="49">
        <f t="shared" si="0"/>
        <v>2649</v>
      </c>
      <c r="L33" s="3">
        <v>368.1</v>
      </c>
      <c r="M33" s="50">
        <f t="shared" si="1"/>
        <v>2280.9</v>
      </c>
      <c r="N33" s="3"/>
      <c r="O33" s="62">
        <v>368.1</v>
      </c>
      <c r="P33" s="50">
        <v>2280.9</v>
      </c>
      <c r="Q33" s="3"/>
    </row>
    <row r="34" spans="1:17" ht="13.5" thickBot="1">
      <c r="A34" s="18">
        <v>24</v>
      </c>
      <c r="B34" s="54" t="s">
        <v>80</v>
      </c>
      <c r="C34" s="51" t="s">
        <v>54</v>
      </c>
      <c r="D34" s="48">
        <v>1039</v>
      </c>
      <c r="E34" s="48">
        <v>300</v>
      </c>
      <c r="F34" s="48">
        <v>950</v>
      </c>
      <c r="G34" s="48">
        <v>0</v>
      </c>
      <c r="H34" s="48">
        <v>50</v>
      </c>
      <c r="I34" s="48">
        <v>0</v>
      </c>
      <c r="J34" s="48">
        <v>250</v>
      </c>
      <c r="K34" s="49">
        <f t="shared" si="0"/>
        <v>2589</v>
      </c>
      <c r="L34" s="70">
        <v>1458.64</v>
      </c>
      <c r="M34" s="50">
        <f t="shared" si="1"/>
        <v>1130.36</v>
      </c>
      <c r="N34" s="3"/>
      <c r="O34" s="3">
        <v>1458.64</v>
      </c>
      <c r="P34" s="50">
        <v>1130.36</v>
      </c>
      <c r="Q34" s="3"/>
    </row>
    <row r="35" spans="1:17" ht="13.5" thickBot="1">
      <c r="A35" s="18">
        <v>25</v>
      </c>
      <c r="B35" s="54" t="s">
        <v>81</v>
      </c>
      <c r="C35" s="51" t="s">
        <v>82</v>
      </c>
      <c r="D35" s="86">
        <v>1135</v>
      </c>
      <c r="E35" s="48">
        <v>300</v>
      </c>
      <c r="F35" s="48">
        <v>950</v>
      </c>
      <c r="G35" s="48">
        <v>0</v>
      </c>
      <c r="H35" s="48">
        <v>0</v>
      </c>
      <c r="I35" s="48">
        <v>0</v>
      </c>
      <c r="J35" s="48">
        <v>250</v>
      </c>
      <c r="K35" s="49">
        <f t="shared" si="0"/>
        <v>2635</v>
      </c>
      <c r="L35" s="3">
        <v>327.46</v>
      </c>
      <c r="M35" s="50">
        <f t="shared" si="1"/>
        <v>2307.54</v>
      </c>
      <c r="N35" s="3"/>
      <c r="O35" s="3">
        <v>501.1</v>
      </c>
      <c r="P35" s="50">
        <v>2201.9</v>
      </c>
      <c r="Q35" s="3"/>
    </row>
    <row r="36" spans="1:17" ht="13.5" thickBot="1">
      <c r="A36" s="18">
        <v>26</v>
      </c>
      <c r="B36" s="54" t="s">
        <v>83</v>
      </c>
      <c r="C36" s="51" t="s">
        <v>84</v>
      </c>
      <c r="D36" s="48">
        <v>2441</v>
      </c>
      <c r="E36" s="48">
        <v>300</v>
      </c>
      <c r="F36" s="48">
        <v>950</v>
      </c>
      <c r="G36" s="48">
        <v>0</v>
      </c>
      <c r="H36" s="48">
        <v>75</v>
      </c>
      <c r="I36" s="48">
        <v>800</v>
      </c>
      <c r="J36" s="48">
        <v>250</v>
      </c>
      <c r="K36" s="49">
        <f t="shared" si="0"/>
        <v>4816</v>
      </c>
      <c r="L36" s="70">
        <v>2893.21</v>
      </c>
      <c r="M36" s="50">
        <f t="shared" si="1"/>
        <v>1922.79</v>
      </c>
      <c r="N36" s="3"/>
      <c r="O36" s="3">
        <v>2893.21</v>
      </c>
      <c r="P36" s="50">
        <v>1922.79</v>
      </c>
      <c r="Q36" s="3"/>
    </row>
    <row r="37" spans="1:17" ht="13.5" thickBot="1">
      <c r="A37" s="18">
        <v>27</v>
      </c>
      <c r="B37" s="54" t="s">
        <v>85</v>
      </c>
      <c r="C37" s="51" t="s">
        <v>46</v>
      </c>
      <c r="D37" s="48">
        <v>1074</v>
      </c>
      <c r="E37" s="48">
        <v>300</v>
      </c>
      <c r="F37" s="48">
        <v>950</v>
      </c>
      <c r="G37" s="48">
        <v>0</v>
      </c>
      <c r="H37" s="48">
        <v>75</v>
      </c>
      <c r="I37" s="48">
        <v>0</v>
      </c>
      <c r="J37" s="48">
        <v>250</v>
      </c>
      <c r="K37" s="49">
        <f t="shared" si="0"/>
        <v>2649</v>
      </c>
      <c r="L37" s="3">
        <v>345.86</v>
      </c>
      <c r="M37" s="50">
        <f t="shared" si="1"/>
        <v>2303.14</v>
      </c>
      <c r="N37" s="3"/>
      <c r="O37" s="3">
        <v>345.86</v>
      </c>
      <c r="P37" s="50">
        <v>2303.14</v>
      </c>
      <c r="Q37" s="3"/>
    </row>
    <row r="38" spans="1:17" ht="13.5" thickBot="1">
      <c r="A38" s="18">
        <v>28</v>
      </c>
      <c r="B38" s="54" t="s">
        <v>86</v>
      </c>
      <c r="C38" s="51" t="s">
        <v>87</v>
      </c>
      <c r="D38" s="48">
        <v>1555</v>
      </c>
      <c r="E38" s="48">
        <v>300</v>
      </c>
      <c r="F38" s="48">
        <v>950</v>
      </c>
      <c r="G38" s="48">
        <v>0</v>
      </c>
      <c r="H38" s="48">
        <v>75</v>
      </c>
      <c r="I38" s="48">
        <v>600</v>
      </c>
      <c r="J38" s="48">
        <v>250</v>
      </c>
      <c r="K38" s="49">
        <f t="shared" si="0"/>
        <v>3730</v>
      </c>
      <c r="L38" s="3">
        <v>543.97</v>
      </c>
      <c r="M38" s="50">
        <f t="shared" si="1"/>
        <v>3186.0299999999997</v>
      </c>
      <c r="N38" s="3"/>
      <c r="O38" s="3">
        <v>543.97</v>
      </c>
      <c r="P38" s="50">
        <v>3186.0299999999997</v>
      </c>
      <c r="Q38" s="3"/>
    </row>
    <row r="39" spans="1:17" ht="13.5" thickBot="1">
      <c r="A39" s="18">
        <v>29</v>
      </c>
      <c r="B39" s="56" t="s">
        <v>88</v>
      </c>
      <c r="C39" s="53" t="s">
        <v>58</v>
      </c>
      <c r="D39" s="48">
        <v>1074</v>
      </c>
      <c r="E39" s="48">
        <v>300</v>
      </c>
      <c r="F39" s="48">
        <v>950</v>
      </c>
      <c r="G39" s="48">
        <v>0</v>
      </c>
      <c r="H39" s="48">
        <v>50</v>
      </c>
      <c r="I39" s="48">
        <v>0</v>
      </c>
      <c r="J39" s="48">
        <v>250</v>
      </c>
      <c r="K39" s="49">
        <f t="shared" si="0"/>
        <v>2624</v>
      </c>
      <c r="L39" s="70">
        <v>1701.22</v>
      </c>
      <c r="M39" s="50">
        <f t="shared" si="1"/>
        <v>922.78</v>
      </c>
      <c r="N39" s="3"/>
      <c r="O39" s="3">
        <v>1701.22</v>
      </c>
      <c r="P39" s="50">
        <v>922.78</v>
      </c>
      <c r="Q39" s="3"/>
    </row>
    <row r="40" spans="1:17" ht="13.5" thickBot="1">
      <c r="A40" s="18">
        <v>30</v>
      </c>
      <c r="B40" s="54" t="s">
        <v>89</v>
      </c>
      <c r="C40" s="51" t="s">
        <v>90</v>
      </c>
      <c r="D40" s="87">
        <v>2604</v>
      </c>
      <c r="E40" s="48">
        <v>300</v>
      </c>
      <c r="F40" s="48">
        <v>950</v>
      </c>
      <c r="G40" s="48">
        <v>0</v>
      </c>
      <c r="H40" s="48">
        <v>0</v>
      </c>
      <c r="I40" s="48">
        <v>0</v>
      </c>
      <c r="J40" s="48">
        <v>250</v>
      </c>
      <c r="K40" s="49">
        <f t="shared" si="0"/>
        <v>4104</v>
      </c>
      <c r="L40" s="70">
        <v>1841.34</v>
      </c>
      <c r="M40" s="50">
        <f t="shared" si="1"/>
        <v>2262.66</v>
      </c>
      <c r="N40" s="3"/>
      <c r="O40" s="3">
        <v>539.56</v>
      </c>
      <c r="P40" s="50">
        <v>3564.44</v>
      </c>
      <c r="Q40" s="3"/>
    </row>
    <row r="41" spans="1:17" ht="13.5" thickBot="1">
      <c r="A41" s="18">
        <v>31</v>
      </c>
      <c r="B41" s="54" t="s">
        <v>91</v>
      </c>
      <c r="C41" s="51" t="s">
        <v>92</v>
      </c>
      <c r="D41" s="48">
        <v>1192</v>
      </c>
      <c r="E41" s="48">
        <v>300</v>
      </c>
      <c r="F41" s="48">
        <v>950</v>
      </c>
      <c r="G41" s="48">
        <v>0</v>
      </c>
      <c r="H41" s="48">
        <v>75</v>
      </c>
      <c r="I41" s="48">
        <v>0</v>
      </c>
      <c r="J41" s="48">
        <v>250</v>
      </c>
      <c r="K41" s="49">
        <f t="shared" si="0"/>
        <v>2767</v>
      </c>
      <c r="L41" s="70">
        <v>1988.33</v>
      </c>
      <c r="M41" s="50">
        <f t="shared" si="1"/>
        <v>778.6700000000001</v>
      </c>
      <c r="N41" s="3"/>
      <c r="O41" s="3">
        <v>1988.33</v>
      </c>
      <c r="P41" s="50">
        <v>778.6700000000001</v>
      </c>
      <c r="Q41" s="3"/>
    </row>
    <row r="42" spans="1:17" ht="13.5" thickBot="1">
      <c r="A42" s="18">
        <v>32</v>
      </c>
      <c r="B42" s="54" t="s">
        <v>93</v>
      </c>
      <c r="C42" s="51" t="s">
        <v>46</v>
      </c>
      <c r="D42" s="48">
        <v>1074</v>
      </c>
      <c r="E42" s="48">
        <v>300</v>
      </c>
      <c r="F42" s="48">
        <v>950</v>
      </c>
      <c r="G42" s="48">
        <v>0</v>
      </c>
      <c r="H42" s="48">
        <v>50</v>
      </c>
      <c r="I42" s="48">
        <v>0</v>
      </c>
      <c r="J42" s="48">
        <v>250</v>
      </c>
      <c r="K42" s="49">
        <f t="shared" si="0"/>
        <v>2624</v>
      </c>
      <c r="L42" s="3">
        <v>332.36</v>
      </c>
      <c r="M42" s="50">
        <f t="shared" si="1"/>
        <v>2291.64</v>
      </c>
      <c r="N42" s="3"/>
      <c r="O42" s="3">
        <v>332.36</v>
      </c>
      <c r="P42" s="50">
        <v>2291.64</v>
      </c>
      <c r="Q42" s="3"/>
    </row>
    <row r="43" spans="1:17" ht="13.5" thickBot="1">
      <c r="A43" s="18">
        <v>33</v>
      </c>
      <c r="B43" s="54" t="s">
        <v>94</v>
      </c>
      <c r="C43" s="51" t="s">
        <v>95</v>
      </c>
      <c r="D43" s="48">
        <v>1253</v>
      </c>
      <c r="E43" s="48">
        <v>300</v>
      </c>
      <c r="F43" s="48">
        <v>950</v>
      </c>
      <c r="G43" s="48">
        <v>0</v>
      </c>
      <c r="H43" s="48">
        <v>35</v>
      </c>
      <c r="I43" s="48">
        <v>1000</v>
      </c>
      <c r="J43" s="48">
        <v>250</v>
      </c>
      <c r="K43" s="49">
        <f t="shared" si="0"/>
        <v>3788</v>
      </c>
      <c r="L43" s="70">
        <v>2482.76</v>
      </c>
      <c r="M43" s="50">
        <f t="shared" si="1"/>
        <v>1305.2399999999998</v>
      </c>
      <c r="N43" s="3"/>
      <c r="O43" s="3">
        <v>2482.76</v>
      </c>
      <c r="P43" s="50">
        <v>1305.2399999999998</v>
      </c>
      <c r="Q43" s="3"/>
    </row>
    <row r="44" spans="1:17" ht="13.5" thickBot="1">
      <c r="A44" s="18">
        <v>34</v>
      </c>
      <c r="B44" s="54" t="s">
        <v>96</v>
      </c>
      <c r="C44" s="51" t="s">
        <v>92</v>
      </c>
      <c r="D44" s="48">
        <v>1192</v>
      </c>
      <c r="E44" s="48">
        <v>300</v>
      </c>
      <c r="F44" s="48">
        <v>950</v>
      </c>
      <c r="G44" s="48">
        <v>0</v>
      </c>
      <c r="H44" s="48">
        <v>50</v>
      </c>
      <c r="I44" s="48">
        <v>0</v>
      </c>
      <c r="J44" s="48">
        <v>250</v>
      </c>
      <c r="K44" s="49">
        <f t="shared" si="0"/>
        <v>2742</v>
      </c>
      <c r="L44" s="3">
        <v>643.62</v>
      </c>
      <c r="M44" s="50">
        <f t="shared" si="1"/>
        <v>2098.38</v>
      </c>
      <c r="N44" s="3"/>
      <c r="O44" s="3">
        <v>643.62</v>
      </c>
      <c r="P44" s="50">
        <v>2098.38</v>
      </c>
      <c r="Q44" s="3"/>
    </row>
    <row r="45" spans="1:17" ht="13.5" thickBot="1">
      <c r="A45" s="18">
        <v>35</v>
      </c>
      <c r="B45" s="54" t="s">
        <v>97</v>
      </c>
      <c r="C45" s="51" t="s">
        <v>46</v>
      </c>
      <c r="D45" s="48">
        <v>1074</v>
      </c>
      <c r="E45" s="48">
        <v>300</v>
      </c>
      <c r="F45" s="48">
        <v>950</v>
      </c>
      <c r="G45" s="48">
        <v>0</v>
      </c>
      <c r="H45" s="48">
        <v>50</v>
      </c>
      <c r="I45" s="48">
        <v>0</v>
      </c>
      <c r="J45" s="48">
        <v>250</v>
      </c>
      <c r="K45" s="49">
        <f t="shared" si="0"/>
        <v>2624</v>
      </c>
      <c r="L45" s="70">
        <v>1520.52</v>
      </c>
      <c r="M45" s="50">
        <f t="shared" si="1"/>
        <v>1103.48</v>
      </c>
      <c r="N45" s="3"/>
      <c r="O45" s="3">
        <v>1520.52</v>
      </c>
      <c r="P45" s="50">
        <v>1103.48</v>
      </c>
      <c r="Q45" s="3"/>
    </row>
    <row r="46" spans="1:17" ht="13.5" thickBot="1">
      <c r="A46" s="18">
        <v>36</v>
      </c>
      <c r="B46" s="54" t="s">
        <v>98</v>
      </c>
      <c r="C46" s="51" t="s">
        <v>52</v>
      </c>
      <c r="D46" s="48">
        <v>1159</v>
      </c>
      <c r="E46" s="48">
        <v>300</v>
      </c>
      <c r="F46" s="48">
        <v>950</v>
      </c>
      <c r="G46" s="48">
        <v>0</v>
      </c>
      <c r="H46" s="48">
        <v>50</v>
      </c>
      <c r="I46" s="48">
        <v>0</v>
      </c>
      <c r="J46" s="48">
        <v>250</v>
      </c>
      <c r="K46" s="49">
        <f t="shared" si="0"/>
        <v>2709</v>
      </c>
      <c r="L46" s="70">
        <v>2459</v>
      </c>
      <c r="M46" s="50">
        <f t="shared" si="1"/>
        <v>250</v>
      </c>
      <c r="N46" s="3"/>
      <c r="O46" s="62">
        <v>2459</v>
      </c>
      <c r="P46" s="50">
        <v>250</v>
      </c>
      <c r="Q46" s="3"/>
    </row>
    <row r="47" spans="1:17" ht="13.5" thickBot="1">
      <c r="A47" s="18">
        <v>37</v>
      </c>
      <c r="B47" s="54" t="s">
        <v>99</v>
      </c>
      <c r="C47" s="51" t="s">
        <v>56</v>
      </c>
      <c r="D47" s="48">
        <v>1105</v>
      </c>
      <c r="E47" s="48">
        <v>300</v>
      </c>
      <c r="F47" s="48">
        <v>950</v>
      </c>
      <c r="G47" s="48">
        <v>0</v>
      </c>
      <c r="H47" s="48">
        <v>50</v>
      </c>
      <c r="I47" s="48">
        <v>0</v>
      </c>
      <c r="J47" s="48">
        <v>250</v>
      </c>
      <c r="K47" s="49">
        <f t="shared" si="0"/>
        <v>2655</v>
      </c>
      <c r="L47" s="3">
        <v>336.7</v>
      </c>
      <c r="M47" s="50">
        <f t="shared" si="1"/>
        <v>2318.3</v>
      </c>
      <c r="N47" s="3"/>
      <c r="O47" s="62">
        <v>336.7</v>
      </c>
      <c r="P47" s="50">
        <v>2318.3</v>
      </c>
      <c r="Q47" s="3"/>
    </row>
    <row r="48" spans="1:17" ht="13.5" thickBot="1">
      <c r="A48" s="18">
        <v>38</v>
      </c>
      <c r="B48" s="55" t="s">
        <v>100</v>
      </c>
      <c r="C48" s="53" t="s">
        <v>101</v>
      </c>
      <c r="D48" s="48">
        <v>1128</v>
      </c>
      <c r="E48" s="48">
        <v>300</v>
      </c>
      <c r="F48" s="48">
        <v>950</v>
      </c>
      <c r="G48" s="48">
        <v>0</v>
      </c>
      <c r="H48" s="48">
        <v>50</v>
      </c>
      <c r="I48" s="48">
        <v>0</v>
      </c>
      <c r="J48" s="48">
        <v>250</v>
      </c>
      <c r="K48" s="49">
        <f t="shared" si="0"/>
        <v>2678</v>
      </c>
      <c r="L48" s="3">
        <v>339.92</v>
      </c>
      <c r="M48" s="50">
        <f t="shared" si="1"/>
        <v>2338.08</v>
      </c>
      <c r="N48" s="3"/>
      <c r="O48" s="3">
        <v>339.92</v>
      </c>
      <c r="P48" s="50">
        <v>2338.08</v>
      </c>
      <c r="Q48" s="3"/>
    </row>
    <row r="49" spans="1:17" ht="13.5" thickBot="1">
      <c r="A49" s="18">
        <v>39</v>
      </c>
      <c r="B49" s="54" t="s">
        <v>102</v>
      </c>
      <c r="C49" s="51" t="s">
        <v>71</v>
      </c>
      <c r="D49" s="48">
        <v>1302</v>
      </c>
      <c r="E49" s="48">
        <v>300</v>
      </c>
      <c r="F49" s="48">
        <v>950</v>
      </c>
      <c r="G49" s="48">
        <v>0</v>
      </c>
      <c r="H49" s="48">
        <v>50</v>
      </c>
      <c r="I49" s="48">
        <v>0</v>
      </c>
      <c r="J49" s="48">
        <v>250</v>
      </c>
      <c r="K49" s="49">
        <f t="shared" si="0"/>
        <v>2852</v>
      </c>
      <c r="L49" s="70">
        <v>1900.96</v>
      </c>
      <c r="M49" s="50">
        <f t="shared" si="1"/>
        <v>951.04</v>
      </c>
      <c r="N49" s="3"/>
      <c r="O49" s="3">
        <v>1900.96</v>
      </c>
      <c r="P49" s="50">
        <v>951.04</v>
      </c>
      <c r="Q49" s="3"/>
    </row>
    <row r="50" spans="1:17" ht="13.5" thickBot="1">
      <c r="A50" s="18">
        <v>40</v>
      </c>
      <c r="B50" s="54" t="s">
        <v>103</v>
      </c>
      <c r="C50" s="51" t="s">
        <v>52</v>
      </c>
      <c r="D50" s="48">
        <v>1159</v>
      </c>
      <c r="E50" s="48">
        <v>300</v>
      </c>
      <c r="F50" s="48">
        <v>950</v>
      </c>
      <c r="G50" s="48">
        <v>0</v>
      </c>
      <c r="H50" s="48">
        <v>35</v>
      </c>
      <c r="I50" s="48">
        <v>0</v>
      </c>
      <c r="J50" s="48">
        <v>250</v>
      </c>
      <c r="K50" s="49">
        <f t="shared" si="0"/>
        <v>2694</v>
      </c>
      <c r="L50" s="3">
        <v>342.16</v>
      </c>
      <c r="M50" s="50">
        <f t="shared" si="1"/>
        <v>2351.84</v>
      </c>
      <c r="N50" s="3"/>
      <c r="O50" s="3">
        <v>342.16</v>
      </c>
      <c r="P50" s="50">
        <v>2351.84</v>
      </c>
      <c r="Q50" s="3"/>
    </row>
    <row r="51" spans="1:17" ht="13.5" thickBot="1">
      <c r="A51" s="18">
        <v>41</v>
      </c>
      <c r="B51" s="54" t="s">
        <v>104</v>
      </c>
      <c r="C51" s="51" t="s">
        <v>105</v>
      </c>
      <c r="D51" s="48">
        <v>1074</v>
      </c>
      <c r="E51" s="48">
        <v>300</v>
      </c>
      <c r="F51" s="48">
        <v>950</v>
      </c>
      <c r="G51" s="48">
        <v>0</v>
      </c>
      <c r="H51" s="48">
        <v>75</v>
      </c>
      <c r="I51" s="48">
        <v>0</v>
      </c>
      <c r="J51" s="48">
        <v>250</v>
      </c>
      <c r="K51" s="49">
        <f t="shared" si="0"/>
        <v>2649</v>
      </c>
      <c r="L51" s="70">
        <v>1041.9</v>
      </c>
      <c r="M51" s="50">
        <f t="shared" si="1"/>
        <v>1607.1</v>
      </c>
      <c r="N51" s="3"/>
      <c r="O51" s="62">
        <v>1041.9</v>
      </c>
      <c r="P51" s="50">
        <v>1607.1</v>
      </c>
      <c r="Q51" s="3"/>
    </row>
    <row r="52" spans="1:17" ht="13.5" thickBot="1">
      <c r="A52" s="18">
        <v>42</v>
      </c>
      <c r="B52" s="54" t="s">
        <v>106</v>
      </c>
      <c r="C52" s="51" t="s">
        <v>107</v>
      </c>
      <c r="D52" s="48">
        <v>1575</v>
      </c>
      <c r="E52" s="48">
        <v>300</v>
      </c>
      <c r="F52" s="48">
        <v>950</v>
      </c>
      <c r="G52" s="48">
        <v>0</v>
      </c>
      <c r="H52" s="48">
        <v>50</v>
      </c>
      <c r="I52" s="48">
        <v>0</v>
      </c>
      <c r="J52" s="48">
        <v>250</v>
      </c>
      <c r="K52" s="49">
        <f t="shared" si="0"/>
        <v>3125</v>
      </c>
      <c r="L52" s="70">
        <v>1751.12</v>
      </c>
      <c r="M52" s="50">
        <f t="shared" si="1"/>
        <v>1373.88</v>
      </c>
      <c r="N52" s="3"/>
      <c r="O52" s="3">
        <v>1751.12</v>
      </c>
      <c r="P52" s="50">
        <v>1373.88</v>
      </c>
      <c r="Q52" s="3"/>
    </row>
    <row r="53" spans="1:17" ht="13.5" thickBot="1">
      <c r="A53" s="18">
        <v>43</v>
      </c>
      <c r="B53" s="54" t="s">
        <v>108</v>
      </c>
      <c r="C53" s="51" t="s">
        <v>56</v>
      </c>
      <c r="D53" s="48">
        <v>1105</v>
      </c>
      <c r="E53" s="48">
        <v>300</v>
      </c>
      <c r="F53" s="48">
        <v>950</v>
      </c>
      <c r="G53" s="48">
        <v>0</v>
      </c>
      <c r="H53" s="48">
        <v>50</v>
      </c>
      <c r="I53" s="48">
        <v>0</v>
      </c>
      <c r="J53" s="48">
        <v>250</v>
      </c>
      <c r="K53" s="49">
        <f t="shared" si="0"/>
        <v>2655</v>
      </c>
      <c r="L53" s="70">
        <v>1968.74</v>
      </c>
      <c r="M53" s="50">
        <f t="shared" si="1"/>
        <v>686.26</v>
      </c>
      <c r="N53" s="3"/>
      <c r="O53" s="3">
        <v>1968.74</v>
      </c>
      <c r="P53" s="50">
        <v>686.26</v>
      </c>
      <c r="Q53" s="3"/>
    </row>
    <row r="54" spans="1:17" ht="13.5" thickBot="1">
      <c r="A54" s="18">
        <v>44</v>
      </c>
      <c r="B54" s="54" t="s">
        <v>109</v>
      </c>
      <c r="C54" s="51" t="s">
        <v>64</v>
      </c>
      <c r="D54" s="48">
        <v>1128</v>
      </c>
      <c r="E54" s="48">
        <v>300</v>
      </c>
      <c r="F54" s="48">
        <v>950</v>
      </c>
      <c r="G54" s="48">
        <v>0</v>
      </c>
      <c r="H54" s="48">
        <v>50</v>
      </c>
      <c r="I54" s="48">
        <v>0</v>
      </c>
      <c r="J54" s="48">
        <v>250</v>
      </c>
      <c r="K54" s="49">
        <f t="shared" si="0"/>
        <v>2678</v>
      </c>
      <c r="L54" s="3">
        <v>339.92</v>
      </c>
      <c r="M54" s="50">
        <f t="shared" si="1"/>
        <v>2338.08</v>
      </c>
      <c r="N54" s="3"/>
      <c r="O54" s="3">
        <v>339.92</v>
      </c>
      <c r="P54" s="50">
        <v>2338.08</v>
      </c>
      <c r="Q54" s="3"/>
    </row>
    <row r="55" spans="1:17" ht="13.5" thickBot="1">
      <c r="A55" s="18">
        <v>45</v>
      </c>
      <c r="B55" s="54" t="s">
        <v>110</v>
      </c>
      <c r="C55" s="51" t="s">
        <v>111</v>
      </c>
      <c r="D55" s="48">
        <v>6297</v>
      </c>
      <c r="E55" s="48">
        <v>3300</v>
      </c>
      <c r="F55" s="48">
        <v>950</v>
      </c>
      <c r="G55" s="48">
        <v>375</v>
      </c>
      <c r="H55" s="48">
        <v>0</v>
      </c>
      <c r="I55" s="48">
        <v>2000</v>
      </c>
      <c r="J55" s="48">
        <v>250</v>
      </c>
      <c r="K55" s="49">
        <f t="shared" si="0"/>
        <v>13172</v>
      </c>
      <c r="L55" s="70">
        <v>6534.09</v>
      </c>
      <c r="M55" s="50">
        <f t="shared" si="1"/>
        <v>6637.91</v>
      </c>
      <c r="N55" s="3"/>
      <c r="O55" s="3">
        <v>6534.09</v>
      </c>
      <c r="P55" s="50">
        <v>6637.91</v>
      </c>
      <c r="Q55" s="3"/>
    </row>
    <row r="56" spans="1:17" ht="13.5" thickBot="1">
      <c r="A56" s="18">
        <v>46</v>
      </c>
      <c r="B56" s="54" t="s">
        <v>112</v>
      </c>
      <c r="C56" s="51" t="s">
        <v>46</v>
      </c>
      <c r="D56" s="48">
        <v>1074</v>
      </c>
      <c r="E56" s="48">
        <v>300</v>
      </c>
      <c r="F56" s="48">
        <v>950</v>
      </c>
      <c r="G56" s="48">
        <v>0</v>
      </c>
      <c r="H56" s="48">
        <v>50</v>
      </c>
      <c r="I56" s="48">
        <v>0</v>
      </c>
      <c r="J56" s="48">
        <v>250</v>
      </c>
      <c r="K56" s="49">
        <f t="shared" si="0"/>
        <v>2624</v>
      </c>
      <c r="L56" s="70">
        <v>1599.08</v>
      </c>
      <c r="M56" s="50">
        <f t="shared" si="1"/>
        <v>1024.92</v>
      </c>
      <c r="N56" s="3"/>
      <c r="O56" s="3">
        <v>1599.08</v>
      </c>
      <c r="P56" s="50">
        <v>1024.92</v>
      </c>
      <c r="Q56" s="3"/>
    </row>
    <row r="57" spans="1:17" ht="13.5" thickBot="1">
      <c r="A57" s="18">
        <v>47</v>
      </c>
      <c r="B57" s="54" t="s">
        <v>113</v>
      </c>
      <c r="C57" s="51" t="s">
        <v>46</v>
      </c>
      <c r="D57" s="48">
        <v>1074</v>
      </c>
      <c r="E57" s="48">
        <v>300</v>
      </c>
      <c r="F57" s="48">
        <v>950</v>
      </c>
      <c r="G57" s="48">
        <v>0</v>
      </c>
      <c r="H57" s="48">
        <v>50</v>
      </c>
      <c r="I57" s="48">
        <v>0</v>
      </c>
      <c r="J57" s="48">
        <v>250</v>
      </c>
      <c r="K57" s="49">
        <f t="shared" si="0"/>
        <v>2624</v>
      </c>
      <c r="L57" s="3">
        <v>332.36</v>
      </c>
      <c r="M57" s="50">
        <f t="shared" si="1"/>
        <v>2291.64</v>
      </c>
      <c r="N57" s="3"/>
      <c r="O57" s="3">
        <v>332.36</v>
      </c>
      <c r="P57" s="50">
        <v>2291.64</v>
      </c>
      <c r="Q57" s="62"/>
    </row>
    <row r="58" spans="1:17" ht="13.5" thickBot="1">
      <c r="A58" s="18">
        <v>48</v>
      </c>
      <c r="B58" s="54" t="s">
        <v>114</v>
      </c>
      <c r="C58" s="51" t="s">
        <v>46</v>
      </c>
      <c r="D58" s="48">
        <v>1074</v>
      </c>
      <c r="E58" s="48">
        <v>300</v>
      </c>
      <c r="F58" s="48">
        <v>950</v>
      </c>
      <c r="G58" s="48">
        <v>0</v>
      </c>
      <c r="H58" s="48">
        <v>50</v>
      </c>
      <c r="I58" s="48">
        <v>0</v>
      </c>
      <c r="J58" s="48">
        <v>250</v>
      </c>
      <c r="K58" s="49">
        <f t="shared" si="0"/>
        <v>2624</v>
      </c>
      <c r="L58" s="70">
        <v>1576.8</v>
      </c>
      <c r="M58" s="50">
        <f t="shared" si="1"/>
        <v>1047.2</v>
      </c>
      <c r="N58" s="3"/>
      <c r="O58" s="62">
        <v>1576.8</v>
      </c>
      <c r="P58" s="50">
        <v>1047.2</v>
      </c>
      <c r="Q58" s="3"/>
    </row>
    <row r="59" spans="1:17" ht="13.5" thickBot="1">
      <c r="A59" s="18">
        <v>49</v>
      </c>
      <c r="B59" s="54" t="s">
        <v>115</v>
      </c>
      <c r="C59" s="51" t="s">
        <v>116</v>
      </c>
      <c r="D59" s="48">
        <v>1831</v>
      </c>
      <c r="E59" s="48">
        <v>300</v>
      </c>
      <c r="F59" s="48">
        <v>950</v>
      </c>
      <c r="G59" s="48">
        <v>0</v>
      </c>
      <c r="H59" s="48">
        <v>35</v>
      </c>
      <c r="I59" s="48">
        <v>300</v>
      </c>
      <c r="J59" s="48">
        <v>250</v>
      </c>
      <c r="K59" s="49">
        <f t="shared" si="0"/>
        <v>3666</v>
      </c>
      <c r="L59" s="3">
        <v>478.24</v>
      </c>
      <c r="M59" s="50">
        <f t="shared" si="1"/>
        <v>3187.76</v>
      </c>
      <c r="N59" s="3"/>
      <c r="O59" s="3">
        <v>478.24</v>
      </c>
      <c r="P59" s="50">
        <v>3187.76</v>
      </c>
      <c r="Q59" s="3"/>
    </row>
    <row r="60" spans="1:17" ht="13.5" thickBot="1">
      <c r="A60" s="18">
        <v>50</v>
      </c>
      <c r="B60" s="54" t="s">
        <v>117</v>
      </c>
      <c r="C60" s="51" t="s">
        <v>71</v>
      </c>
      <c r="D60" s="88">
        <v>1302</v>
      </c>
      <c r="E60" s="48">
        <v>300</v>
      </c>
      <c r="F60" s="48">
        <v>950</v>
      </c>
      <c r="G60" s="48">
        <v>0</v>
      </c>
      <c r="H60" s="48">
        <v>75</v>
      </c>
      <c r="I60" s="48">
        <v>0</v>
      </c>
      <c r="J60" s="48">
        <v>250</v>
      </c>
      <c r="K60" s="49">
        <f t="shared" si="0"/>
        <v>2877</v>
      </c>
      <c r="L60" s="3">
        <v>367.78</v>
      </c>
      <c r="M60" s="50">
        <f t="shared" si="1"/>
        <v>2509.2200000000003</v>
      </c>
      <c r="N60" s="3"/>
      <c r="O60" s="3">
        <v>367.78</v>
      </c>
      <c r="P60" s="50">
        <v>2509.2200000000003</v>
      </c>
      <c r="Q60" s="3"/>
    </row>
    <row r="61" spans="1:17" ht="13.5" thickBot="1">
      <c r="A61" s="18">
        <v>51</v>
      </c>
      <c r="B61" s="54" t="s">
        <v>118</v>
      </c>
      <c r="C61" s="51" t="s">
        <v>46</v>
      </c>
      <c r="D61" s="48">
        <v>1074</v>
      </c>
      <c r="E61" s="48">
        <v>300</v>
      </c>
      <c r="F61" s="48">
        <v>950</v>
      </c>
      <c r="G61" s="48">
        <v>0</v>
      </c>
      <c r="H61" s="48">
        <v>50</v>
      </c>
      <c r="I61" s="48">
        <v>0</v>
      </c>
      <c r="J61" s="48">
        <v>250</v>
      </c>
      <c r="K61" s="49">
        <f t="shared" si="0"/>
        <v>2624</v>
      </c>
      <c r="L61" s="3">
        <v>933.75</v>
      </c>
      <c r="M61" s="50">
        <f t="shared" si="1"/>
        <v>1690.25</v>
      </c>
      <c r="N61" s="3"/>
      <c r="O61" s="3">
        <v>933.75</v>
      </c>
      <c r="P61" s="50">
        <v>1690.25</v>
      </c>
      <c r="Q61" s="3"/>
    </row>
    <row r="62" spans="1:17" ht="13.5" thickBot="1">
      <c r="A62" s="18">
        <v>52</v>
      </c>
      <c r="B62" s="54" t="s">
        <v>119</v>
      </c>
      <c r="C62" s="51" t="s">
        <v>120</v>
      </c>
      <c r="D62" s="48">
        <v>1575</v>
      </c>
      <c r="E62" s="48">
        <v>300</v>
      </c>
      <c r="F62" s="48">
        <v>950</v>
      </c>
      <c r="G62" s="48">
        <v>0</v>
      </c>
      <c r="H62" s="48">
        <v>50</v>
      </c>
      <c r="I62" s="48">
        <v>0</v>
      </c>
      <c r="J62" s="48">
        <v>250</v>
      </c>
      <c r="K62" s="49">
        <f t="shared" si="0"/>
        <v>3125</v>
      </c>
      <c r="L62" s="70">
        <v>3100</v>
      </c>
      <c r="M62" s="50">
        <f t="shared" si="1"/>
        <v>25</v>
      </c>
      <c r="N62" s="3"/>
      <c r="O62" s="62">
        <v>3100</v>
      </c>
      <c r="P62" s="50">
        <v>25</v>
      </c>
      <c r="Q62" s="3"/>
    </row>
    <row r="63" spans="1:17" ht="13.5" thickBot="1">
      <c r="A63" s="18">
        <v>53</v>
      </c>
      <c r="B63" s="54" t="s">
        <v>121</v>
      </c>
      <c r="C63" s="51" t="s">
        <v>54</v>
      </c>
      <c r="D63" s="48">
        <v>1039</v>
      </c>
      <c r="E63" s="48">
        <v>300</v>
      </c>
      <c r="F63" s="48">
        <v>950</v>
      </c>
      <c r="G63" s="48">
        <v>0</v>
      </c>
      <c r="H63" s="48">
        <v>50</v>
      </c>
      <c r="I63" s="48">
        <v>0</v>
      </c>
      <c r="J63" s="48">
        <v>250</v>
      </c>
      <c r="K63" s="49">
        <f t="shared" si="0"/>
        <v>2589</v>
      </c>
      <c r="L63" s="70">
        <v>1648.62</v>
      </c>
      <c r="M63" s="50">
        <f t="shared" si="1"/>
        <v>940.3800000000001</v>
      </c>
      <c r="N63" s="3"/>
      <c r="O63" s="3">
        <v>1648.62</v>
      </c>
      <c r="P63" s="50">
        <v>940.3800000000001</v>
      </c>
      <c r="Q63" s="3"/>
    </row>
    <row r="64" spans="1:17" ht="13.5" thickBot="1">
      <c r="A64" s="18">
        <v>54</v>
      </c>
      <c r="B64" s="54" t="s">
        <v>122</v>
      </c>
      <c r="C64" s="51" t="s">
        <v>54</v>
      </c>
      <c r="D64" s="48">
        <v>1039</v>
      </c>
      <c r="E64" s="48">
        <v>300</v>
      </c>
      <c r="F64" s="48">
        <v>950</v>
      </c>
      <c r="G64" s="48">
        <v>0</v>
      </c>
      <c r="H64" s="48">
        <v>50</v>
      </c>
      <c r="I64" s="48">
        <v>0</v>
      </c>
      <c r="J64" s="48">
        <v>250</v>
      </c>
      <c r="K64" s="49">
        <f t="shared" si="0"/>
        <v>2589</v>
      </c>
      <c r="L64" s="3">
        <v>691.7</v>
      </c>
      <c r="M64" s="50">
        <f t="shared" si="1"/>
        <v>1897.3</v>
      </c>
      <c r="N64" s="3"/>
      <c r="O64" s="62">
        <v>691.7</v>
      </c>
      <c r="P64" s="50">
        <v>1897.3</v>
      </c>
      <c r="Q64" s="3"/>
    </row>
    <row r="65" spans="1:17" ht="13.5" thickBot="1">
      <c r="A65" s="18">
        <v>55</v>
      </c>
      <c r="B65" s="54" t="s">
        <v>123</v>
      </c>
      <c r="C65" s="51" t="s">
        <v>46</v>
      </c>
      <c r="D65" s="48">
        <v>1074</v>
      </c>
      <c r="E65" s="48">
        <v>300</v>
      </c>
      <c r="F65" s="48">
        <v>950</v>
      </c>
      <c r="G65" s="48">
        <v>0</v>
      </c>
      <c r="H65" s="48">
        <v>50</v>
      </c>
      <c r="I65" s="48">
        <v>0</v>
      </c>
      <c r="J65" s="48">
        <v>250</v>
      </c>
      <c r="K65" s="49">
        <f t="shared" si="0"/>
        <v>2624</v>
      </c>
      <c r="L65" s="3">
        <v>332.36</v>
      </c>
      <c r="M65" s="50">
        <f t="shared" si="1"/>
        <v>2291.64</v>
      </c>
      <c r="N65" s="3"/>
      <c r="O65" s="3">
        <v>332.36</v>
      </c>
      <c r="P65" s="50">
        <v>2291.64</v>
      </c>
      <c r="Q65" s="3"/>
    </row>
    <row r="66" spans="1:17" ht="13.5" thickBot="1">
      <c r="A66" s="18">
        <v>56</v>
      </c>
      <c r="B66" s="54" t="s">
        <v>124</v>
      </c>
      <c r="C66" s="51" t="s">
        <v>107</v>
      </c>
      <c r="D66" s="48">
        <v>1575</v>
      </c>
      <c r="E66" s="48">
        <v>300</v>
      </c>
      <c r="F66" s="48">
        <v>950</v>
      </c>
      <c r="G66" s="48">
        <v>0</v>
      </c>
      <c r="H66" s="48">
        <v>50</v>
      </c>
      <c r="I66" s="48">
        <v>0</v>
      </c>
      <c r="J66" s="48">
        <v>250</v>
      </c>
      <c r="K66" s="49">
        <f t="shared" si="0"/>
        <v>3125</v>
      </c>
      <c r="L66" s="3">
        <v>402.5</v>
      </c>
      <c r="M66" s="50">
        <f t="shared" si="1"/>
        <v>2722.5</v>
      </c>
      <c r="N66" s="3"/>
      <c r="O66" s="62">
        <v>402.5</v>
      </c>
      <c r="P66" s="50">
        <v>2722.5</v>
      </c>
      <c r="Q66" s="3"/>
    </row>
    <row r="67" spans="1:17" ht="13.5" thickBot="1">
      <c r="A67" s="18">
        <v>57</v>
      </c>
      <c r="B67" s="54" t="s">
        <v>125</v>
      </c>
      <c r="C67" s="51" t="s">
        <v>46</v>
      </c>
      <c r="D67" s="48">
        <v>1074</v>
      </c>
      <c r="E67" s="48">
        <v>300</v>
      </c>
      <c r="F67" s="48">
        <v>950</v>
      </c>
      <c r="G67" s="48">
        <v>0</v>
      </c>
      <c r="H67" s="48">
        <v>50</v>
      </c>
      <c r="I67" s="48">
        <v>0</v>
      </c>
      <c r="J67" s="48">
        <v>250</v>
      </c>
      <c r="K67" s="49">
        <f t="shared" si="0"/>
        <v>2624</v>
      </c>
      <c r="L67" s="3">
        <v>332.36</v>
      </c>
      <c r="M67" s="50">
        <f t="shared" si="1"/>
        <v>2291.64</v>
      </c>
      <c r="N67" s="3"/>
      <c r="O67" s="3">
        <v>332.36</v>
      </c>
      <c r="P67" s="50">
        <v>2291.64</v>
      </c>
      <c r="Q67" s="3"/>
    </row>
    <row r="68" spans="1:17" ht="13.5" thickBot="1">
      <c r="A68" s="18">
        <v>58</v>
      </c>
      <c r="B68" s="54" t="s">
        <v>126</v>
      </c>
      <c r="C68" s="51" t="s">
        <v>54</v>
      </c>
      <c r="D68" s="48">
        <v>1039</v>
      </c>
      <c r="E68" s="48">
        <v>300</v>
      </c>
      <c r="F68" s="48">
        <v>950</v>
      </c>
      <c r="G68" s="48">
        <v>0</v>
      </c>
      <c r="H68" s="48">
        <v>50</v>
      </c>
      <c r="I68" s="48">
        <v>0</v>
      </c>
      <c r="J68" s="48">
        <v>250</v>
      </c>
      <c r="K68" s="49">
        <f t="shared" si="0"/>
        <v>2589</v>
      </c>
      <c r="L68" s="3">
        <v>327.46</v>
      </c>
      <c r="M68" s="50">
        <f t="shared" si="1"/>
        <v>2261.54</v>
      </c>
      <c r="N68" s="3"/>
      <c r="O68" s="3">
        <v>327.46</v>
      </c>
      <c r="P68" s="50">
        <v>2261.54</v>
      </c>
      <c r="Q68" s="3"/>
    </row>
    <row r="69" spans="1:17" ht="13.5" thickBot="1">
      <c r="A69" s="18">
        <v>59</v>
      </c>
      <c r="B69" s="54" t="s">
        <v>127</v>
      </c>
      <c r="C69" s="51" t="s">
        <v>46</v>
      </c>
      <c r="D69" s="48">
        <v>1074</v>
      </c>
      <c r="E69" s="48">
        <v>300</v>
      </c>
      <c r="F69" s="48">
        <v>950</v>
      </c>
      <c r="G69" s="48">
        <v>0</v>
      </c>
      <c r="H69" s="48">
        <v>50</v>
      </c>
      <c r="I69" s="48">
        <v>0</v>
      </c>
      <c r="J69" s="48">
        <v>250</v>
      </c>
      <c r="K69" s="49">
        <f t="shared" si="0"/>
        <v>2624</v>
      </c>
      <c r="L69" s="3">
        <v>332.36</v>
      </c>
      <c r="M69" s="50">
        <f t="shared" si="1"/>
        <v>2291.64</v>
      </c>
      <c r="N69" s="3"/>
      <c r="O69" s="3">
        <v>332.36</v>
      </c>
      <c r="P69" s="50">
        <v>2291.64</v>
      </c>
      <c r="Q69" s="3"/>
    </row>
    <row r="70" spans="1:17" ht="13.5" thickBot="1">
      <c r="A70" s="18">
        <v>60</v>
      </c>
      <c r="B70" s="54" t="s">
        <v>128</v>
      </c>
      <c r="C70" s="51" t="s">
        <v>46</v>
      </c>
      <c r="D70" s="48">
        <v>1074</v>
      </c>
      <c r="E70" s="48">
        <v>300</v>
      </c>
      <c r="F70" s="48">
        <v>950</v>
      </c>
      <c r="G70" s="48">
        <v>0</v>
      </c>
      <c r="H70" s="48">
        <v>50</v>
      </c>
      <c r="I70" s="48">
        <v>0</v>
      </c>
      <c r="J70" s="48">
        <v>250</v>
      </c>
      <c r="K70" s="49">
        <f t="shared" si="0"/>
        <v>2624</v>
      </c>
      <c r="L70" s="70">
        <v>2262.89</v>
      </c>
      <c r="M70" s="50">
        <f t="shared" si="1"/>
        <v>361.1100000000001</v>
      </c>
      <c r="N70" s="3"/>
      <c r="O70" s="3">
        <v>2262.89</v>
      </c>
      <c r="P70" s="50">
        <v>361.1100000000001</v>
      </c>
      <c r="Q70" s="3"/>
    </row>
    <row r="71" spans="1:17" ht="13.5" thickBot="1">
      <c r="A71" s="18">
        <v>61</v>
      </c>
      <c r="B71" s="54" t="s">
        <v>129</v>
      </c>
      <c r="C71" s="51" t="s">
        <v>130</v>
      </c>
      <c r="D71" s="48">
        <v>1192</v>
      </c>
      <c r="E71" s="48">
        <v>300</v>
      </c>
      <c r="F71" s="48">
        <v>950</v>
      </c>
      <c r="G71" s="48">
        <v>0</v>
      </c>
      <c r="H71" s="48">
        <v>35</v>
      </c>
      <c r="I71" s="48">
        <v>550</v>
      </c>
      <c r="J71" s="48">
        <v>250</v>
      </c>
      <c r="K71" s="49">
        <f t="shared" si="0"/>
        <v>3277</v>
      </c>
      <c r="L71" s="3">
        <v>423.78</v>
      </c>
      <c r="M71" s="50">
        <f t="shared" si="1"/>
        <v>2853.2200000000003</v>
      </c>
      <c r="N71" s="3"/>
      <c r="O71" s="3">
        <v>423.78</v>
      </c>
      <c r="P71" s="50">
        <v>2853.2200000000003</v>
      </c>
      <c r="Q71" s="3"/>
    </row>
    <row r="72" spans="1:17" ht="13.5" thickBot="1">
      <c r="A72" s="18">
        <v>62</v>
      </c>
      <c r="B72" s="54" t="s">
        <v>131</v>
      </c>
      <c r="C72" s="51" t="s">
        <v>46</v>
      </c>
      <c r="D72" s="48">
        <v>1074</v>
      </c>
      <c r="E72" s="48">
        <v>300</v>
      </c>
      <c r="F72" s="48">
        <v>950</v>
      </c>
      <c r="G72" s="48">
        <v>0</v>
      </c>
      <c r="H72" s="48">
        <v>50</v>
      </c>
      <c r="I72" s="48">
        <v>0</v>
      </c>
      <c r="J72" s="48">
        <v>250</v>
      </c>
      <c r="K72" s="49">
        <f t="shared" si="0"/>
        <v>2624</v>
      </c>
      <c r="L72" s="70">
        <v>2509.22</v>
      </c>
      <c r="M72" s="50">
        <f t="shared" si="1"/>
        <v>114.7800000000002</v>
      </c>
      <c r="N72" s="3"/>
      <c r="O72" s="3">
        <v>2509.22</v>
      </c>
      <c r="P72" s="50">
        <v>114.7800000000002</v>
      </c>
      <c r="Q72" s="3"/>
    </row>
    <row r="73" spans="1:17" ht="13.5" thickBot="1">
      <c r="A73" s="18">
        <v>63</v>
      </c>
      <c r="B73" s="54" t="s">
        <v>132</v>
      </c>
      <c r="C73" s="51" t="s">
        <v>66</v>
      </c>
      <c r="D73" s="48">
        <v>1105</v>
      </c>
      <c r="E73" s="48">
        <v>300</v>
      </c>
      <c r="F73" s="48">
        <v>950</v>
      </c>
      <c r="G73" s="48">
        <v>0</v>
      </c>
      <c r="H73" s="48">
        <v>75</v>
      </c>
      <c r="I73" s="48">
        <v>0</v>
      </c>
      <c r="J73" s="48">
        <v>250</v>
      </c>
      <c r="K73" s="49">
        <f t="shared" si="0"/>
        <v>2680</v>
      </c>
      <c r="L73" s="3">
        <v>350.2</v>
      </c>
      <c r="M73" s="50">
        <f t="shared" si="1"/>
        <v>2329.8</v>
      </c>
      <c r="N73" s="3"/>
      <c r="O73" s="62">
        <v>350.2</v>
      </c>
      <c r="P73" s="50">
        <v>2329.8</v>
      </c>
      <c r="Q73" s="3"/>
    </row>
    <row r="74" spans="1:17" ht="13.5" thickBot="1">
      <c r="A74" s="18">
        <v>64</v>
      </c>
      <c r="B74" s="54" t="s">
        <v>133</v>
      </c>
      <c r="C74" s="51" t="s">
        <v>62</v>
      </c>
      <c r="D74" s="48">
        <v>6759</v>
      </c>
      <c r="E74" s="48">
        <v>3300</v>
      </c>
      <c r="F74" s="48">
        <v>950</v>
      </c>
      <c r="G74" s="48">
        <v>375</v>
      </c>
      <c r="H74" s="48">
        <v>0</v>
      </c>
      <c r="I74" s="48">
        <v>0</v>
      </c>
      <c r="J74" s="48">
        <v>250</v>
      </c>
      <c r="K74" s="49">
        <f t="shared" si="0"/>
        <v>11634</v>
      </c>
      <c r="L74" s="70">
        <v>5073.96</v>
      </c>
      <c r="M74" s="50">
        <f t="shared" si="1"/>
        <v>6560.04</v>
      </c>
      <c r="N74" s="3"/>
      <c r="O74" s="3">
        <v>5073.96</v>
      </c>
      <c r="P74" s="50">
        <v>6560.04</v>
      </c>
      <c r="Q74" s="3"/>
    </row>
    <row r="75" spans="1:17" ht="13.5" thickBot="1">
      <c r="A75" s="18">
        <v>65</v>
      </c>
      <c r="B75" s="54" t="s">
        <v>134</v>
      </c>
      <c r="C75" s="51" t="s">
        <v>54</v>
      </c>
      <c r="D75" s="48">
        <v>1039</v>
      </c>
      <c r="E75" s="48">
        <v>300</v>
      </c>
      <c r="F75" s="48">
        <v>950</v>
      </c>
      <c r="G75" s="48">
        <v>0</v>
      </c>
      <c r="H75" s="48">
        <v>50</v>
      </c>
      <c r="I75" s="48">
        <v>0</v>
      </c>
      <c r="J75" s="48">
        <v>250</v>
      </c>
      <c r="K75" s="49">
        <f aca="true" t="shared" si="2" ref="K75:K138">SUM(D75:J75)</f>
        <v>2589</v>
      </c>
      <c r="L75" s="70">
        <v>1646.34</v>
      </c>
      <c r="M75" s="50">
        <f aca="true" t="shared" si="3" ref="M75:M131">+K75-L75</f>
        <v>942.6600000000001</v>
      </c>
      <c r="N75" s="3"/>
      <c r="O75" s="3">
        <v>1646.34</v>
      </c>
      <c r="P75" s="50">
        <v>942.6600000000001</v>
      </c>
      <c r="Q75" s="3"/>
    </row>
    <row r="76" spans="1:17" ht="13.5" thickBot="1">
      <c r="A76" s="18">
        <v>66</v>
      </c>
      <c r="B76" s="54" t="s">
        <v>135</v>
      </c>
      <c r="C76" s="51" t="s">
        <v>64</v>
      </c>
      <c r="D76" s="48">
        <v>1128</v>
      </c>
      <c r="E76" s="48">
        <v>300</v>
      </c>
      <c r="F76" s="48">
        <v>950</v>
      </c>
      <c r="G76" s="48">
        <v>0</v>
      </c>
      <c r="H76" s="48">
        <v>50</v>
      </c>
      <c r="I76" s="48">
        <v>0</v>
      </c>
      <c r="J76" s="48">
        <v>250</v>
      </c>
      <c r="K76" s="49">
        <f t="shared" si="2"/>
        <v>2678</v>
      </c>
      <c r="L76" s="3">
        <v>349.92</v>
      </c>
      <c r="M76" s="50">
        <f t="shared" si="3"/>
        <v>2328.08</v>
      </c>
      <c r="N76" s="3"/>
      <c r="O76" s="3">
        <v>349.92</v>
      </c>
      <c r="P76" s="50">
        <v>2328.08</v>
      </c>
      <c r="Q76" s="3"/>
    </row>
    <row r="77" spans="1:17" ht="13.5" thickBot="1">
      <c r="A77" s="18">
        <v>67</v>
      </c>
      <c r="B77" s="54" t="s">
        <v>136</v>
      </c>
      <c r="C77" s="51" t="s">
        <v>62</v>
      </c>
      <c r="D77" s="48">
        <v>6759</v>
      </c>
      <c r="E77" s="48">
        <v>3300</v>
      </c>
      <c r="F77" s="48">
        <v>950</v>
      </c>
      <c r="G77" s="48">
        <v>375</v>
      </c>
      <c r="H77" s="48">
        <v>0</v>
      </c>
      <c r="I77" s="48">
        <v>0</v>
      </c>
      <c r="J77" s="48">
        <v>250</v>
      </c>
      <c r="K77" s="49">
        <f t="shared" si="2"/>
        <v>11634</v>
      </c>
      <c r="L77" s="70">
        <v>2484.28</v>
      </c>
      <c r="M77" s="50">
        <f t="shared" si="3"/>
        <v>9149.72</v>
      </c>
      <c r="N77" s="3"/>
      <c r="O77" s="3">
        <v>2484.28</v>
      </c>
      <c r="P77" s="50">
        <v>9149.72</v>
      </c>
      <c r="Q77" s="3"/>
    </row>
    <row r="78" spans="1:17" ht="13.5" thickBot="1">
      <c r="A78" s="18">
        <v>68</v>
      </c>
      <c r="B78" s="54" t="s">
        <v>137</v>
      </c>
      <c r="C78" s="51" t="s">
        <v>46</v>
      </c>
      <c r="D78" s="48">
        <v>1074</v>
      </c>
      <c r="E78" s="48">
        <v>300</v>
      </c>
      <c r="F78" s="48">
        <v>950</v>
      </c>
      <c r="G78" s="48">
        <v>0</v>
      </c>
      <c r="H78" s="48">
        <v>0</v>
      </c>
      <c r="I78" s="48">
        <v>0</v>
      </c>
      <c r="J78" s="48">
        <v>250</v>
      </c>
      <c r="K78" s="49">
        <f t="shared" si="2"/>
        <v>2574</v>
      </c>
      <c r="L78" s="3">
        <v>654.96</v>
      </c>
      <c r="M78" s="50">
        <f t="shared" si="3"/>
        <v>1919.04</v>
      </c>
      <c r="N78" s="3"/>
      <c r="O78" s="3">
        <v>654.96</v>
      </c>
      <c r="P78" s="50">
        <v>1919.04</v>
      </c>
      <c r="Q78" s="3"/>
    </row>
    <row r="79" spans="1:17" ht="13.5" thickBot="1">
      <c r="A79" s="18">
        <v>69</v>
      </c>
      <c r="B79" s="54" t="s">
        <v>138</v>
      </c>
      <c r="C79" s="51" t="s">
        <v>64</v>
      </c>
      <c r="D79" s="48">
        <v>1128</v>
      </c>
      <c r="E79" s="48">
        <v>300</v>
      </c>
      <c r="F79" s="48">
        <v>950</v>
      </c>
      <c r="G79" s="48">
        <v>0</v>
      </c>
      <c r="H79" s="48">
        <v>50</v>
      </c>
      <c r="I79" s="48">
        <v>0</v>
      </c>
      <c r="J79" s="48">
        <v>250</v>
      </c>
      <c r="K79" s="49">
        <f t="shared" si="2"/>
        <v>2678</v>
      </c>
      <c r="L79" s="3">
        <v>339.92</v>
      </c>
      <c r="M79" s="50">
        <f t="shared" si="3"/>
        <v>2338.08</v>
      </c>
      <c r="N79" s="3"/>
      <c r="O79" s="3">
        <v>339.92</v>
      </c>
      <c r="P79" s="50">
        <v>2338.08</v>
      </c>
      <c r="Q79" s="3"/>
    </row>
    <row r="80" spans="1:17" ht="13.5" thickBot="1">
      <c r="A80" s="18">
        <v>70</v>
      </c>
      <c r="B80" s="54" t="s">
        <v>139</v>
      </c>
      <c r="C80" s="51" t="s">
        <v>84</v>
      </c>
      <c r="D80" s="48">
        <v>2441</v>
      </c>
      <c r="E80" s="48">
        <v>300</v>
      </c>
      <c r="F80" s="48">
        <v>950</v>
      </c>
      <c r="G80" s="48">
        <v>0</v>
      </c>
      <c r="H80" s="48">
        <v>75</v>
      </c>
      <c r="I80" s="48">
        <v>800</v>
      </c>
      <c r="J80" s="48">
        <v>250</v>
      </c>
      <c r="K80" s="49">
        <f t="shared" si="2"/>
        <v>4816</v>
      </c>
      <c r="L80" s="3">
        <v>694.37</v>
      </c>
      <c r="M80" s="50">
        <f t="shared" si="3"/>
        <v>4121.63</v>
      </c>
      <c r="N80" s="3"/>
      <c r="O80" s="3">
        <v>694.37</v>
      </c>
      <c r="P80" s="50">
        <v>4121.63</v>
      </c>
      <c r="Q80" s="3"/>
    </row>
    <row r="81" spans="1:17" ht="13.5" thickBot="1">
      <c r="A81" s="18">
        <v>71</v>
      </c>
      <c r="B81" s="54" t="s">
        <v>140</v>
      </c>
      <c r="C81" s="51" t="s">
        <v>141</v>
      </c>
      <c r="D81" s="48">
        <v>3525</v>
      </c>
      <c r="E81" s="48">
        <v>1100</v>
      </c>
      <c r="F81" s="48">
        <v>950</v>
      </c>
      <c r="G81" s="48">
        <v>0</v>
      </c>
      <c r="H81" s="48">
        <v>0</v>
      </c>
      <c r="I81" s="48">
        <v>1800</v>
      </c>
      <c r="J81" s="48">
        <v>250</v>
      </c>
      <c r="K81" s="49">
        <f t="shared" si="2"/>
        <v>7625</v>
      </c>
      <c r="L81" s="70">
        <v>1315.17</v>
      </c>
      <c r="M81" s="50">
        <f t="shared" si="3"/>
        <v>6309.83</v>
      </c>
      <c r="N81" s="3"/>
      <c r="O81" s="3">
        <v>1315.17</v>
      </c>
      <c r="P81" s="50">
        <v>6309.83</v>
      </c>
      <c r="Q81" s="3"/>
    </row>
    <row r="82" spans="1:17" ht="13.5" thickBot="1">
      <c r="A82" s="18">
        <v>72</v>
      </c>
      <c r="B82" s="54" t="s">
        <v>142</v>
      </c>
      <c r="C82" s="51" t="s">
        <v>46</v>
      </c>
      <c r="D82" s="48">
        <v>1074</v>
      </c>
      <c r="E82" s="48">
        <v>300</v>
      </c>
      <c r="F82" s="48">
        <v>950</v>
      </c>
      <c r="G82" s="48">
        <v>0</v>
      </c>
      <c r="H82" s="48">
        <v>75</v>
      </c>
      <c r="I82" s="48">
        <v>0</v>
      </c>
      <c r="J82" s="48">
        <v>250</v>
      </c>
      <c r="K82" s="49">
        <f t="shared" si="2"/>
        <v>2649</v>
      </c>
      <c r="L82" s="70">
        <v>1043.34</v>
      </c>
      <c r="M82" s="50">
        <f t="shared" si="3"/>
        <v>1605.66</v>
      </c>
      <c r="N82" s="3"/>
      <c r="O82" s="3">
        <v>1043.34</v>
      </c>
      <c r="P82" s="50">
        <v>1605.66</v>
      </c>
      <c r="Q82" s="3"/>
    </row>
    <row r="83" spans="1:17" ht="13.5" thickBot="1">
      <c r="A83" s="18">
        <v>73</v>
      </c>
      <c r="B83" s="56" t="s">
        <v>143</v>
      </c>
      <c r="C83" s="53" t="s">
        <v>58</v>
      </c>
      <c r="D83" s="48">
        <v>1074</v>
      </c>
      <c r="E83" s="48">
        <v>300</v>
      </c>
      <c r="F83" s="48">
        <v>950</v>
      </c>
      <c r="G83" s="48">
        <v>0</v>
      </c>
      <c r="H83" s="48">
        <v>50</v>
      </c>
      <c r="I83" s="48">
        <v>0</v>
      </c>
      <c r="J83" s="48">
        <v>250</v>
      </c>
      <c r="K83" s="49">
        <f t="shared" si="2"/>
        <v>2624</v>
      </c>
      <c r="L83" s="3">
        <v>332.36</v>
      </c>
      <c r="M83" s="50">
        <f t="shared" si="3"/>
        <v>2291.64</v>
      </c>
      <c r="N83" s="3"/>
      <c r="O83" s="3">
        <v>332.36</v>
      </c>
      <c r="P83" s="50">
        <v>2291.64</v>
      </c>
      <c r="Q83" s="3"/>
    </row>
    <row r="84" spans="1:17" ht="13.5" thickBot="1">
      <c r="A84" s="18">
        <v>74</v>
      </c>
      <c r="B84" s="54" t="s">
        <v>144</v>
      </c>
      <c r="C84" s="51" t="s">
        <v>46</v>
      </c>
      <c r="D84" s="48">
        <v>1074</v>
      </c>
      <c r="E84" s="48">
        <v>300</v>
      </c>
      <c r="F84" s="48">
        <v>950</v>
      </c>
      <c r="G84" s="48">
        <v>0</v>
      </c>
      <c r="H84" s="48">
        <v>75</v>
      </c>
      <c r="I84" s="48">
        <v>0</v>
      </c>
      <c r="J84" s="48">
        <v>250</v>
      </c>
      <c r="K84" s="49">
        <f t="shared" si="2"/>
        <v>2649</v>
      </c>
      <c r="L84" s="3">
        <v>365.86</v>
      </c>
      <c r="M84" s="50">
        <f t="shared" si="3"/>
        <v>2283.14</v>
      </c>
      <c r="N84" s="3"/>
      <c r="O84" s="3">
        <v>365.86</v>
      </c>
      <c r="P84" s="50">
        <v>2283.14</v>
      </c>
      <c r="Q84" s="3"/>
    </row>
    <row r="85" spans="1:17" ht="13.5" thickBot="1">
      <c r="A85" s="18">
        <v>75</v>
      </c>
      <c r="B85" s="54" t="s">
        <v>145</v>
      </c>
      <c r="C85" s="51" t="s">
        <v>71</v>
      </c>
      <c r="D85" s="48">
        <v>1302</v>
      </c>
      <c r="E85" s="48">
        <v>300</v>
      </c>
      <c r="F85" s="48">
        <v>950</v>
      </c>
      <c r="G85" s="48">
        <v>0</v>
      </c>
      <c r="H85" s="48">
        <v>35</v>
      </c>
      <c r="I85" s="48">
        <v>0</v>
      </c>
      <c r="J85" s="48">
        <v>250</v>
      </c>
      <c r="K85" s="49">
        <f t="shared" si="2"/>
        <v>2837</v>
      </c>
      <c r="L85" s="70">
        <v>1454.2</v>
      </c>
      <c r="M85" s="50">
        <f t="shared" si="3"/>
        <v>1382.8</v>
      </c>
      <c r="N85" s="3"/>
      <c r="O85" s="62">
        <v>1454.2</v>
      </c>
      <c r="P85" s="50">
        <v>1382.8</v>
      </c>
      <c r="Q85" s="3"/>
    </row>
    <row r="86" spans="1:17" ht="13.5" thickBot="1">
      <c r="A86" s="18">
        <v>76</v>
      </c>
      <c r="B86" s="54" t="s">
        <v>146</v>
      </c>
      <c r="C86" s="51" t="s">
        <v>46</v>
      </c>
      <c r="D86" s="48">
        <v>1074</v>
      </c>
      <c r="E86" s="48">
        <v>300</v>
      </c>
      <c r="F86" s="48">
        <v>950</v>
      </c>
      <c r="G86" s="48">
        <v>0</v>
      </c>
      <c r="H86" s="48">
        <v>50</v>
      </c>
      <c r="I86" s="48">
        <v>0</v>
      </c>
      <c r="J86" s="48">
        <v>250</v>
      </c>
      <c r="K86" s="49">
        <f t="shared" si="2"/>
        <v>2624</v>
      </c>
      <c r="L86" s="3">
        <v>332.36</v>
      </c>
      <c r="M86" s="50">
        <f t="shared" si="3"/>
        <v>2291.64</v>
      </c>
      <c r="N86" s="3"/>
      <c r="O86" s="3">
        <v>332.36</v>
      </c>
      <c r="P86" s="50">
        <v>2291.64</v>
      </c>
      <c r="Q86" s="3"/>
    </row>
    <row r="87" spans="1:17" ht="13.5" thickBot="1">
      <c r="A87" s="18">
        <v>77</v>
      </c>
      <c r="B87" s="54" t="s">
        <v>147</v>
      </c>
      <c r="C87" s="51" t="s">
        <v>46</v>
      </c>
      <c r="D87" s="48">
        <v>1074</v>
      </c>
      <c r="E87" s="48">
        <v>300</v>
      </c>
      <c r="F87" s="48">
        <v>950</v>
      </c>
      <c r="G87" s="48">
        <v>0</v>
      </c>
      <c r="H87" s="48">
        <v>50</v>
      </c>
      <c r="I87" s="48">
        <v>0</v>
      </c>
      <c r="J87" s="48">
        <v>250</v>
      </c>
      <c r="K87" s="49">
        <f t="shared" si="2"/>
        <v>2624</v>
      </c>
      <c r="L87" s="70">
        <v>1310.73</v>
      </c>
      <c r="M87" s="50">
        <f t="shared" si="3"/>
        <v>1313.27</v>
      </c>
      <c r="N87" s="3"/>
      <c r="O87" s="3">
        <v>1310.73</v>
      </c>
      <c r="P87" s="50">
        <v>1313.27</v>
      </c>
      <c r="Q87" s="3"/>
    </row>
    <row r="88" spans="1:17" ht="13.5" thickBot="1">
      <c r="A88" s="18">
        <v>78</v>
      </c>
      <c r="B88" s="54" t="s">
        <v>148</v>
      </c>
      <c r="C88" s="51" t="s">
        <v>71</v>
      </c>
      <c r="D88" s="48">
        <v>1302</v>
      </c>
      <c r="E88" s="48">
        <v>300</v>
      </c>
      <c r="F88" s="48">
        <v>950</v>
      </c>
      <c r="G88" s="48">
        <v>0</v>
      </c>
      <c r="H88" s="48">
        <v>50</v>
      </c>
      <c r="I88" s="48">
        <v>600</v>
      </c>
      <c r="J88" s="48">
        <v>250</v>
      </c>
      <c r="K88" s="49">
        <f t="shared" si="2"/>
        <v>3452</v>
      </c>
      <c r="L88" s="3">
        <v>912.36</v>
      </c>
      <c r="M88" s="50">
        <f t="shared" si="3"/>
        <v>2539.64</v>
      </c>
      <c r="N88" s="3"/>
      <c r="O88" s="3">
        <v>912.36</v>
      </c>
      <c r="P88" s="50">
        <v>2539.64</v>
      </c>
      <c r="Q88" s="3"/>
    </row>
    <row r="89" spans="1:17" ht="13.5" thickBot="1">
      <c r="A89" s="18">
        <v>79</v>
      </c>
      <c r="B89" s="54" t="s">
        <v>149</v>
      </c>
      <c r="C89" s="51" t="s">
        <v>46</v>
      </c>
      <c r="D89" s="48">
        <v>1074</v>
      </c>
      <c r="E89" s="48">
        <v>300</v>
      </c>
      <c r="F89" s="48">
        <v>950</v>
      </c>
      <c r="G89" s="48">
        <v>0</v>
      </c>
      <c r="H89" s="48">
        <v>50</v>
      </c>
      <c r="I89" s="48">
        <v>0</v>
      </c>
      <c r="J89" s="48">
        <v>250</v>
      </c>
      <c r="K89" s="49">
        <f t="shared" si="2"/>
        <v>2624</v>
      </c>
      <c r="L89" s="3">
        <v>342.36</v>
      </c>
      <c r="M89" s="50">
        <f t="shared" si="3"/>
        <v>2281.64</v>
      </c>
      <c r="N89" s="3"/>
      <c r="O89" s="3">
        <v>342.36</v>
      </c>
      <c r="P89" s="50">
        <v>2281.64</v>
      </c>
      <c r="Q89" s="3"/>
    </row>
    <row r="90" spans="1:17" ht="13.5" thickBot="1">
      <c r="A90" s="18">
        <v>80</v>
      </c>
      <c r="B90" s="54" t="s">
        <v>150</v>
      </c>
      <c r="C90" s="51" t="s">
        <v>54</v>
      </c>
      <c r="D90" s="48">
        <v>1039</v>
      </c>
      <c r="E90" s="48">
        <v>300</v>
      </c>
      <c r="F90" s="48">
        <v>950</v>
      </c>
      <c r="G90" s="48">
        <v>0</v>
      </c>
      <c r="H90" s="48">
        <v>50</v>
      </c>
      <c r="I90" s="48">
        <v>0</v>
      </c>
      <c r="J90" s="48">
        <v>250</v>
      </c>
      <c r="K90" s="49">
        <f t="shared" si="2"/>
        <v>2589</v>
      </c>
      <c r="L90" s="70">
        <v>1022.78</v>
      </c>
      <c r="M90" s="50">
        <f t="shared" si="3"/>
        <v>1566.22</v>
      </c>
      <c r="N90" s="3"/>
      <c r="O90" s="3">
        <v>1022.78</v>
      </c>
      <c r="P90" s="50">
        <v>1566.22</v>
      </c>
      <c r="Q90" s="3"/>
    </row>
    <row r="91" spans="1:17" ht="13.5" thickBot="1">
      <c r="A91" s="18">
        <v>81</v>
      </c>
      <c r="B91" s="54" t="s">
        <v>151</v>
      </c>
      <c r="C91" s="51" t="s">
        <v>46</v>
      </c>
      <c r="D91" s="48">
        <v>1074</v>
      </c>
      <c r="E91" s="48">
        <v>300</v>
      </c>
      <c r="F91" s="48">
        <v>950</v>
      </c>
      <c r="G91" s="48">
        <v>0</v>
      </c>
      <c r="H91" s="48">
        <v>50</v>
      </c>
      <c r="I91" s="48">
        <v>0</v>
      </c>
      <c r="J91" s="48">
        <v>250</v>
      </c>
      <c r="K91" s="49">
        <f t="shared" si="2"/>
        <v>2624</v>
      </c>
      <c r="L91" s="3">
        <v>332.36</v>
      </c>
      <c r="M91" s="50">
        <f t="shared" si="3"/>
        <v>2291.64</v>
      </c>
      <c r="N91" s="3"/>
      <c r="O91" s="3">
        <v>332.36</v>
      </c>
      <c r="P91" s="50">
        <v>2291.64</v>
      </c>
      <c r="Q91" s="3"/>
    </row>
    <row r="92" spans="1:17" ht="13.5" thickBot="1">
      <c r="A92" s="18">
        <v>82</v>
      </c>
      <c r="B92" s="54" t="s">
        <v>152</v>
      </c>
      <c r="C92" s="51" t="s">
        <v>62</v>
      </c>
      <c r="D92" s="48">
        <v>6759</v>
      </c>
      <c r="E92" s="48">
        <v>3300</v>
      </c>
      <c r="F92" s="48">
        <v>950</v>
      </c>
      <c r="G92" s="48">
        <v>375</v>
      </c>
      <c r="H92" s="48">
        <v>0</v>
      </c>
      <c r="I92" s="48">
        <v>0</v>
      </c>
      <c r="J92" s="48">
        <v>250</v>
      </c>
      <c r="K92" s="49">
        <f t="shared" si="2"/>
        <v>11634</v>
      </c>
      <c r="L92" s="70">
        <v>2331.28</v>
      </c>
      <c r="M92" s="50">
        <f t="shared" si="3"/>
        <v>9302.72</v>
      </c>
      <c r="N92" s="3"/>
      <c r="O92" s="3">
        <v>2331.28</v>
      </c>
      <c r="P92" s="50">
        <v>9302.72</v>
      </c>
      <c r="Q92" s="3"/>
    </row>
    <row r="93" spans="1:17" ht="13.5" thickBot="1">
      <c r="A93" s="18">
        <v>83</v>
      </c>
      <c r="B93" s="54" t="s">
        <v>153</v>
      </c>
      <c r="C93" s="51" t="s">
        <v>46</v>
      </c>
      <c r="D93" s="48">
        <v>1074</v>
      </c>
      <c r="E93" s="48">
        <v>300</v>
      </c>
      <c r="F93" s="48">
        <v>950</v>
      </c>
      <c r="G93" s="48">
        <v>0</v>
      </c>
      <c r="H93" s="48">
        <v>50</v>
      </c>
      <c r="I93" s="48">
        <v>0</v>
      </c>
      <c r="J93" s="48">
        <v>250</v>
      </c>
      <c r="K93" s="49">
        <f t="shared" si="2"/>
        <v>2624</v>
      </c>
      <c r="L93" s="3">
        <v>342.36</v>
      </c>
      <c r="M93" s="50">
        <f t="shared" si="3"/>
        <v>2281.64</v>
      </c>
      <c r="N93" s="3"/>
      <c r="O93" s="3">
        <v>342.36</v>
      </c>
      <c r="P93" s="50">
        <v>2281.64</v>
      </c>
      <c r="Q93" s="3"/>
    </row>
    <row r="94" spans="1:17" ht="13.5" thickBot="1">
      <c r="A94" s="18">
        <v>84</v>
      </c>
      <c r="B94" s="54" t="s">
        <v>154</v>
      </c>
      <c r="C94" s="51" t="s">
        <v>46</v>
      </c>
      <c r="D94" s="48">
        <v>1074</v>
      </c>
      <c r="E94" s="48">
        <v>300</v>
      </c>
      <c r="F94" s="48">
        <v>950</v>
      </c>
      <c r="G94" s="48">
        <v>0</v>
      </c>
      <c r="H94" s="48">
        <v>0</v>
      </c>
      <c r="I94" s="48">
        <v>0</v>
      </c>
      <c r="J94" s="48">
        <v>250</v>
      </c>
      <c r="K94" s="49">
        <f t="shared" si="2"/>
        <v>2574</v>
      </c>
      <c r="L94" s="3">
        <v>964.1</v>
      </c>
      <c r="M94" s="50">
        <f t="shared" si="3"/>
        <v>1609.9</v>
      </c>
      <c r="N94" s="3"/>
      <c r="O94" s="62">
        <v>964.1</v>
      </c>
      <c r="P94" s="50">
        <v>1609.9</v>
      </c>
      <c r="Q94" s="3"/>
    </row>
    <row r="95" spans="1:17" ht="13.5" thickBot="1">
      <c r="A95" s="18">
        <v>85</v>
      </c>
      <c r="B95" s="54" t="s">
        <v>155</v>
      </c>
      <c r="C95" s="51" t="s">
        <v>92</v>
      </c>
      <c r="D95" s="48">
        <v>1192</v>
      </c>
      <c r="E95" s="48">
        <v>300</v>
      </c>
      <c r="F95" s="48">
        <v>950</v>
      </c>
      <c r="G95" s="48">
        <v>0</v>
      </c>
      <c r="H95" s="48">
        <v>75</v>
      </c>
      <c r="I95" s="48">
        <v>0</v>
      </c>
      <c r="J95" s="48">
        <v>250</v>
      </c>
      <c r="K95" s="49">
        <f t="shared" si="2"/>
        <v>2767</v>
      </c>
      <c r="L95" s="3">
        <v>362.38</v>
      </c>
      <c r="M95" s="50">
        <f t="shared" si="3"/>
        <v>2404.62</v>
      </c>
      <c r="N95" s="3"/>
      <c r="O95" s="3">
        <v>362.38</v>
      </c>
      <c r="P95" s="50">
        <v>2404.62</v>
      </c>
      <c r="Q95" s="3"/>
    </row>
    <row r="96" spans="1:17" ht="13.5" thickBot="1">
      <c r="A96" s="18">
        <v>86</v>
      </c>
      <c r="B96" s="54" t="s">
        <v>156</v>
      </c>
      <c r="C96" s="51" t="s">
        <v>46</v>
      </c>
      <c r="D96" s="48">
        <v>1074</v>
      </c>
      <c r="E96" s="48">
        <v>300</v>
      </c>
      <c r="F96" s="48">
        <v>950</v>
      </c>
      <c r="G96" s="48">
        <v>0</v>
      </c>
      <c r="H96" s="48">
        <v>75</v>
      </c>
      <c r="I96" s="48">
        <v>0</v>
      </c>
      <c r="J96" s="48">
        <v>250</v>
      </c>
      <c r="K96" s="49">
        <f t="shared" si="2"/>
        <v>2649</v>
      </c>
      <c r="L96" s="3">
        <v>335.86</v>
      </c>
      <c r="M96" s="50">
        <f t="shared" si="3"/>
        <v>2313.14</v>
      </c>
      <c r="N96" s="3"/>
      <c r="O96" s="3">
        <v>335.86</v>
      </c>
      <c r="P96" s="50">
        <v>2313.14</v>
      </c>
      <c r="Q96" s="3"/>
    </row>
    <row r="97" spans="1:17" ht="13.5" thickBot="1">
      <c r="A97" s="18">
        <v>87</v>
      </c>
      <c r="B97" s="54" t="s">
        <v>157</v>
      </c>
      <c r="C97" s="51" t="s">
        <v>46</v>
      </c>
      <c r="D97" s="48">
        <v>1074</v>
      </c>
      <c r="E97" s="48">
        <v>300</v>
      </c>
      <c r="F97" s="48">
        <v>950</v>
      </c>
      <c r="G97" s="48">
        <v>0</v>
      </c>
      <c r="H97" s="48">
        <v>50</v>
      </c>
      <c r="I97" s="48">
        <v>0</v>
      </c>
      <c r="J97" s="48">
        <v>250</v>
      </c>
      <c r="K97" s="49">
        <f t="shared" si="2"/>
        <v>2624</v>
      </c>
      <c r="L97" s="70">
        <v>1457.67</v>
      </c>
      <c r="M97" s="50">
        <f t="shared" si="3"/>
        <v>1166.33</v>
      </c>
      <c r="N97" s="3"/>
      <c r="O97" s="3">
        <v>1457.67</v>
      </c>
      <c r="P97" s="50">
        <v>1166.33</v>
      </c>
      <c r="Q97" s="3"/>
    </row>
    <row r="98" spans="1:17" ht="13.5" thickBot="1">
      <c r="A98" s="18">
        <v>88</v>
      </c>
      <c r="B98" s="54" t="s">
        <v>158</v>
      </c>
      <c r="C98" s="51" t="s">
        <v>54</v>
      </c>
      <c r="D98" s="48">
        <v>1039</v>
      </c>
      <c r="E98" s="48">
        <v>300</v>
      </c>
      <c r="F98" s="48">
        <v>950</v>
      </c>
      <c r="G98" s="48">
        <v>0</v>
      </c>
      <c r="H98" s="48">
        <v>50</v>
      </c>
      <c r="I98" s="48">
        <v>0</v>
      </c>
      <c r="J98" s="48">
        <v>250</v>
      </c>
      <c r="K98" s="49">
        <f t="shared" si="2"/>
        <v>2589</v>
      </c>
      <c r="L98" s="70">
        <v>1190.68</v>
      </c>
      <c r="M98" s="50">
        <f t="shared" si="3"/>
        <v>1398.32</v>
      </c>
      <c r="N98" s="3"/>
      <c r="O98" s="3">
        <v>1190.68</v>
      </c>
      <c r="P98" s="50">
        <v>1398.32</v>
      </c>
      <c r="Q98" s="3"/>
    </row>
    <row r="99" spans="1:17" ht="13.5" thickBot="1">
      <c r="A99" s="18">
        <v>89</v>
      </c>
      <c r="B99" s="54" t="s">
        <v>159</v>
      </c>
      <c r="C99" s="51" t="s">
        <v>46</v>
      </c>
      <c r="D99" s="48">
        <v>1074</v>
      </c>
      <c r="E99" s="48">
        <v>300</v>
      </c>
      <c r="F99" s="48">
        <v>950</v>
      </c>
      <c r="G99" s="48">
        <v>0</v>
      </c>
      <c r="H99" s="48">
        <v>50</v>
      </c>
      <c r="I99" s="48">
        <v>0</v>
      </c>
      <c r="J99" s="48">
        <v>250</v>
      </c>
      <c r="K99" s="49">
        <f t="shared" si="2"/>
        <v>2624</v>
      </c>
      <c r="L99" s="70">
        <v>1713.73</v>
      </c>
      <c r="M99" s="50">
        <f t="shared" si="3"/>
        <v>910.27</v>
      </c>
      <c r="N99" s="3"/>
      <c r="O99" s="3">
        <v>1713.73</v>
      </c>
      <c r="P99" s="50">
        <v>910.27</v>
      </c>
      <c r="Q99" s="3"/>
    </row>
    <row r="100" spans="1:17" ht="13.5" thickBot="1">
      <c r="A100" s="18">
        <v>90</v>
      </c>
      <c r="B100" s="54" t="s">
        <v>160</v>
      </c>
      <c r="C100" s="51" t="s">
        <v>84</v>
      </c>
      <c r="D100" s="48">
        <v>2441</v>
      </c>
      <c r="E100" s="48">
        <v>300</v>
      </c>
      <c r="F100" s="48">
        <v>950</v>
      </c>
      <c r="G100" s="48">
        <v>0</v>
      </c>
      <c r="H100" s="48">
        <v>50</v>
      </c>
      <c r="I100" s="48">
        <v>800</v>
      </c>
      <c r="J100" s="48">
        <v>250</v>
      </c>
      <c r="K100" s="49">
        <f t="shared" si="2"/>
        <v>4791</v>
      </c>
      <c r="L100" s="70">
        <v>2861.31</v>
      </c>
      <c r="M100" s="50">
        <f t="shared" si="3"/>
        <v>1929.69</v>
      </c>
      <c r="N100" s="3"/>
      <c r="O100" s="3">
        <v>2861.31</v>
      </c>
      <c r="P100" s="50">
        <v>1929.69</v>
      </c>
      <c r="Q100" s="3"/>
    </row>
    <row r="101" spans="1:17" ht="13.5" thickBot="1">
      <c r="A101" s="18">
        <v>91</v>
      </c>
      <c r="B101" s="54" t="s">
        <v>161</v>
      </c>
      <c r="C101" s="51" t="s">
        <v>46</v>
      </c>
      <c r="D101" s="48">
        <v>1074</v>
      </c>
      <c r="E101" s="48">
        <v>300</v>
      </c>
      <c r="F101" s="48">
        <v>950</v>
      </c>
      <c r="G101" s="48">
        <v>0</v>
      </c>
      <c r="H101" s="48">
        <v>50</v>
      </c>
      <c r="I101" s="48">
        <v>0</v>
      </c>
      <c r="J101" s="48">
        <v>250</v>
      </c>
      <c r="K101" s="49">
        <f t="shared" si="2"/>
        <v>2624</v>
      </c>
      <c r="L101" s="70">
        <v>1447.84</v>
      </c>
      <c r="M101" s="50">
        <f t="shared" si="3"/>
        <v>1176.16</v>
      </c>
      <c r="N101" s="3"/>
      <c r="O101" s="3">
        <v>1447.84</v>
      </c>
      <c r="P101" s="50">
        <v>1176.16</v>
      </c>
      <c r="Q101" s="3"/>
    </row>
    <row r="102" spans="1:17" ht="13.5" thickBot="1">
      <c r="A102" s="18">
        <v>92</v>
      </c>
      <c r="B102" s="54" t="s">
        <v>162</v>
      </c>
      <c r="C102" s="51" t="s">
        <v>46</v>
      </c>
      <c r="D102" s="48">
        <v>1074</v>
      </c>
      <c r="E102" s="48">
        <v>300</v>
      </c>
      <c r="F102" s="48">
        <v>950</v>
      </c>
      <c r="G102" s="48">
        <v>0</v>
      </c>
      <c r="H102" s="48">
        <v>50</v>
      </c>
      <c r="I102" s="48">
        <v>0</v>
      </c>
      <c r="J102" s="48">
        <v>250</v>
      </c>
      <c r="K102" s="49">
        <f t="shared" si="2"/>
        <v>2624</v>
      </c>
      <c r="L102" s="70">
        <v>1178.64</v>
      </c>
      <c r="M102" s="50">
        <f t="shared" si="3"/>
        <v>1445.36</v>
      </c>
      <c r="N102" s="3"/>
      <c r="O102" s="3">
        <v>1178.64</v>
      </c>
      <c r="P102" s="50">
        <v>1445.36</v>
      </c>
      <c r="Q102" s="3"/>
    </row>
    <row r="103" spans="1:17" ht="13.5" thickBot="1">
      <c r="A103" s="18">
        <v>93</v>
      </c>
      <c r="B103" s="54" t="s">
        <v>163</v>
      </c>
      <c r="C103" s="51" t="s">
        <v>46</v>
      </c>
      <c r="D103" s="48">
        <v>1128</v>
      </c>
      <c r="E103" s="48">
        <v>300</v>
      </c>
      <c r="F103" s="48">
        <v>950</v>
      </c>
      <c r="G103" s="48">
        <v>0</v>
      </c>
      <c r="H103" s="48">
        <v>35</v>
      </c>
      <c r="I103" s="48">
        <v>0</v>
      </c>
      <c r="J103" s="48">
        <v>250</v>
      </c>
      <c r="K103" s="49">
        <f t="shared" si="2"/>
        <v>2663</v>
      </c>
      <c r="L103" s="3">
        <v>337.82</v>
      </c>
      <c r="M103" s="50">
        <f t="shared" si="3"/>
        <v>2325.18</v>
      </c>
      <c r="N103" s="3"/>
      <c r="O103" s="3">
        <v>337.82</v>
      </c>
      <c r="P103" s="50">
        <v>2325.18</v>
      </c>
      <c r="Q103" s="3"/>
    </row>
    <row r="104" spans="1:17" ht="13.5" thickBot="1">
      <c r="A104" s="18">
        <v>94</v>
      </c>
      <c r="B104" s="54" t="s">
        <v>164</v>
      </c>
      <c r="C104" s="51" t="s">
        <v>52</v>
      </c>
      <c r="D104" s="48">
        <v>1159</v>
      </c>
      <c r="E104" s="48">
        <v>300</v>
      </c>
      <c r="F104" s="48">
        <v>950</v>
      </c>
      <c r="G104" s="48">
        <v>0</v>
      </c>
      <c r="H104" s="48">
        <v>50</v>
      </c>
      <c r="I104" s="48">
        <v>0</v>
      </c>
      <c r="J104" s="48">
        <v>250</v>
      </c>
      <c r="K104" s="49">
        <f t="shared" si="2"/>
        <v>2709</v>
      </c>
      <c r="L104" s="3">
        <v>344.26</v>
      </c>
      <c r="M104" s="50">
        <f t="shared" si="3"/>
        <v>2364.74</v>
      </c>
      <c r="N104" s="3"/>
      <c r="O104" s="3">
        <v>344.26</v>
      </c>
      <c r="P104" s="50">
        <v>2364.74</v>
      </c>
      <c r="Q104" s="3"/>
    </row>
    <row r="105" spans="1:17" ht="13.5" thickBot="1">
      <c r="A105" s="18">
        <v>95</v>
      </c>
      <c r="B105" s="54" t="s">
        <v>165</v>
      </c>
      <c r="C105" s="51" t="s">
        <v>46</v>
      </c>
      <c r="D105" s="48">
        <v>1074</v>
      </c>
      <c r="E105" s="48">
        <v>300</v>
      </c>
      <c r="F105" s="48">
        <v>950</v>
      </c>
      <c r="G105" s="48">
        <v>0</v>
      </c>
      <c r="H105" s="48">
        <v>75</v>
      </c>
      <c r="I105" s="48">
        <v>0</v>
      </c>
      <c r="J105" s="48">
        <v>250</v>
      </c>
      <c r="K105" s="49">
        <f t="shared" si="2"/>
        <v>2649</v>
      </c>
      <c r="L105" s="3">
        <v>335.86</v>
      </c>
      <c r="M105" s="50">
        <f t="shared" si="3"/>
        <v>2313.14</v>
      </c>
      <c r="N105" s="3"/>
      <c r="O105" s="3">
        <v>335.86</v>
      </c>
      <c r="P105" s="50">
        <v>2313.14</v>
      </c>
      <c r="Q105" s="3"/>
    </row>
    <row r="106" spans="1:17" ht="13.5" thickBot="1">
      <c r="A106" s="18">
        <v>96</v>
      </c>
      <c r="B106" s="54" t="s">
        <v>166</v>
      </c>
      <c r="C106" s="51" t="s">
        <v>46</v>
      </c>
      <c r="D106" s="48">
        <v>1074</v>
      </c>
      <c r="E106" s="48">
        <v>300</v>
      </c>
      <c r="F106" s="48">
        <v>950</v>
      </c>
      <c r="G106" s="48">
        <v>0</v>
      </c>
      <c r="H106" s="48">
        <v>50</v>
      </c>
      <c r="I106" s="48">
        <v>0</v>
      </c>
      <c r="J106" s="48">
        <v>250</v>
      </c>
      <c r="K106" s="49">
        <f t="shared" si="2"/>
        <v>2624</v>
      </c>
      <c r="L106" s="70">
        <v>1382.4</v>
      </c>
      <c r="M106" s="50">
        <f t="shared" si="3"/>
        <v>1241.6</v>
      </c>
      <c r="N106" s="3"/>
      <c r="O106" s="62">
        <v>1382.4</v>
      </c>
      <c r="P106" s="50">
        <v>1241.6</v>
      </c>
      <c r="Q106" s="3"/>
    </row>
    <row r="107" spans="1:17" ht="13.5" thickBot="1">
      <c r="A107" s="18">
        <v>97</v>
      </c>
      <c r="B107" s="54" t="s">
        <v>167</v>
      </c>
      <c r="C107" s="51" t="s">
        <v>46</v>
      </c>
      <c r="D107" s="48">
        <v>1074</v>
      </c>
      <c r="E107" s="48">
        <v>300</v>
      </c>
      <c r="F107" s="48">
        <v>950</v>
      </c>
      <c r="G107" s="48">
        <v>0</v>
      </c>
      <c r="H107" s="48">
        <v>50</v>
      </c>
      <c r="I107" s="48">
        <v>0</v>
      </c>
      <c r="J107" s="48">
        <v>250</v>
      </c>
      <c r="K107" s="49">
        <f t="shared" si="2"/>
        <v>2624</v>
      </c>
      <c r="L107" s="3">
        <v>342.36</v>
      </c>
      <c r="M107" s="50">
        <f t="shared" si="3"/>
        <v>2281.64</v>
      </c>
      <c r="N107" s="3"/>
      <c r="O107" s="3">
        <v>342.36</v>
      </c>
      <c r="P107" s="50">
        <v>2281.64</v>
      </c>
      <c r="Q107" s="3"/>
    </row>
    <row r="108" spans="1:17" ht="13.5" thickBot="1">
      <c r="A108" s="18">
        <v>98</v>
      </c>
      <c r="B108" s="54" t="s">
        <v>168</v>
      </c>
      <c r="C108" s="51" t="s">
        <v>62</v>
      </c>
      <c r="D108" s="48">
        <v>6759</v>
      </c>
      <c r="E108" s="48">
        <v>3300</v>
      </c>
      <c r="F108" s="48">
        <v>950</v>
      </c>
      <c r="G108" s="48">
        <v>0</v>
      </c>
      <c r="H108" s="48">
        <v>0</v>
      </c>
      <c r="I108" s="48">
        <v>0</v>
      </c>
      <c r="J108" s="48">
        <v>250</v>
      </c>
      <c r="K108" s="49">
        <f t="shared" si="2"/>
        <v>11259</v>
      </c>
      <c r="L108" s="70">
        <v>3081.55</v>
      </c>
      <c r="M108" s="50">
        <f t="shared" si="3"/>
        <v>8177.45</v>
      </c>
      <c r="N108" s="3"/>
      <c r="O108" s="3">
        <v>3081.55</v>
      </c>
      <c r="P108" s="50">
        <v>8177.45</v>
      </c>
      <c r="Q108" s="3"/>
    </row>
    <row r="109" spans="1:17" ht="13.5" thickBot="1">
      <c r="A109" s="18">
        <v>99</v>
      </c>
      <c r="B109" s="54" t="s">
        <v>169</v>
      </c>
      <c r="C109" s="51" t="s">
        <v>64</v>
      </c>
      <c r="D109" s="48">
        <v>1128</v>
      </c>
      <c r="E109" s="48">
        <v>300</v>
      </c>
      <c r="F109" s="48">
        <v>950</v>
      </c>
      <c r="G109" s="48">
        <v>0</v>
      </c>
      <c r="H109" s="48">
        <v>50</v>
      </c>
      <c r="I109" s="48">
        <v>0</v>
      </c>
      <c r="J109" s="48">
        <v>250</v>
      </c>
      <c r="K109" s="49">
        <f t="shared" si="2"/>
        <v>2678</v>
      </c>
      <c r="L109" s="3">
        <v>399.92</v>
      </c>
      <c r="M109" s="50">
        <f t="shared" si="3"/>
        <v>2278.08</v>
      </c>
      <c r="N109" s="3"/>
      <c r="O109" s="3">
        <v>399.92</v>
      </c>
      <c r="P109" s="50">
        <v>2278.08</v>
      </c>
      <c r="Q109" s="3"/>
    </row>
    <row r="110" spans="1:17" ht="13.5" thickBot="1">
      <c r="A110" s="18">
        <v>100</v>
      </c>
      <c r="B110" s="54" t="s">
        <v>170</v>
      </c>
      <c r="C110" s="51" t="s">
        <v>64</v>
      </c>
      <c r="D110" s="48">
        <v>1128</v>
      </c>
      <c r="E110" s="48">
        <v>300</v>
      </c>
      <c r="F110" s="48">
        <v>950</v>
      </c>
      <c r="G110" s="48">
        <v>0</v>
      </c>
      <c r="H110" s="48">
        <v>50</v>
      </c>
      <c r="I110" s="48">
        <v>0</v>
      </c>
      <c r="J110" s="48">
        <v>250</v>
      </c>
      <c r="K110" s="49">
        <f t="shared" si="2"/>
        <v>2678</v>
      </c>
      <c r="L110" s="3">
        <v>399.92</v>
      </c>
      <c r="M110" s="50">
        <f t="shared" si="3"/>
        <v>2278.08</v>
      </c>
      <c r="N110" s="3"/>
      <c r="O110" s="3">
        <v>399.92</v>
      </c>
      <c r="P110" s="50">
        <v>2278.08</v>
      </c>
      <c r="Q110" s="3"/>
    </row>
    <row r="111" spans="1:17" ht="13.5" thickBot="1">
      <c r="A111" s="18">
        <v>101</v>
      </c>
      <c r="B111" s="54" t="s">
        <v>171</v>
      </c>
      <c r="C111" s="51" t="s">
        <v>172</v>
      </c>
      <c r="D111" s="48">
        <v>1128</v>
      </c>
      <c r="E111" s="48">
        <v>300</v>
      </c>
      <c r="F111" s="48">
        <v>950</v>
      </c>
      <c r="G111" s="48">
        <v>0</v>
      </c>
      <c r="H111" s="48">
        <v>50</v>
      </c>
      <c r="I111" s="48">
        <v>1000</v>
      </c>
      <c r="J111" s="48">
        <v>250</v>
      </c>
      <c r="K111" s="49">
        <f t="shared" si="2"/>
        <v>3678</v>
      </c>
      <c r="L111" s="70">
        <v>1675.11</v>
      </c>
      <c r="M111" s="50">
        <f t="shared" si="3"/>
        <v>2002.89</v>
      </c>
      <c r="N111" s="3"/>
      <c r="O111" s="3">
        <v>1675.11</v>
      </c>
      <c r="P111" s="50">
        <v>2002.89</v>
      </c>
      <c r="Q111" s="3"/>
    </row>
    <row r="112" spans="1:17" ht="13.5" thickBot="1">
      <c r="A112" s="18">
        <v>102</v>
      </c>
      <c r="B112" s="54" t="s">
        <v>173</v>
      </c>
      <c r="C112" s="51" t="s">
        <v>46</v>
      </c>
      <c r="D112" s="48">
        <v>1074</v>
      </c>
      <c r="E112" s="48">
        <v>300</v>
      </c>
      <c r="F112" s="48">
        <v>950</v>
      </c>
      <c r="G112" s="48">
        <v>0</v>
      </c>
      <c r="H112" s="48">
        <v>50</v>
      </c>
      <c r="I112" s="48">
        <v>0</v>
      </c>
      <c r="J112" s="48">
        <v>250</v>
      </c>
      <c r="K112" s="49">
        <f t="shared" si="2"/>
        <v>2624</v>
      </c>
      <c r="L112" s="70">
        <v>1614.74</v>
      </c>
      <c r="M112" s="50">
        <f t="shared" si="3"/>
        <v>1009.26</v>
      </c>
      <c r="N112" s="3"/>
      <c r="O112" s="3">
        <v>1614.74</v>
      </c>
      <c r="P112" s="50">
        <v>1009.26</v>
      </c>
      <c r="Q112" s="3"/>
    </row>
    <row r="113" spans="1:17" ht="13.5" thickBot="1">
      <c r="A113" s="18">
        <v>103</v>
      </c>
      <c r="B113" s="54" t="s">
        <v>174</v>
      </c>
      <c r="C113" s="51" t="s">
        <v>46</v>
      </c>
      <c r="D113" s="48">
        <v>1074</v>
      </c>
      <c r="E113" s="48">
        <v>300</v>
      </c>
      <c r="F113" s="48">
        <v>950</v>
      </c>
      <c r="G113" s="48">
        <v>0</v>
      </c>
      <c r="H113" s="48">
        <v>50</v>
      </c>
      <c r="I113" s="48">
        <v>0</v>
      </c>
      <c r="J113" s="48">
        <v>250</v>
      </c>
      <c r="K113" s="49">
        <f t="shared" si="2"/>
        <v>2624</v>
      </c>
      <c r="L113" s="70">
        <v>1510.52</v>
      </c>
      <c r="M113" s="50">
        <f t="shared" si="3"/>
        <v>1113.48</v>
      </c>
      <c r="N113" s="3"/>
      <c r="O113" s="3">
        <v>1510.52</v>
      </c>
      <c r="P113" s="50">
        <v>1113.48</v>
      </c>
      <c r="Q113" s="3"/>
    </row>
    <row r="114" spans="1:17" ht="13.5" thickBot="1">
      <c r="A114" s="18">
        <v>104</v>
      </c>
      <c r="B114" s="54" t="s">
        <v>175</v>
      </c>
      <c r="C114" s="51" t="s">
        <v>46</v>
      </c>
      <c r="D114" s="48">
        <v>1074</v>
      </c>
      <c r="E114" s="48">
        <v>300</v>
      </c>
      <c r="F114" s="48">
        <v>950</v>
      </c>
      <c r="G114" s="48">
        <v>0</v>
      </c>
      <c r="H114" s="48">
        <v>50</v>
      </c>
      <c r="I114" s="48">
        <v>0</v>
      </c>
      <c r="J114" s="48">
        <v>250</v>
      </c>
      <c r="K114" s="49">
        <f t="shared" si="2"/>
        <v>2624</v>
      </c>
      <c r="L114" s="70">
        <v>1526.98</v>
      </c>
      <c r="M114" s="50">
        <f t="shared" si="3"/>
        <v>1097.02</v>
      </c>
      <c r="N114" s="3"/>
      <c r="O114" s="3">
        <v>1526.98</v>
      </c>
      <c r="P114" s="50">
        <v>1097.02</v>
      </c>
      <c r="Q114" s="3"/>
    </row>
    <row r="115" spans="1:17" ht="13.5" thickBot="1">
      <c r="A115" s="18">
        <v>105</v>
      </c>
      <c r="B115" s="54" t="s">
        <v>176</v>
      </c>
      <c r="C115" s="51" t="s">
        <v>46</v>
      </c>
      <c r="D115" s="48">
        <v>1074</v>
      </c>
      <c r="E115" s="48">
        <v>300</v>
      </c>
      <c r="F115" s="48">
        <v>950</v>
      </c>
      <c r="G115" s="48">
        <v>0</v>
      </c>
      <c r="H115" s="48">
        <v>50</v>
      </c>
      <c r="I115" s="48">
        <v>0</v>
      </c>
      <c r="J115" s="48">
        <v>250</v>
      </c>
      <c r="K115" s="49">
        <f t="shared" si="2"/>
        <v>2624</v>
      </c>
      <c r="L115" s="3">
        <v>392.36</v>
      </c>
      <c r="M115" s="50">
        <f t="shared" si="3"/>
        <v>2231.64</v>
      </c>
      <c r="N115" s="3"/>
      <c r="O115" s="3">
        <v>392.36</v>
      </c>
      <c r="P115" s="50">
        <v>2231.64</v>
      </c>
      <c r="Q115" s="3"/>
    </row>
    <row r="116" spans="1:17" ht="13.5" thickBot="1">
      <c r="A116" s="18">
        <v>106</v>
      </c>
      <c r="B116" s="54" t="s">
        <v>177</v>
      </c>
      <c r="C116" s="51" t="s">
        <v>54</v>
      </c>
      <c r="D116" s="48">
        <v>1039</v>
      </c>
      <c r="E116" s="48">
        <v>300</v>
      </c>
      <c r="F116" s="48">
        <v>950</v>
      </c>
      <c r="G116" s="48">
        <v>0</v>
      </c>
      <c r="H116" s="48">
        <v>0</v>
      </c>
      <c r="I116" s="48">
        <v>0</v>
      </c>
      <c r="J116" s="48">
        <v>250</v>
      </c>
      <c r="K116" s="49">
        <f t="shared" si="2"/>
        <v>2539</v>
      </c>
      <c r="L116" s="3">
        <v>753.02</v>
      </c>
      <c r="M116" s="50">
        <f t="shared" si="3"/>
        <v>1785.98</v>
      </c>
      <c r="N116" s="3"/>
      <c r="O116" s="3">
        <v>753.02</v>
      </c>
      <c r="P116" s="50">
        <v>1785.98</v>
      </c>
      <c r="Q116" s="3"/>
    </row>
    <row r="117" spans="1:17" ht="13.5" thickBot="1">
      <c r="A117" s="18">
        <v>107</v>
      </c>
      <c r="B117" s="54" t="s">
        <v>178</v>
      </c>
      <c r="C117" s="51" t="s">
        <v>92</v>
      </c>
      <c r="D117" s="48">
        <v>1192</v>
      </c>
      <c r="E117" s="48">
        <v>300</v>
      </c>
      <c r="F117" s="48">
        <v>950</v>
      </c>
      <c r="G117" s="48">
        <v>0</v>
      </c>
      <c r="H117" s="48">
        <v>75</v>
      </c>
      <c r="I117" s="48">
        <v>0</v>
      </c>
      <c r="J117" s="48">
        <v>250</v>
      </c>
      <c r="K117" s="49">
        <f t="shared" si="2"/>
        <v>2767</v>
      </c>
      <c r="L117" s="3">
        <v>352.38</v>
      </c>
      <c r="M117" s="50">
        <f t="shared" si="3"/>
        <v>2414.62</v>
      </c>
      <c r="N117" s="3"/>
      <c r="O117" s="3">
        <v>352.38</v>
      </c>
      <c r="P117" s="50">
        <v>2414.62</v>
      </c>
      <c r="Q117" s="3"/>
    </row>
    <row r="118" spans="1:17" ht="13.5" thickBot="1">
      <c r="A118" s="18">
        <v>108</v>
      </c>
      <c r="B118" s="54" t="s">
        <v>179</v>
      </c>
      <c r="C118" s="51" t="s">
        <v>71</v>
      </c>
      <c r="D118" s="48">
        <v>1302</v>
      </c>
      <c r="E118" s="48">
        <v>300</v>
      </c>
      <c r="F118" s="48">
        <v>950</v>
      </c>
      <c r="G118" s="48">
        <v>0</v>
      </c>
      <c r="H118" s="48">
        <v>50</v>
      </c>
      <c r="I118" s="48">
        <v>0</v>
      </c>
      <c r="J118" s="48">
        <v>250</v>
      </c>
      <c r="K118" s="49">
        <f t="shared" si="2"/>
        <v>2852</v>
      </c>
      <c r="L118" s="3">
        <v>394.28</v>
      </c>
      <c r="M118" s="50">
        <f t="shared" si="3"/>
        <v>2457.7200000000003</v>
      </c>
      <c r="N118" s="3"/>
      <c r="O118" s="3">
        <v>394.28</v>
      </c>
      <c r="P118" s="50">
        <v>2457.7200000000003</v>
      </c>
      <c r="Q118" s="3"/>
    </row>
    <row r="119" spans="1:17" ht="13.5" thickBot="1">
      <c r="A119" s="18">
        <v>109</v>
      </c>
      <c r="B119" s="56" t="s">
        <v>180</v>
      </c>
      <c r="C119" s="56" t="s">
        <v>181</v>
      </c>
      <c r="D119" s="48">
        <v>1381</v>
      </c>
      <c r="E119" s="48">
        <v>300</v>
      </c>
      <c r="F119" s="48">
        <v>950</v>
      </c>
      <c r="G119" s="48">
        <v>0</v>
      </c>
      <c r="H119" s="48">
        <v>0</v>
      </c>
      <c r="I119" s="48">
        <v>600</v>
      </c>
      <c r="J119" s="48">
        <v>250</v>
      </c>
      <c r="K119" s="49">
        <f t="shared" si="2"/>
        <v>3481</v>
      </c>
      <c r="L119" s="3">
        <v>452.34</v>
      </c>
      <c r="M119" s="50">
        <f t="shared" si="3"/>
        <v>3028.66</v>
      </c>
      <c r="N119" s="3"/>
      <c r="O119" s="3">
        <v>452.34</v>
      </c>
      <c r="P119" s="50">
        <v>3028.66</v>
      </c>
      <c r="Q119" s="3"/>
    </row>
    <row r="120" spans="1:17" ht="13.5" thickBot="1">
      <c r="A120" s="18">
        <v>110</v>
      </c>
      <c r="B120" s="54" t="s">
        <v>182</v>
      </c>
      <c r="C120" s="51" t="s">
        <v>183</v>
      </c>
      <c r="D120" s="48">
        <v>1381</v>
      </c>
      <c r="E120" s="48">
        <v>300</v>
      </c>
      <c r="F120" s="48">
        <v>950</v>
      </c>
      <c r="G120" s="48">
        <v>0</v>
      </c>
      <c r="H120" s="48">
        <v>75</v>
      </c>
      <c r="I120" s="48">
        <v>0</v>
      </c>
      <c r="J120" s="48">
        <v>250</v>
      </c>
      <c r="K120" s="49">
        <f t="shared" si="2"/>
        <v>2956</v>
      </c>
      <c r="L120" s="70">
        <v>1388.62</v>
      </c>
      <c r="M120" s="50">
        <f t="shared" si="3"/>
        <v>1567.38</v>
      </c>
      <c r="N120" s="3"/>
      <c r="O120" s="3">
        <v>1388.62</v>
      </c>
      <c r="P120" s="50">
        <v>1567.38</v>
      </c>
      <c r="Q120" s="3"/>
    </row>
    <row r="121" spans="1:17" ht="13.5" thickBot="1">
      <c r="A121" s="18">
        <v>111</v>
      </c>
      <c r="B121" s="54" t="s">
        <v>184</v>
      </c>
      <c r="C121" s="51" t="s">
        <v>46</v>
      </c>
      <c r="D121" s="48">
        <v>1074</v>
      </c>
      <c r="E121" s="48">
        <v>300</v>
      </c>
      <c r="F121" s="48">
        <v>950</v>
      </c>
      <c r="G121" s="48">
        <v>0</v>
      </c>
      <c r="H121" s="48">
        <v>35</v>
      </c>
      <c r="I121" s="48">
        <v>0</v>
      </c>
      <c r="J121" s="48">
        <v>250</v>
      </c>
      <c r="K121" s="49">
        <f t="shared" si="2"/>
        <v>2609</v>
      </c>
      <c r="L121" s="70">
        <v>1026.34</v>
      </c>
      <c r="M121" s="50">
        <f t="shared" si="3"/>
        <v>1582.66</v>
      </c>
      <c r="N121" s="3"/>
      <c r="O121" s="3">
        <v>1026.34</v>
      </c>
      <c r="P121" s="50">
        <v>1582.66</v>
      </c>
      <c r="Q121" s="3"/>
    </row>
    <row r="122" spans="1:17" ht="13.5" thickBot="1">
      <c r="A122" s="18">
        <v>112</v>
      </c>
      <c r="B122" s="54" t="s">
        <v>185</v>
      </c>
      <c r="C122" s="51" t="s">
        <v>141</v>
      </c>
      <c r="D122" s="48">
        <v>3525</v>
      </c>
      <c r="E122" s="48">
        <v>1100</v>
      </c>
      <c r="F122" s="48">
        <v>950</v>
      </c>
      <c r="G122" s="48">
        <v>375</v>
      </c>
      <c r="H122" s="48">
        <v>0</v>
      </c>
      <c r="I122" s="48">
        <v>0</v>
      </c>
      <c r="J122" s="48">
        <v>250</v>
      </c>
      <c r="K122" s="49">
        <f t="shared" si="2"/>
        <v>6200</v>
      </c>
      <c r="L122" s="70">
        <v>1020.79</v>
      </c>
      <c r="M122" s="50">
        <f t="shared" si="3"/>
        <v>5179.21</v>
      </c>
      <c r="N122" s="3"/>
      <c r="O122" s="3">
        <v>1020.79</v>
      </c>
      <c r="P122" s="50">
        <v>5179.21</v>
      </c>
      <c r="Q122" s="3"/>
    </row>
    <row r="123" spans="1:17" ht="13.5" thickBot="1">
      <c r="A123" s="18">
        <v>113</v>
      </c>
      <c r="B123" s="54" t="s">
        <v>186</v>
      </c>
      <c r="C123" s="51" t="s">
        <v>52</v>
      </c>
      <c r="D123" s="48">
        <v>1159</v>
      </c>
      <c r="E123" s="48">
        <v>300</v>
      </c>
      <c r="F123" s="48">
        <v>950</v>
      </c>
      <c r="G123" s="48">
        <v>0</v>
      </c>
      <c r="H123" s="48">
        <v>75</v>
      </c>
      <c r="I123" s="48">
        <v>0</v>
      </c>
      <c r="J123" s="48">
        <v>250</v>
      </c>
      <c r="K123" s="49">
        <f t="shared" si="2"/>
        <v>2734</v>
      </c>
      <c r="L123" s="70">
        <v>1160.82</v>
      </c>
      <c r="M123" s="50">
        <f t="shared" si="3"/>
        <v>1573.18</v>
      </c>
      <c r="N123" s="3"/>
      <c r="O123" s="3">
        <v>1160.82</v>
      </c>
      <c r="P123" s="50">
        <v>1573.18</v>
      </c>
      <c r="Q123" s="3"/>
    </row>
    <row r="124" spans="1:17" ht="13.5" thickBot="1">
      <c r="A124" s="18">
        <v>114</v>
      </c>
      <c r="B124" s="54" t="s">
        <v>187</v>
      </c>
      <c r="C124" s="51" t="s">
        <v>46</v>
      </c>
      <c r="D124" s="48">
        <v>1074</v>
      </c>
      <c r="E124" s="48">
        <v>300</v>
      </c>
      <c r="F124" s="48">
        <v>950</v>
      </c>
      <c r="G124" s="48">
        <v>0</v>
      </c>
      <c r="H124" s="48">
        <v>50</v>
      </c>
      <c r="I124" s="48">
        <v>0</v>
      </c>
      <c r="J124" s="48">
        <v>250</v>
      </c>
      <c r="K124" s="49">
        <f t="shared" si="2"/>
        <v>2624</v>
      </c>
      <c r="L124" s="3">
        <v>332.36</v>
      </c>
      <c r="M124" s="50">
        <f t="shared" si="3"/>
        <v>2291.64</v>
      </c>
      <c r="N124" s="3"/>
      <c r="O124" s="3">
        <v>332.36</v>
      </c>
      <c r="P124" s="50">
        <v>2291.64</v>
      </c>
      <c r="Q124" s="3"/>
    </row>
    <row r="125" spans="1:17" ht="13.5" thickBot="1">
      <c r="A125" s="18">
        <v>115</v>
      </c>
      <c r="B125" s="54" t="s">
        <v>188</v>
      </c>
      <c r="C125" s="51" t="s">
        <v>107</v>
      </c>
      <c r="D125" s="48">
        <v>1575</v>
      </c>
      <c r="E125" s="48">
        <v>300</v>
      </c>
      <c r="F125" s="48">
        <v>950</v>
      </c>
      <c r="G125" s="48">
        <v>0</v>
      </c>
      <c r="H125" s="48">
        <v>50</v>
      </c>
      <c r="I125" s="48">
        <v>1000</v>
      </c>
      <c r="J125" s="48">
        <v>250</v>
      </c>
      <c r="K125" s="49">
        <f t="shared" si="2"/>
        <v>4125</v>
      </c>
      <c r="L125" s="3">
        <v>604.58</v>
      </c>
      <c r="M125" s="50">
        <f t="shared" si="3"/>
        <v>3520.42</v>
      </c>
      <c r="N125" s="3"/>
      <c r="O125" s="3">
        <v>604.58</v>
      </c>
      <c r="P125" s="50">
        <v>3520.42</v>
      </c>
      <c r="Q125" s="3"/>
    </row>
    <row r="126" spans="1:17" ht="13.5" thickBot="1">
      <c r="A126" s="18">
        <v>116</v>
      </c>
      <c r="B126" s="54" t="s">
        <v>189</v>
      </c>
      <c r="C126" s="51" t="s">
        <v>95</v>
      </c>
      <c r="D126" s="48">
        <v>1253</v>
      </c>
      <c r="E126" s="48">
        <v>300</v>
      </c>
      <c r="F126" s="48">
        <v>950</v>
      </c>
      <c r="G126" s="48">
        <v>0</v>
      </c>
      <c r="H126" s="48">
        <v>50</v>
      </c>
      <c r="I126" s="48">
        <v>1000</v>
      </c>
      <c r="J126" s="48">
        <v>250</v>
      </c>
      <c r="K126" s="49">
        <f t="shared" si="2"/>
        <v>3803</v>
      </c>
      <c r="L126" s="70">
        <v>2265.66</v>
      </c>
      <c r="M126" s="50">
        <f t="shared" si="3"/>
        <v>1537.3400000000001</v>
      </c>
      <c r="N126" s="3"/>
      <c r="O126" s="3">
        <v>2265.66</v>
      </c>
      <c r="P126" s="50">
        <v>1537.3400000000001</v>
      </c>
      <c r="Q126" s="3"/>
    </row>
    <row r="127" spans="1:17" ht="13.5" thickBot="1">
      <c r="A127" s="18">
        <v>117</v>
      </c>
      <c r="B127" s="54" t="s">
        <v>190</v>
      </c>
      <c r="C127" s="51" t="s">
        <v>46</v>
      </c>
      <c r="D127" s="48">
        <v>1074</v>
      </c>
      <c r="E127" s="48">
        <v>300</v>
      </c>
      <c r="F127" s="48">
        <v>950</v>
      </c>
      <c r="G127" s="48">
        <v>0</v>
      </c>
      <c r="H127" s="48">
        <v>50</v>
      </c>
      <c r="I127" s="48">
        <v>0</v>
      </c>
      <c r="J127" s="48">
        <v>250</v>
      </c>
      <c r="K127" s="49">
        <f t="shared" si="2"/>
        <v>2624</v>
      </c>
      <c r="L127" s="3">
        <v>332.36</v>
      </c>
      <c r="M127" s="50">
        <f t="shared" si="3"/>
        <v>2291.64</v>
      </c>
      <c r="N127" s="3"/>
      <c r="O127" s="3">
        <v>332.36</v>
      </c>
      <c r="P127" s="50">
        <v>2291.64</v>
      </c>
      <c r="Q127" s="3"/>
    </row>
    <row r="128" spans="1:17" ht="13.5" thickBot="1">
      <c r="A128" s="18">
        <v>118</v>
      </c>
      <c r="B128" s="54" t="s">
        <v>191</v>
      </c>
      <c r="C128" s="51" t="s">
        <v>64</v>
      </c>
      <c r="D128" s="48">
        <v>1128</v>
      </c>
      <c r="E128" s="48">
        <v>300</v>
      </c>
      <c r="F128" s="48">
        <v>950</v>
      </c>
      <c r="G128" s="48">
        <v>0</v>
      </c>
      <c r="H128" s="48">
        <v>75</v>
      </c>
      <c r="I128" s="48">
        <v>0</v>
      </c>
      <c r="J128" s="48">
        <v>250</v>
      </c>
      <c r="K128" s="49">
        <f t="shared" si="2"/>
        <v>2703</v>
      </c>
      <c r="L128" s="3">
        <v>343.42</v>
      </c>
      <c r="M128" s="50">
        <f t="shared" si="3"/>
        <v>2359.58</v>
      </c>
      <c r="N128" s="3"/>
      <c r="O128" s="3">
        <v>343.42</v>
      </c>
      <c r="P128" s="50">
        <v>2359.58</v>
      </c>
      <c r="Q128" s="3"/>
    </row>
    <row r="129" spans="1:17" ht="13.5" thickBot="1">
      <c r="A129" s="18">
        <v>119</v>
      </c>
      <c r="B129" s="54" t="s">
        <v>192</v>
      </c>
      <c r="C129" s="51" t="s">
        <v>46</v>
      </c>
      <c r="D129" s="48">
        <v>1074</v>
      </c>
      <c r="E129" s="48">
        <v>300</v>
      </c>
      <c r="F129" s="48">
        <v>950</v>
      </c>
      <c r="G129" s="48">
        <v>0</v>
      </c>
      <c r="H129" s="48">
        <v>50</v>
      </c>
      <c r="I129" s="48">
        <v>0</v>
      </c>
      <c r="J129" s="48">
        <v>250</v>
      </c>
      <c r="K129" s="49">
        <f t="shared" si="2"/>
        <v>2624</v>
      </c>
      <c r="L129" s="3">
        <v>364.27</v>
      </c>
      <c r="M129" s="50">
        <f t="shared" si="3"/>
        <v>2259.73</v>
      </c>
      <c r="N129" s="3"/>
      <c r="O129" s="3">
        <v>364.27</v>
      </c>
      <c r="P129" s="50">
        <v>2259.73</v>
      </c>
      <c r="Q129" s="3"/>
    </row>
    <row r="130" spans="1:17" ht="13.5" thickBot="1">
      <c r="A130" s="18">
        <v>120</v>
      </c>
      <c r="B130" s="54" t="s">
        <v>193</v>
      </c>
      <c r="C130" s="51" t="s">
        <v>107</v>
      </c>
      <c r="D130" s="48">
        <v>1575</v>
      </c>
      <c r="E130" s="48">
        <v>300</v>
      </c>
      <c r="F130" s="48">
        <v>950</v>
      </c>
      <c r="G130" s="48">
        <v>0</v>
      </c>
      <c r="H130" s="48">
        <v>75</v>
      </c>
      <c r="I130" s="48">
        <v>0</v>
      </c>
      <c r="J130" s="48">
        <v>250</v>
      </c>
      <c r="K130" s="49">
        <f t="shared" si="2"/>
        <v>3150</v>
      </c>
      <c r="L130" s="70">
        <v>2443.97</v>
      </c>
      <c r="M130" s="50">
        <f t="shared" si="3"/>
        <v>706.0300000000002</v>
      </c>
      <c r="N130" s="3"/>
      <c r="O130" s="3">
        <v>2443.97</v>
      </c>
      <c r="P130" s="50">
        <v>706.0300000000002</v>
      </c>
      <c r="Q130" s="62"/>
    </row>
    <row r="131" spans="1:17" ht="13.5" thickBot="1">
      <c r="A131" s="18">
        <v>121</v>
      </c>
      <c r="B131" s="54" t="s">
        <v>194</v>
      </c>
      <c r="C131" s="51" t="s">
        <v>52</v>
      </c>
      <c r="D131" s="48">
        <v>1159</v>
      </c>
      <c r="E131" s="48">
        <v>300</v>
      </c>
      <c r="F131" s="48">
        <v>950</v>
      </c>
      <c r="G131" s="48">
        <v>0</v>
      </c>
      <c r="H131" s="48">
        <v>50</v>
      </c>
      <c r="I131" s="48">
        <v>0</v>
      </c>
      <c r="J131" s="48">
        <v>250</v>
      </c>
      <c r="K131" s="49">
        <f t="shared" si="2"/>
        <v>2709</v>
      </c>
      <c r="L131" s="70">
        <v>1699.19</v>
      </c>
      <c r="M131" s="50">
        <f t="shared" si="3"/>
        <v>1009.81</v>
      </c>
      <c r="N131" s="3"/>
      <c r="O131" s="3">
        <v>1699.19</v>
      </c>
      <c r="P131" s="50">
        <v>1009.81</v>
      </c>
      <c r="Q131" s="3"/>
    </row>
    <row r="132" spans="1:17" ht="13.5" thickBot="1">
      <c r="A132" s="18">
        <v>122</v>
      </c>
      <c r="B132" s="82" t="s">
        <v>195</v>
      </c>
      <c r="C132" s="53" t="s">
        <v>196</v>
      </c>
      <c r="D132" s="48">
        <v>1302</v>
      </c>
      <c r="E132" s="48">
        <v>300</v>
      </c>
      <c r="F132" s="48">
        <v>950</v>
      </c>
      <c r="G132" s="48">
        <v>0</v>
      </c>
      <c r="H132" s="48">
        <v>0</v>
      </c>
      <c r="I132" s="48">
        <v>0</v>
      </c>
      <c r="J132" s="48">
        <v>250</v>
      </c>
      <c r="K132" s="49">
        <f t="shared" si="2"/>
        <v>2802</v>
      </c>
      <c r="L132" s="77"/>
      <c r="M132" s="77"/>
      <c r="N132" s="3"/>
      <c r="O132" s="3">
        <v>357.28</v>
      </c>
      <c r="P132" s="50">
        <v>2444.72</v>
      </c>
      <c r="Q132" s="3"/>
    </row>
    <row r="133" spans="1:17" ht="13.5" thickBot="1">
      <c r="A133" s="18">
        <v>123</v>
      </c>
      <c r="B133" s="54" t="s">
        <v>197</v>
      </c>
      <c r="C133" s="51" t="s">
        <v>46</v>
      </c>
      <c r="D133" s="48">
        <v>1074</v>
      </c>
      <c r="E133" s="48">
        <v>300</v>
      </c>
      <c r="F133" s="48">
        <v>950</v>
      </c>
      <c r="G133" s="48">
        <v>0</v>
      </c>
      <c r="H133" s="48">
        <v>75</v>
      </c>
      <c r="I133" s="48">
        <v>0</v>
      </c>
      <c r="J133" s="48">
        <v>250</v>
      </c>
      <c r="K133" s="49">
        <f t="shared" si="2"/>
        <v>2649</v>
      </c>
      <c r="L133" s="70">
        <v>1567.62</v>
      </c>
      <c r="M133" s="50">
        <f aca="true" t="shared" si="4" ref="M133:M196">+K133-L133</f>
        <v>1081.38</v>
      </c>
      <c r="N133" s="3"/>
      <c r="O133" s="3">
        <v>1567.62</v>
      </c>
      <c r="P133" s="50">
        <v>1081.38</v>
      </c>
      <c r="Q133" s="3"/>
    </row>
    <row r="134" spans="1:17" ht="13.5" thickBot="1">
      <c r="A134" s="18">
        <v>124</v>
      </c>
      <c r="B134" s="54" t="s">
        <v>198</v>
      </c>
      <c r="C134" s="51" t="s">
        <v>46</v>
      </c>
      <c r="D134" s="48">
        <v>1074</v>
      </c>
      <c r="E134" s="48">
        <v>300</v>
      </c>
      <c r="F134" s="48">
        <v>950</v>
      </c>
      <c r="G134" s="48">
        <v>0</v>
      </c>
      <c r="H134" s="48">
        <v>50</v>
      </c>
      <c r="I134" s="48">
        <v>0</v>
      </c>
      <c r="J134" s="48">
        <v>250</v>
      </c>
      <c r="K134" s="49">
        <f t="shared" si="2"/>
        <v>2624</v>
      </c>
      <c r="L134" s="3">
        <v>342.36</v>
      </c>
      <c r="M134" s="50">
        <f t="shared" si="4"/>
        <v>2281.64</v>
      </c>
      <c r="N134" s="3"/>
      <c r="O134" s="3">
        <v>342.36</v>
      </c>
      <c r="P134" s="50">
        <v>2281.64</v>
      </c>
      <c r="Q134" s="3"/>
    </row>
    <row r="135" spans="1:17" ht="13.5" thickBot="1">
      <c r="A135" s="18">
        <v>125</v>
      </c>
      <c r="B135" s="54" t="s">
        <v>199</v>
      </c>
      <c r="C135" s="51" t="s">
        <v>52</v>
      </c>
      <c r="D135" s="48">
        <v>1159</v>
      </c>
      <c r="E135" s="48">
        <v>300</v>
      </c>
      <c r="F135" s="48">
        <v>950</v>
      </c>
      <c r="G135" s="48">
        <v>0</v>
      </c>
      <c r="H135" s="48">
        <v>75</v>
      </c>
      <c r="I135" s="48">
        <v>0</v>
      </c>
      <c r="J135" s="48">
        <v>250</v>
      </c>
      <c r="K135" s="49">
        <f t="shared" si="2"/>
        <v>2734</v>
      </c>
      <c r="L135" s="70">
        <v>1714.86</v>
      </c>
      <c r="M135" s="50">
        <f t="shared" si="4"/>
        <v>1019.1400000000001</v>
      </c>
      <c r="N135" s="3"/>
      <c r="O135" s="3">
        <v>1714.86</v>
      </c>
      <c r="P135" s="50">
        <v>1019.1400000000001</v>
      </c>
      <c r="Q135" s="3"/>
    </row>
    <row r="136" spans="1:17" ht="13.5" thickBot="1">
      <c r="A136" s="18">
        <v>126</v>
      </c>
      <c r="B136" s="54" t="s">
        <v>200</v>
      </c>
      <c r="C136" s="51" t="s">
        <v>141</v>
      </c>
      <c r="D136" s="48">
        <v>3525</v>
      </c>
      <c r="E136" s="48">
        <v>1100</v>
      </c>
      <c r="F136" s="48">
        <v>950</v>
      </c>
      <c r="G136" s="48">
        <v>375</v>
      </c>
      <c r="H136" s="48">
        <v>0</v>
      </c>
      <c r="I136" s="48">
        <v>0</v>
      </c>
      <c r="J136" s="48">
        <v>250</v>
      </c>
      <c r="K136" s="49">
        <f t="shared" si="2"/>
        <v>6200</v>
      </c>
      <c r="L136" s="3">
        <v>960.79</v>
      </c>
      <c r="M136" s="50">
        <f t="shared" si="4"/>
        <v>5239.21</v>
      </c>
      <c r="N136" s="3"/>
      <c r="O136" s="3">
        <v>960.79</v>
      </c>
      <c r="P136" s="50">
        <v>5239.21</v>
      </c>
      <c r="Q136" s="3"/>
    </row>
    <row r="137" spans="1:17" ht="13.5" thickBot="1">
      <c r="A137" s="18">
        <v>127</v>
      </c>
      <c r="B137" s="54" t="s">
        <v>201</v>
      </c>
      <c r="C137" s="51" t="s">
        <v>46</v>
      </c>
      <c r="D137" s="48">
        <v>1074</v>
      </c>
      <c r="E137" s="48">
        <v>300</v>
      </c>
      <c r="F137" s="48">
        <v>950</v>
      </c>
      <c r="G137" s="48">
        <v>0</v>
      </c>
      <c r="H137" s="48">
        <v>75</v>
      </c>
      <c r="I137" s="48">
        <v>0</v>
      </c>
      <c r="J137" s="48">
        <v>250</v>
      </c>
      <c r="K137" s="49">
        <f t="shared" si="2"/>
        <v>2649</v>
      </c>
      <c r="L137" s="3">
        <v>425.86</v>
      </c>
      <c r="M137" s="50">
        <f t="shared" si="4"/>
        <v>2223.14</v>
      </c>
      <c r="N137" s="3"/>
      <c r="O137" s="3">
        <v>425.86</v>
      </c>
      <c r="P137" s="50">
        <v>2223.14</v>
      </c>
      <c r="Q137" s="3"/>
    </row>
    <row r="138" spans="1:17" ht="13.5" thickBot="1">
      <c r="A138" s="18">
        <v>128</v>
      </c>
      <c r="B138" s="54" t="s">
        <v>202</v>
      </c>
      <c r="C138" s="51" t="s">
        <v>46</v>
      </c>
      <c r="D138" s="48">
        <v>1074</v>
      </c>
      <c r="E138" s="48">
        <v>300</v>
      </c>
      <c r="F138" s="48">
        <v>950</v>
      </c>
      <c r="G138" s="48">
        <v>0</v>
      </c>
      <c r="H138" s="48">
        <v>50</v>
      </c>
      <c r="I138" s="48">
        <v>0</v>
      </c>
      <c r="J138" s="48">
        <v>250</v>
      </c>
      <c r="K138" s="49">
        <f t="shared" si="2"/>
        <v>2624</v>
      </c>
      <c r="L138" s="70">
        <v>1114.94</v>
      </c>
      <c r="M138" s="50">
        <f t="shared" si="4"/>
        <v>1509.06</v>
      </c>
      <c r="N138" s="3"/>
      <c r="O138" s="3">
        <v>1114.94</v>
      </c>
      <c r="P138" s="50">
        <v>1509.06</v>
      </c>
      <c r="Q138" s="3"/>
    </row>
    <row r="139" spans="1:17" ht="13.5" thickBot="1">
      <c r="A139" s="18">
        <v>129</v>
      </c>
      <c r="B139" s="54" t="s">
        <v>203</v>
      </c>
      <c r="C139" s="51" t="s">
        <v>46</v>
      </c>
      <c r="D139" s="48">
        <v>1074</v>
      </c>
      <c r="E139" s="48">
        <v>300</v>
      </c>
      <c r="F139" s="48">
        <v>950</v>
      </c>
      <c r="G139" s="48">
        <v>0</v>
      </c>
      <c r="H139" s="48">
        <v>75</v>
      </c>
      <c r="I139" s="48">
        <v>0</v>
      </c>
      <c r="J139" s="48">
        <v>250</v>
      </c>
      <c r="K139" s="49">
        <f aca="true" t="shared" si="5" ref="K139:K202">SUM(D139:J139)</f>
        <v>2649</v>
      </c>
      <c r="L139" s="3">
        <v>920.98</v>
      </c>
      <c r="M139" s="50">
        <f t="shared" si="4"/>
        <v>1728.02</v>
      </c>
      <c r="N139" s="3"/>
      <c r="O139" s="3">
        <v>920.98</v>
      </c>
      <c r="P139" s="50">
        <v>1728.02</v>
      </c>
      <c r="Q139" s="3"/>
    </row>
    <row r="140" spans="1:17" ht="13.5" thickBot="1">
      <c r="A140" s="18">
        <v>130</v>
      </c>
      <c r="B140" s="54" t="s">
        <v>204</v>
      </c>
      <c r="C140" s="51" t="s">
        <v>54</v>
      </c>
      <c r="D140" s="48">
        <v>1039</v>
      </c>
      <c r="E140" s="48">
        <v>300</v>
      </c>
      <c r="F140" s="48">
        <v>950</v>
      </c>
      <c r="G140" s="48">
        <v>0</v>
      </c>
      <c r="H140" s="48">
        <v>50</v>
      </c>
      <c r="I140" s="48">
        <v>0</v>
      </c>
      <c r="J140" s="48">
        <v>250</v>
      </c>
      <c r="K140" s="49">
        <f t="shared" si="5"/>
        <v>2589</v>
      </c>
      <c r="L140" s="3">
        <v>327.46</v>
      </c>
      <c r="M140" s="50">
        <f t="shared" si="4"/>
        <v>2261.54</v>
      </c>
      <c r="N140" s="3"/>
      <c r="O140" s="3">
        <v>327.46</v>
      </c>
      <c r="P140" s="50">
        <v>2261.54</v>
      </c>
      <c r="Q140" s="3"/>
    </row>
    <row r="141" spans="1:17" ht="13.5" thickBot="1">
      <c r="A141" s="18">
        <v>131</v>
      </c>
      <c r="B141" s="54" t="s">
        <v>205</v>
      </c>
      <c r="C141" s="51" t="s">
        <v>46</v>
      </c>
      <c r="D141" s="48">
        <v>1074</v>
      </c>
      <c r="E141" s="48">
        <v>300</v>
      </c>
      <c r="F141" s="48">
        <v>950</v>
      </c>
      <c r="G141" s="48">
        <v>0</v>
      </c>
      <c r="H141" s="48">
        <v>75</v>
      </c>
      <c r="I141" s="48">
        <v>0</v>
      </c>
      <c r="J141" s="48">
        <v>250</v>
      </c>
      <c r="K141" s="49">
        <f t="shared" si="5"/>
        <v>2649</v>
      </c>
      <c r="L141" s="3">
        <v>368.1</v>
      </c>
      <c r="M141" s="50">
        <f t="shared" si="4"/>
        <v>2280.9</v>
      </c>
      <c r="N141" s="3"/>
      <c r="O141" s="3">
        <v>368.1</v>
      </c>
      <c r="P141" s="50">
        <v>2280.9</v>
      </c>
      <c r="Q141" s="3"/>
    </row>
    <row r="142" spans="1:17" ht="13.5" thickBot="1">
      <c r="A142" s="18">
        <v>132</v>
      </c>
      <c r="B142" s="54" t="s">
        <v>206</v>
      </c>
      <c r="C142" s="51" t="s">
        <v>107</v>
      </c>
      <c r="D142" s="48">
        <v>1575</v>
      </c>
      <c r="E142" s="48">
        <v>300</v>
      </c>
      <c r="F142" s="48">
        <v>950</v>
      </c>
      <c r="G142" s="48">
        <v>0</v>
      </c>
      <c r="H142" s="48">
        <v>50</v>
      </c>
      <c r="I142" s="48">
        <v>700</v>
      </c>
      <c r="J142" s="48">
        <v>250</v>
      </c>
      <c r="K142" s="49">
        <f t="shared" si="5"/>
        <v>3825</v>
      </c>
      <c r="L142" s="70">
        <v>3360.57</v>
      </c>
      <c r="M142" s="50">
        <f t="shared" si="4"/>
        <v>464.42999999999984</v>
      </c>
      <c r="N142" s="3"/>
      <c r="O142" s="3">
        <v>3360.57</v>
      </c>
      <c r="P142" s="50">
        <v>464.42999999999984</v>
      </c>
      <c r="Q142" s="3"/>
    </row>
    <row r="143" spans="1:17" ht="13.5" thickBot="1">
      <c r="A143" s="18">
        <v>133</v>
      </c>
      <c r="B143" s="54" t="s">
        <v>207</v>
      </c>
      <c r="C143" s="51" t="s">
        <v>107</v>
      </c>
      <c r="D143" s="48">
        <v>1575</v>
      </c>
      <c r="E143" s="48">
        <v>300</v>
      </c>
      <c r="F143" s="48">
        <v>950</v>
      </c>
      <c r="G143" s="48">
        <v>0</v>
      </c>
      <c r="H143" s="48">
        <v>50</v>
      </c>
      <c r="I143" s="48">
        <v>0</v>
      </c>
      <c r="J143" s="48">
        <v>250</v>
      </c>
      <c r="K143" s="49">
        <f t="shared" si="5"/>
        <v>3125</v>
      </c>
      <c r="L143" s="3">
        <v>402.5</v>
      </c>
      <c r="M143" s="50">
        <f t="shared" si="4"/>
        <v>2722.5</v>
      </c>
      <c r="N143" s="3"/>
      <c r="O143" s="62">
        <v>402.5</v>
      </c>
      <c r="P143" s="50">
        <v>2722.5</v>
      </c>
      <c r="Q143" s="3"/>
    </row>
    <row r="144" spans="1:17" ht="13.5" thickBot="1">
      <c r="A144" s="18">
        <v>134</v>
      </c>
      <c r="B144" s="54" t="s">
        <v>208</v>
      </c>
      <c r="C144" s="51" t="s">
        <v>46</v>
      </c>
      <c r="D144" s="48">
        <v>1074</v>
      </c>
      <c r="E144" s="48">
        <v>300</v>
      </c>
      <c r="F144" s="48">
        <v>950</v>
      </c>
      <c r="G144" s="48">
        <v>0</v>
      </c>
      <c r="H144" s="48">
        <v>50</v>
      </c>
      <c r="I144" s="48">
        <v>0</v>
      </c>
      <c r="J144" s="48">
        <v>250</v>
      </c>
      <c r="K144" s="49">
        <f t="shared" si="5"/>
        <v>2624</v>
      </c>
      <c r="L144" s="3">
        <v>342.36</v>
      </c>
      <c r="M144" s="50">
        <f t="shared" si="4"/>
        <v>2281.64</v>
      </c>
      <c r="N144" s="3"/>
      <c r="O144" s="3">
        <v>342.36</v>
      </c>
      <c r="P144" s="50">
        <v>2281.64</v>
      </c>
      <c r="Q144" s="3"/>
    </row>
    <row r="145" spans="1:17" ht="13.5" thickBot="1">
      <c r="A145" s="18">
        <v>135</v>
      </c>
      <c r="B145" s="54" t="s">
        <v>209</v>
      </c>
      <c r="C145" s="51" t="s">
        <v>62</v>
      </c>
      <c r="D145" s="48">
        <v>6759</v>
      </c>
      <c r="E145" s="48">
        <v>3300</v>
      </c>
      <c r="F145" s="48">
        <v>950</v>
      </c>
      <c r="G145" s="48">
        <v>375</v>
      </c>
      <c r="H145" s="48">
        <v>0</v>
      </c>
      <c r="I145" s="48">
        <v>0</v>
      </c>
      <c r="J145" s="48">
        <v>250</v>
      </c>
      <c r="K145" s="49">
        <f t="shared" si="5"/>
        <v>11634</v>
      </c>
      <c r="L145" s="70">
        <v>6243.14</v>
      </c>
      <c r="M145" s="50">
        <f t="shared" si="4"/>
        <v>5390.86</v>
      </c>
      <c r="N145" s="3"/>
      <c r="O145" s="3">
        <v>6243.14</v>
      </c>
      <c r="P145" s="50">
        <v>5390.86</v>
      </c>
      <c r="Q145" s="3"/>
    </row>
    <row r="146" spans="1:17" ht="13.5" thickBot="1">
      <c r="A146" s="18">
        <v>136</v>
      </c>
      <c r="B146" s="54" t="s">
        <v>210</v>
      </c>
      <c r="C146" s="51" t="s">
        <v>52</v>
      </c>
      <c r="D146" s="48">
        <v>1159</v>
      </c>
      <c r="E146" s="48">
        <v>300</v>
      </c>
      <c r="F146" s="48">
        <v>950</v>
      </c>
      <c r="G146" s="48">
        <v>0</v>
      </c>
      <c r="H146" s="48">
        <v>50</v>
      </c>
      <c r="I146" s="48">
        <v>0</v>
      </c>
      <c r="J146" s="48">
        <v>250</v>
      </c>
      <c r="K146" s="49">
        <f t="shared" si="5"/>
        <v>2709</v>
      </c>
      <c r="L146" s="3">
        <v>354.26</v>
      </c>
      <c r="M146" s="50">
        <f t="shared" si="4"/>
        <v>2354.74</v>
      </c>
      <c r="N146" s="3"/>
      <c r="O146" s="3">
        <v>354.26</v>
      </c>
      <c r="P146" s="50">
        <v>2354.74</v>
      </c>
      <c r="Q146" s="3"/>
    </row>
    <row r="147" spans="1:17" ht="13.5" thickBot="1">
      <c r="A147" s="18">
        <v>137</v>
      </c>
      <c r="B147" s="54" t="s">
        <v>211</v>
      </c>
      <c r="C147" s="51" t="s">
        <v>46</v>
      </c>
      <c r="D147" s="48">
        <v>1074</v>
      </c>
      <c r="E147" s="48">
        <v>300</v>
      </c>
      <c r="F147" s="48">
        <v>950</v>
      </c>
      <c r="G147" s="48">
        <v>0</v>
      </c>
      <c r="H147" s="48">
        <v>50</v>
      </c>
      <c r="I147" s="48">
        <v>0</v>
      </c>
      <c r="J147" s="48">
        <v>250</v>
      </c>
      <c r="K147" s="49">
        <f t="shared" si="5"/>
        <v>2624</v>
      </c>
      <c r="L147" s="3">
        <v>332.36</v>
      </c>
      <c r="M147" s="50">
        <f t="shared" si="4"/>
        <v>2291.64</v>
      </c>
      <c r="N147" s="3"/>
      <c r="O147" s="3">
        <v>332.36</v>
      </c>
      <c r="P147" s="50">
        <v>2291.64</v>
      </c>
      <c r="Q147" s="3"/>
    </row>
    <row r="148" spans="1:17" ht="13.5" thickBot="1">
      <c r="A148" s="18">
        <v>138</v>
      </c>
      <c r="B148" s="54" t="s">
        <v>212</v>
      </c>
      <c r="C148" s="51" t="s">
        <v>52</v>
      </c>
      <c r="D148" s="48">
        <v>1159</v>
      </c>
      <c r="E148" s="48">
        <v>300</v>
      </c>
      <c r="F148" s="48">
        <v>950</v>
      </c>
      <c r="G148" s="48">
        <v>0</v>
      </c>
      <c r="H148" s="48">
        <v>50</v>
      </c>
      <c r="I148" s="48">
        <v>0</v>
      </c>
      <c r="J148" s="48">
        <v>250</v>
      </c>
      <c r="K148" s="49">
        <f t="shared" si="5"/>
        <v>2709</v>
      </c>
      <c r="L148" s="3">
        <v>344.26</v>
      </c>
      <c r="M148" s="50">
        <f t="shared" si="4"/>
        <v>2364.74</v>
      </c>
      <c r="N148" s="3"/>
      <c r="O148" s="3">
        <v>344.26</v>
      </c>
      <c r="P148" s="50">
        <v>2364.74</v>
      </c>
      <c r="Q148" s="3"/>
    </row>
    <row r="149" spans="1:17" ht="13.5" thickBot="1">
      <c r="A149" s="18">
        <v>139</v>
      </c>
      <c r="B149" s="54" t="s">
        <v>213</v>
      </c>
      <c r="C149" s="51" t="s">
        <v>46</v>
      </c>
      <c r="D149" s="48">
        <v>1074</v>
      </c>
      <c r="E149" s="48">
        <v>300</v>
      </c>
      <c r="F149" s="48">
        <v>950</v>
      </c>
      <c r="G149" s="48">
        <v>0</v>
      </c>
      <c r="H149" s="48">
        <v>50</v>
      </c>
      <c r="I149" s="48">
        <v>0</v>
      </c>
      <c r="J149" s="48">
        <v>250</v>
      </c>
      <c r="K149" s="49">
        <f t="shared" si="5"/>
        <v>2624</v>
      </c>
      <c r="L149" s="3">
        <v>394.27</v>
      </c>
      <c r="M149" s="50">
        <f t="shared" si="4"/>
        <v>2229.73</v>
      </c>
      <c r="N149" s="3"/>
      <c r="O149" s="3">
        <v>394.27</v>
      </c>
      <c r="P149" s="50">
        <v>2229.73</v>
      </c>
      <c r="Q149" s="62"/>
    </row>
    <row r="150" spans="1:17" ht="13.5" thickBot="1">
      <c r="A150" s="18">
        <v>140</v>
      </c>
      <c r="B150" s="56" t="s">
        <v>214</v>
      </c>
      <c r="C150" s="53" t="s">
        <v>215</v>
      </c>
      <c r="D150" s="48">
        <v>1575</v>
      </c>
      <c r="E150" s="48">
        <v>300</v>
      </c>
      <c r="F150" s="48">
        <v>950</v>
      </c>
      <c r="G150" s="48">
        <v>0</v>
      </c>
      <c r="H150" s="48">
        <v>50</v>
      </c>
      <c r="I150" s="48">
        <v>0</v>
      </c>
      <c r="J150" s="48">
        <v>250</v>
      </c>
      <c r="K150" s="49">
        <f t="shared" si="5"/>
        <v>3125</v>
      </c>
      <c r="L150" s="3">
        <v>441.14</v>
      </c>
      <c r="M150" s="50">
        <f t="shared" si="4"/>
        <v>2683.86</v>
      </c>
      <c r="N150" s="3"/>
      <c r="O150" s="3">
        <v>441.14</v>
      </c>
      <c r="P150" s="50">
        <v>2683.86</v>
      </c>
      <c r="Q150" s="3"/>
    </row>
    <row r="151" spans="1:17" ht="13.5" thickBot="1">
      <c r="A151" s="18">
        <v>141</v>
      </c>
      <c r="B151" s="54" t="s">
        <v>216</v>
      </c>
      <c r="C151" s="51" t="s">
        <v>46</v>
      </c>
      <c r="D151" s="48">
        <v>1074</v>
      </c>
      <c r="E151" s="48">
        <v>300</v>
      </c>
      <c r="F151" s="48">
        <v>950</v>
      </c>
      <c r="G151" s="48">
        <v>0</v>
      </c>
      <c r="H151" s="48">
        <v>50</v>
      </c>
      <c r="I151" s="48">
        <v>0</v>
      </c>
      <c r="J151" s="48">
        <v>250</v>
      </c>
      <c r="K151" s="49">
        <f t="shared" si="5"/>
        <v>2624</v>
      </c>
      <c r="L151" s="70">
        <v>2297.07</v>
      </c>
      <c r="M151" s="50">
        <f t="shared" si="4"/>
        <v>326.92999999999984</v>
      </c>
      <c r="N151" s="3"/>
      <c r="O151" s="3">
        <v>2297.07</v>
      </c>
      <c r="P151" s="50">
        <v>326.92999999999984</v>
      </c>
      <c r="Q151" s="3"/>
    </row>
    <row r="152" spans="1:17" ht="13.5" thickBot="1">
      <c r="A152" s="18">
        <v>142</v>
      </c>
      <c r="B152" s="54" t="s">
        <v>217</v>
      </c>
      <c r="C152" s="51" t="s">
        <v>46</v>
      </c>
      <c r="D152" s="48">
        <v>1074</v>
      </c>
      <c r="E152" s="48">
        <v>300</v>
      </c>
      <c r="F152" s="48">
        <v>950</v>
      </c>
      <c r="G152" s="48">
        <v>0</v>
      </c>
      <c r="H152" s="48">
        <v>75</v>
      </c>
      <c r="I152" s="48">
        <v>0</v>
      </c>
      <c r="J152" s="48">
        <v>250</v>
      </c>
      <c r="K152" s="49">
        <f t="shared" si="5"/>
        <v>2649</v>
      </c>
      <c r="L152" s="3">
        <v>335.86</v>
      </c>
      <c r="M152" s="50">
        <f t="shared" si="4"/>
        <v>2313.14</v>
      </c>
      <c r="N152" s="3"/>
      <c r="O152" s="3">
        <v>335.86</v>
      </c>
      <c r="P152" s="50">
        <v>2313.14</v>
      </c>
      <c r="Q152" s="3"/>
    </row>
    <row r="153" spans="1:17" ht="13.5" thickBot="1">
      <c r="A153" s="18">
        <v>143</v>
      </c>
      <c r="B153" s="54" t="s">
        <v>218</v>
      </c>
      <c r="C153" s="51" t="s">
        <v>107</v>
      </c>
      <c r="D153" s="48">
        <v>1575</v>
      </c>
      <c r="E153" s="48">
        <v>300</v>
      </c>
      <c r="F153" s="48">
        <v>950</v>
      </c>
      <c r="G153" s="48">
        <v>0</v>
      </c>
      <c r="H153" s="48">
        <v>50</v>
      </c>
      <c r="I153" s="48">
        <v>700</v>
      </c>
      <c r="J153" s="48">
        <v>250</v>
      </c>
      <c r="K153" s="49">
        <f t="shared" si="5"/>
        <v>3825</v>
      </c>
      <c r="L153" s="70">
        <v>1057.7</v>
      </c>
      <c r="M153" s="50">
        <f t="shared" si="4"/>
        <v>2767.3</v>
      </c>
      <c r="N153" s="3"/>
      <c r="O153" s="62">
        <v>1057.7</v>
      </c>
      <c r="P153" s="50">
        <v>2767.3</v>
      </c>
      <c r="Q153" s="3"/>
    </row>
    <row r="154" spans="1:17" ht="13.5" thickBot="1">
      <c r="A154" s="18">
        <v>144</v>
      </c>
      <c r="B154" s="54" t="s">
        <v>219</v>
      </c>
      <c r="C154" s="51" t="s">
        <v>46</v>
      </c>
      <c r="D154" s="48">
        <v>1074</v>
      </c>
      <c r="E154" s="48">
        <v>300</v>
      </c>
      <c r="F154" s="48">
        <v>950</v>
      </c>
      <c r="G154" s="48">
        <v>0</v>
      </c>
      <c r="H154" s="48">
        <v>50</v>
      </c>
      <c r="I154" s="48">
        <v>0</v>
      </c>
      <c r="J154" s="48">
        <v>250</v>
      </c>
      <c r="K154" s="49">
        <f t="shared" si="5"/>
        <v>2624</v>
      </c>
      <c r="L154" s="70">
        <v>1499.16</v>
      </c>
      <c r="M154" s="50">
        <f t="shared" si="4"/>
        <v>1124.84</v>
      </c>
      <c r="N154" s="3"/>
      <c r="O154" s="3">
        <v>1499.16</v>
      </c>
      <c r="P154" s="50">
        <v>1124.84</v>
      </c>
      <c r="Q154" s="3"/>
    </row>
    <row r="155" spans="1:17" ht="13.5" thickBot="1">
      <c r="A155" s="18">
        <v>145</v>
      </c>
      <c r="B155" s="54" t="s">
        <v>220</v>
      </c>
      <c r="C155" s="51" t="s">
        <v>46</v>
      </c>
      <c r="D155" s="48">
        <v>1074</v>
      </c>
      <c r="E155" s="48">
        <v>300</v>
      </c>
      <c r="F155" s="48">
        <v>950</v>
      </c>
      <c r="G155" s="48">
        <v>0</v>
      </c>
      <c r="H155" s="48">
        <v>50</v>
      </c>
      <c r="I155" s="48">
        <v>0</v>
      </c>
      <c r="J155" s="48">
        <v>250</v>
      </c>
      <c r="K155" s="49">
        <f t="shared" si="5"/>
        <v>2624</v>
      </c>
      <c r="L155" s="70">
        <v>1480.82</v>
      </c>
      <c r="M155" s="50">
        <f t="shared" si="4"/>
        <v>1143.18</v>
      </c>
      <c r="N155" s="3"/>
      <c r="O155" s="3">
        <v>1480.82</v>
      </c>
      <c r="P155" s="50">
        <v>1143.18</v>
      </c>
      <c r="Q155" s="3"/>
    </row>
    <row r="156" spans="1:17" ht="13.5" thickBot="1">
      <c r="A156" s="18">
        <v>146</v>
      </c>
      <c r="B156" s="54" t="s">
        <v>221</v>
      </c>
      <c r="C156" s="51" t="s">
        <v>46</v>
      </c>
      <c r="D156" s="48">
        <v>1074</v>
      </c>
      <c r="E156" s="48">
        <v>300</v>
      </c>
      <c r="F156" s="48">
        <v>950</v>
      </c>
      <c r="G156" s="48">
        <v>0</v>
      </c>
      <c r="H156" s="48">
        <v>50</v>
      </c>
      <c r="I156" s="48">
        <v>0</v>
      </c>
      <c r="J156" s="48">
        <v>250</v>
      </c>
      <c r="K156" s="49">
        <f t="shared" si="5"/>
        <v>2624</v>
      </c>
      <c r="L156" s="3">
        <v>332.36</v>
      </c>
      <c r="M156" s="50">
        <f t="shared" si="4"/>
        <v>2291.64</v>
      </c>
      <c r="N156" s="3"/>
      <c r="O156" s="3">
        <v>332.36</v>
      </c>
      <c r="P156" s="50">
        <v>2291.64</v>
      </c>
      <c r="Q156" s="3"/>
    </row>
    <row r="157" spans="1:17" ht="13.5" thickBot="1">
      <c r="A157" s="18">
        <v>147</v>
      </c>
      <c r="B157" s="54" t="s">
        <v>222</v>
      </c>
      <c r="C157" s="51" t="s">
        <v>223</v>
      </c>
      <c r="D157" s="48">
        <v>1074</v>
      </c>
      <c r="E157" s="48">
        <v>300</v>
      </c>
      <c r="F157" s="48">
        <v>950</v>
      </c>
      <c r="G157" s="48">
        <v>0</v>
      </c>
      <c r="H157" s="48">
        <v>0</v>
      </c>
      <c r="I157" s="48">
        <v>0</v>
      </c>
      <c r="J157" s="48">
        <v>250</v>
      </c>
      <c r="K157" s="49">
        <f t="shared" si="5"/>
        <v>2574</v>
      </c>
      <c r="L157" s="3">
        <v>325.36</v>
      </c>
      <c r="M157" s="50">
        <f t="shared" si="4"/>
        <v>2248.64</v>
      </c>
      <c r="N157" s="3"/>
      <c r="O157" s="3">
        <v>325.36</v>
      </c>
      <c r="P157" s="50">
        <v>2248.64</v>
      </c>
      <c r="Q157" s="3"/>
    </row>
    <row r="158" spans="1:17" ht="13.5" thickBot="1">
      <c r="A158" s="18">
        <v>148</v>
      </c>
      <c r="B158" s="54" t="s">
        <v>224</v>
      </c>
      <c r="C158" s="51" t="s">
        <v>183</v>
      </c>
      <c r="D158" s="48">
        <v>1381</v>
      </c>
      <c r="E158" s="48">
        <v>300</v>
      </c>
      <c r="F158" s="48">
        <v>950</v>
      </c>
      <c r="G158" s="48">
        <v>0</v>
      </c>
      <c r="H158" s="48">
        <v>75</v>
      </c>
      <c r="I158" s="48">
        <v>0</v>
      </c>
      <c r="J158" s="48">
        <v>250</v>
      </c>
      <c r="K158" s="49">
        <f t="shared" si="5"/>
        <v>2956</v>
      </c>
      <c r="L158" s="70">
        <v>1792.89</v>
      </c>
      <c r="M158" s="50">
        <f t="shared" si="4"/>
        <v>1163.11</v>
      </c>
      <c r="N158" s="3"/>
      <c r="O158" s="3">
        <v>1792.89</v>
      </c>
      <c r="P158" s="50">
        <v>1163.11</v>
      </c>
      <c r="Q158" s="3"/>
    </row>
    <row r="159" spans="1:17" ht="13.5" thickBot="1">
      <c r="A159" s="18">
        <v>149</v>
      </c>
      <c r="B159" s="54" t="s">
        <v>225</v>
      </c>
      <c r="C159" s="51" t="s">
        <v>71</v>
      </c>
      <c r="D159" s="48">
        <v>1302</v>
      </c>
      <c r="E159" s="48">
        <v>300</v>
      </c>
      <c r="F159" s="48">
        <v>950</v>
      </c>
      <c r="G159" s="48">
        <v>0</v>
      </c>
      <c r="H159" s="48">
        <v>50</v>
      </c>
      <c r="I159" s="48">
        <v>600</v>
      </c>
      <c r="J159" s="48">
        <v>250</v>
      </c>
      <c r="K159" s="49">
        <f t="shared" si="5"/>
        <v>3452</v>
      </c>
      <c r="L159" s="70">
        <v>2068.07</v>
      </c>
      <c r="M159" s="50">
        <f t="shared" si="4"/>
        <v>1383.9299999999998</v>
      </c>
      <c r="N159" s="3"/>
      <c r="O159" s="3">
        <v>2068.07</v>
      </c>
      <c r="P159" s="50">
        <v>1383.9299999999998</v>
      </c>
      <c r="Q159" s="3"/>
    </row>
    <row r="160" spans="1:17" ht="13.5" thickBot="1">
      <c r="A160" s="18">
        <v>150</v>
      </c>
      <c r="B160" s="54" t="s">
        <v>226</v>
      </c>
      <c r="C160" s="51" t="s">
        <v>64</v>
      </c>
      <c r="D160" s="48">
        <v>1128</v>
      </c>
      <c r="E160" s="48">
        <v>300</v>
      </c>
      <c r="F160" s="48">
        <v>950</v>
      </c>
      <c r="G160" s="48">
        <v>0</v>
      </c>
      <c r="H160" s="48">
        <v>75</v>
      </c>
      <c r="I160" s="48">
        <v>0</v>
      </c>
      <c r="J160" s="48">
        <v>250</v>
      </c>
      <c r="K160" s="49">
        <f t="shared" si="5"/>
        <v>2703</v>
      </c>
      <c r="L160" s="70">
        <v>1250.74</v>
      </c>
      <c r="M160" s="50">
        <f t="shared" si="4"/>
        <v>1452.26</v>
      </c>
      <c r="N160" s="3"/>
      <c r="O160" s="3">
        <v>1250.74</v>
      </c>
      <c r="P160" s="50">
        <v>1452.26</v>
      </c>
      <c r="Q160" s="62"/>
    </row>
    <row r="161" spans="1:17" ht="13.5" thickBot="1">
      <c r="A161" s="18">
        <v>151</v>
      </c>
      <c r="B161" s="54" t="s">
        <v>227</v>
      </c>
      <c r="C161" s="51" t="s">
        <v>46</v>
      </c>
      <c r="D161" s="48">
        <v>1074</v>
      </c>
      <c r="E161" s="48">
        <v>300</v>
      </c>
      <c r="F161" s="48">
        <v>950</v>
      </c>
      <c r="G161" s="48">
        <v>0</v>
      </c>
      <c r="H161" s="48">
        <v>50</v>
      </c>
      <c r="I161" s="48">
        <v>0</v>
      </c>
      <c r="J161" s="48">
        <v>250</v>
      </c>
      <c r="K161" s="49">
        <f t="shared" si="5"/>
        <v>2624</v>
      </c>
      <c r="L161" s="70">
        <v>1870.27</v>
      </c>
      <c r="M161" s="50">
        <f t="shared" si="4"/>
        <v>753.73</v>
      </c>
      <c r="N161" s="3"/>
      <c r="O161" s="3">
        <v>1870.27</v>
      </c>
      <c r="P161" s="50">
        <v>753.73</v>
      </c>
      <c r="Q161" s="3"/>
    </row>
    <row r="162" spans="1:17" ht="13.5" thickBot="1">
      <c r="A162" s="18">
        <v>152</v>
      </c>
      <c r="B162" s="54" t="s">
        <v>228</v>
      </c>
      <c r="C162" s="51" t="s">
        <v>54</v>
      </c>
      <c r="D162" s="48">
        <v>1039</v>
      </c>
      <c r="E162" s="48">
        <v>300</v>
      </c>
      <c r="F162" s="48">
        <v>950</v>
      </c>
      <c r="G162" s="48">
        <v>0</v>
      </c>
      <c r="H162" s="48">
        <v>75</v>
      </c>
      <c r="I162" s="48">
        <v>0</v>
      </c>
      <c r="J162" s="48">
        <v>250</v>
      </c>
      <c r="K162" s="49">
        <f t="shared" si="5"/>
        <v>2614</v>
      </c>
      <c r="L162" s="70">
        <v>1097.76</v>
      </c>
      <c r="M162" s="50">
        <f t="shared" si="4"/>
        <v>1516.24</v>
      </c>
      <c r="N162" s="3"/>
      <c r="O162" s="3">
        <v>1097.76</v>
      </c>
      <c r="P162" s="50">
        <v>1516.24</v>
      </c>
      <c r="Q162" s="62"/>
    </row>
    <row r="163" spans="1:17" ht="13.5" thickBot="1">
      <c r="A163" s="18">
        <v>153</v>
      </c>
      <c r="B163" s="54" t="s">
        <v>229</v>
      </c>
      <c r="C163" s="51" t="s">
        <v>64</v>
      </c>
      <c r="D163" s="48">
        <v>1128</v>
      </c>
      <c r="E163" s="48">
        <v>300</v>
      </c>
      <c r="F163" s="48">
        <v>950</v>
      </c>
      <c r="G163" s="48">
        <v>0</v>
      </c>
      <c r="H163" s="48">
        <v>75</v>
      </c>
      <c r="I163" s="48">
        <v>0</v>
      </c>
      <c r="J163" s="48">
        <v>250</v>
      </c>
      <c r="K163" s="49">
        <f t="shared" si="5"/>
        <v>2703</v>
      </c>
      <c r="L163" s="3">
        <v>501.1</v>
      </c>
      <c r="M163" s="50">
        <f t="shared" si="4"/>
        <v>2201.9</v>
      </c>
      <c r="N163" s="3"/>
      <c r="O163" s="62">
        <v>501.1</v>
      </c>
      <c r="P163" s="50">
        <v>2201.9</v>
      </c>
      <c r="Q163" s="3"/>
    </row>
    <row r="164" spans="1:17" ht="13.5" thickBot="1">
      <c r="A164" s="18">
        <v>154</v>
      </c>
      <c r="B164" s="54" t="s">
        <v>230</v>
      </c>
      <c r="C164" s="51" t="s">
        <v>231</v>
      </c>
      <c r="D164" s="48">
        <v>3757</v>
      </c>
      <c r="E164" s="48">
        <v>1100</v>
      </c>
      <c r="F164" s="48">
        <v>950</v>
      </c>
      <c r="G164" s="48">
        <v>375</v>
      </c>
      <c r="H164" s="48">
        <v>0</v>
      </c>
      <c r="I164" s="48">
        <v>0</v>
      </c>
      <c r="J164" s="48">
        <v>250</v>
      </c>
      <c r="K164" s="49">
        <f t="shared" si="5"/>
        <v>6432</v>
      </c>
      <c r="L164" s="70">
        <v>1064.18</v>
      </c>
      <c r="M164" s="50">
        <f t="shared" si="4"/>
        <v>5367.82</v>
      </c>
      <c r="N164" s="3"/>
      <c r="O164" s="3">
        <v>1064.18</v>
      </c>
      <c r="P164" s="50">
        <v>5367.82</v>
      </c>
      <c r="Q164" s="62"/>
    </row>
    <row r="165" spans="1:17" ht="13.5" thickBot="1">
      <c r="A165" s="18">
        <v>155</v>
      </c>
      <c r="B165" s="54" t="s">
        <v>232</v>
      </c>
      <c r="C165" s="51" t="s">
        <v>92</v>
      </c>
      <c r="D165" s="48">
        <v>1192</v>
      </c>
      <c r="E165" s="48">
        <v>300</v>
      </c>
      <c r="F165" s="48">
        <v>950</v>
      </c>
      <c r="G165" s="48">
        <v>0</v>
      </c>
      <c r="H165" s="48">
        <v>50</v>
      </c>
      <c r="I165" s="48">
        <v>0</v>
      </c>
      <c r="J165" s="48">
        <v>250</v>
      </c>
      <c r="K165" s="49">
        <f t="shared" si="5"/>
        <v>2742</v>
      </c>
      <c r="L165" s="3">
        <v>348.88</v>
      </c>
      <c r="M165" s="50">
        <f t="shared" si="4"/>
        <v>2393.12</v>
      </c>
      <c r="N165" s="3"/>
      <c r="O165" s="3">
        <v>348.88</v>
      </c>
      <c r="P165" s="50">
        <v>2393.12</v>
      </c>
      <c r="Q165" s="3"/>
    </row>
    <row r="166" spans="1:17" ht="13.5" thickBot="1">
      <c r="A166" s="18">
        <v>156</v>
      </c>
      <c r="B166" s="54" t="s">
        <v>233</v>
      </c>
      <c r="C166" s="51" t="s">
        <v>183</v>
      </c>
      <c r="D166" s="48">
        <v>1381</v>
      </c>
      <c r="E166" s="48">
        <v>300</v>
      </c>
      <c r="F166" s="48">
        <v>950</v>
      </c>
      <c r="G166" s="48">
        <v>0</v>
      </c>
      <c r="H166" s="48">
        <v>75</v>
      </c>
      <c r="I166" s="48">
        <v>600</v>
      </c>
      <c r="J166" s="48">
        <v>250</v>
      </c>
      <c r="K166" s="49">
        <f t="shared" si="5"/>
        <v>3556</v>
      </c>
      <c r="L166" s="3">
        <v>462.84</v>
      </c>
      <c r="M166" s="50">
        <f t="shared" si="4"/>
        <v>3093.16</v>
      </c>
      <c r="N166" s="3"/>
      <c r="O166" s="3">
        <v>462.84</v>
      </c>
      <c r="P166" s="50">
        <v>3093.16</v>
      </c>
      <c r="Q166" s="3"/>
    </row>
    <row r="167" spans="1:17" ht="13.5" thickBot="1">
      <c r="A167" s="18">
        <v>157</v>
      </c>
      <c r="B167" s="56" t="s">
        <v>234</v>
      </c>
      <c r="C167" s="56" t="s">
        <v>58</v>
      </c>
      <c r="D167" s="48">
        <v>1074</v>
      </c>
      <c r="E167" s="48">
        <v>300</v>
      </c>
      <c r="F167" s="48">
        <v>950</v>
      </c>
      <c r="G167" s="48">
        <v>0</v>
      </c>
      <c r="H167" s="48">
        <v>0</v>
      </c>
      <c r="I167" s="48">
        <v>0</v>
      </c>
      <c r="J167" s="48">
        <v>250</v>
      </c>
      <c r="K167" s="49">
        <f t="shared" si="5"/>
        <v>2574</v>
      </c>
      <c r="L167" s="3">
        <v>686.2</v>
      </c>
      <c r="M167" s="50">
        <f t="shared" si="4"/>
        <v>1887.8</v>
      </c>
      <c r="N167" s="3"/>
      <c r="O167" s="62">
        <v>686.2</v>
      </c>
      <c r="P167" s="50">
        <v>1887.8</v>
      </c>
      <c r="Q167" s="3"/>
    </row>
    <row r="168" spans="1:17" ht="13.5" thickBot="1">
      <c r="A168" s="18">
        <v>158</v>
      </c>
      <c r="B168" s="54" t="s">
        <v>235</v>
      </c>
      <c r="C168" s="51" t="s">
        <v>46</v>
      </c>
      <c r="D168" s="48">
        <v>1074</v>
      </c>
      <c r="E168" s="48">
        <v>300</v>
      </c>
      <c r="F168" s="48">
        <v>950</v>
      </c>
      <c r="G168" s="48">
        <v>0</v>
      </c>
      <c r="H168" s="48">
        <v>50</v>
      </c>
      <c r="I168" s="48">
        <v>0</v>
      </c>
      <c r="J168" s="48">
        <v>250</v>
      </c>
      <c r="K168" s="49">
        <f t="shared" si="5"/>
        <v>2624</v>
      </c>
      <c r="L168" s="70">
        <v>1705.39</v>
      </c>
      <c r="M168" s="50">
        <f t="shared" si="4"/>
        <v>918.6099999999999</v>
      </c>
      <c r="N168" s="3"/>
      <c r="O168" s="3">
        <v>1705.39</v>
      </c>
      <c r="P168" s="50">
        <v>918.6099999999999</v>
      </c>
      <c r="Q168" s="3"/>
    </row>
    <row r="169" spans="1:17" ht="13.5" thickBot="1">
      <c r="A169" s="18">
        <v>159</v>
      </c>
      <c r="B169" s="54" t="s">
        <v>236</v>
      </c>
      <c r="C169" s="51" t="s">
        <v>183</v>
      </c>
      <c r="D169" s="48">
        <v>1381</v>
      </c>
      <c r="E169" s="48">
        <v>300</v>
      </c>
      <c r="F169" s="48">
        <v>950</v>
      </c>
      <c r="G169" s="48">
        <v>0</v>
      </c>
      <c r="H169" s="48">
        <v>75</v>
      </c>
      <c r="I169" s="48">
        <v>0</v>
      </c>
      <c r="J169" s="48">
        <v>250</v>
      </c>
      <c r="K169" s="49">
        <f t="shared" si="5"/>
        <v>2956</v>
      </c>
      <c r="L169" s="3">
        <v>378.84</v>
      </c>
      <c r="M169" s="50">
        <f t="shared" si="4"/>
        <v>2577.16</v>
      </c>
      <c r="N169" s="3"/>
      <c r="O169" s="3">
        <v>378.84</v>
      </c>
      <c r="P169" s="50">
        <v>2577.16</v>
      </c>
      <c r="Q169" s="3"/>
    </row>
    <row r="170" spans="1:17" ht="13.5" thickBot="1">
      <c r="A170" s="18">
        <v>160</v>
      </c>
      <c r="B170" s="54" t="s">
        <v>237</v>
      </c>
      <c r="C170" s="51" t="s">
        <v>54</v>
      </c>
      <c r="D170" s="48">
        <v>1039</v>
      </c>
      <c r="E170" s="48">
        <v>300</v>
      </c>
      <c r="F170" s="48">
        <v>950</v>
      </c>
      <c r="G170" s="48">
        <v>0</v>
      </c>
      <c r="H170" s="48">
        <v>0</v>
      </c>
      <c r="I170" s="48">
        <v>0</v>
      </c>
      <c r="J170" s="48">
        <v>250</v>
      </c>
      <c r="K170" s="49">
        <f t="shared" si="5"/>
        <v>2539</v>
      </c>
      <c r="L170" s="70">
        <v>1349</v>
      </c>
      <c r="M170" s="50">
        <f t="shared" si="4"/>
        <v>1190</v>
      </c>
      <c r="N170" s="3"/>
      <c r="O170" s="62">
        <v>1349</v>
      </c>
      <c r="P170" s="50">
        <v>1190</v>
      </c>
      <c r="Q170" s="3"/>
    </row>
    <row r="171" spans="1:17" ht="13.5" thickBot="1">
      <c r="A171" s="18">
        <v>161</v>
      </c>
      <c r="B171" s="54" t="s">
        <v>238</v>
      </c>
      <c r="C171" s="51" t="s">
        <v>54</v>
      </c>
      <c r="D171" s="48">
        <v>1039</v>
      </c>
      <c r="E171" s="48">
        <v>300</v>
      </c>
      <c r="F171" s="48">
        <v>950</v>
      </c>
      <c r="G171" s="48">
        <v>0</v>
      </c>
      <c r="H171" s="48">
        <v>75</v>
      </c>
      <c r="I171" s="48">
        <v>0</v>
      </c>
      <c r="J171" s="48">
        <v>250</v>
      </c>
      <c r="K171" s="49">
        <f t="shared" si="5"/>
        <v>2614</v>
      </c>
      <c r="L171" s="70">
        <v>1491.6</v>
      </c>
      <c r="M171" s="50">
        <f t="shared" si="4"/>
        <v>1122.4</v>
      </c>
      <c r="N171" s="3"/>
      <c r="O171" s="62">
        <v>1491.6</v>
      </c>
      <c r="P171" s="50">
        <v>1122.4</v>
      </c>
      <c r="Q171" s="3"/>
    </row>
    <row r="172" spans="1:17" ht="13.5" thickBot="1">
      <c r="A172" s="18">
        <v>162</v>
      </c>
      <c r="B172" s="54" t="s">
        <v>239</v>
      </c>
      <c r="C172" s="51" t="s">
        <v>46</v>
      </c>
      <c r="D172" s="48">
        <v>1074</v>
      </c>
      <c r="E172" s="48">
        <v>300</v>
      </c>
      <c r="F172" s="48">
        <v>950</v>
      </c>
      <c r="G172" s="48">
        <v>0</v>
      </c>
      <c r="H172" s="48">
        <v>50</v>
      </c>
      <c r="I172" s="48">
        <v>0</v>
      </c>
      <c r="J172" s="48">
        <v>250</v>
      </c>
      <c r="K172" s="49">
        <f t="shared" si="5"/>
        <v>2624</v>
      </c>
      <c r="L172" s="3">
        <v>392.36</v>
      </c>
      <c r="M172" s="50">
        <f t="shared" si="4"/>
        <v>2231.64</v>
      </c>
      <c r="N172" s="3"/>
      <c r="O172" s="3">
        <v>392.36</v>
      </c>
      <c r="P172" s="50">
        <v>2231.64</v>
      </c>
      <c r="Q172" s="3"/>
    </row>
    <row r="173" spans="1:17" ht="13.5" thickBot="1">
      <c r="A173" s="18">
        <v>163</v>
      </c>
      <c r="B173" s="54" t="s">
        <v>240</v>
      </c>
      <c r="C173" s="51" t="s">
        <v>46</v>
      </c>
      <c r="D173" s="48">
        <v>1074</v>
      </c>
      <c r="E173" s="48">
        <v>300</v>
      </c>
      <c r="F173" s="48">
        <v>950</v>
      </c>
      <c r="G173" s="48">
        <v>0</v>
      </c>
      <c r="H173" s="48">
        <v>50</v>
      </c>
      <c r="I173" s="48">
        <v>0</v>
      </c>
      <c r="J173" s="48">
        <v>250</v>
      </c>
      <c r="K173" s="49">
        <f t="shared" si="5"/>
        <v>2624</v>
      </c>
      <c r="L173" s="70">
        <v>1179.54</v>
      </c>
      <c r="M173" s="50">
        <f t="shared" si="4"/>
        <v>1444.46</v>
      </c>
      <c r="N173" s="3"/>
      <c r="O173" s="3">
        <v>1179.54</v>
      </c>
      <c r="P173" s="50">
        <v>1444.46</v>
      </c>
      <c r="Q173" s="3"/>
    </row>
    <row r="174" spans="1:17" ht="13.5" thickBot="1">
      <c r="A174" s="18">
        <v>164</v>
      </c>
      <c r="B174" s="54" t="s">
        <v>241</v>
      </c>
      <c r="C174" s="51" t="s">
        <v>92</v>
      </c>
      <c r="D174" s="48">
        <v>1192</v>
      </c>
      <c r="E174" s="48">
        <v>300</v>
      </c>
      <c r="F174" s="48">
        <v>950</v>
      </c>
      <c r="G174" s="48">
        <v>0</v>
      </c>
      <c r="H174" s="48">
        <v>50</v>
      </c>
      <c r="I174" s="48">
        <v>0</v>
      </c>
      <c r="J174" s="48">
        <v>250</v>
      </c>
      <c r="K174" s="49">
        <f t="shared" si="5"/>
        <v>2742</v>
      </c>
      <c r="L174" s="70">
        <v>1558.4</v>
      </c>
      <c r="M174" s="50">
        <f t="shared" si="4"/>
        <v>1183.6</v>
      </c>
      <c r="N174" s="3"/>
      <c r="O174" s="62">
        <v>1558.4</v>
      </c>
      <c r="P174" s="50">
        <v>1183.6</v>
      </c>
      <c r="Q174" s="3"/>
    </row>
    <row r="175" spans="1:17" ht="13.5" thickBot="1">
      <c r="A175" s="18">
        <v>165</v>
      </c>
      <c r="B175" s="54" t="s">
        <v>242</v>
      </c>
      <c r="C175" s="51" t="s">
        <v>54</v>
      </c>
      <c r="D175" s="48">
        <v>1039</v>
      </c>
      <c r="E175" s="48">
        <v>300</v>
      </c>
      <c r="F175" s="48">
        <v>950</v>
      </c>
      <c r="G175" s="48">
        <v>0</v>
      </c>
      <c r="H175" s="48">
        <v>75</v>
      </c>
      <c r="I175" s="48">
        <v>0</v>
      </c>
      <c r="J175" s="48">
        <v>250</v>
      </c>
      <c r="K175" s="49">
        <f t="shared" si="5"/>
        <v>2614</v>
      </c>
      <c r="L175" s="70">
        <v>1137.76</v>
      </c>
      <c r="M175" s="50">
        <f t="shared" si="4"/>
        <v>1476.24</v>
      </c>
      <c r="N175" s="3"/>
      <c r="O175" s="3">
        <v>1137.76</v>
      </c>
      <c r="P175" s="50">
        <v>1476.24</v>
      </c>
      <c r="Q175" s="3"/>
    </row>
    <row r="176" spans="1:17" ht="13.5" thickBot="1">
      <c r="A176" s="18">
        <v>166</v>
      </c>
      <c r="B176" s="54" t="s">
        <v>243</v>
      </c>
      <c r="C176" s="51" t="s">
        <v>52</v>
      </c>
      <c r="D176" s="48">
        <v>1159</v>
      </c>
      <c r="E176" s="48">
        <v>300</v>
      </c>
      <c r="F176" s="48">
        <v>950</v>
      </c>
      <c r="G176" s="48">
        <v>0</v>
      </c>
      <c r="H176" s="48">
        <v>75</v>
      </c>
      <c r="I176" s="48">
        <v>0</v>
      </c>
      <c r="J176" s="48">
        <v>250</v>
      </c>
      <c r="K176" s="49">
        <f t="shared" si="5"/>
        <v>2734</v>
      </c>
      <c r="L176" s="70">
        <v>1174.12</v>
      </c>
      <c r="M176" s="50">
        <f t="shared" si="4"/>
        <v>1559.88</v>
      </c>
      <c r="N176" s="3"/>
      <c r="O176" s="3">
        <v>1174.12</v>
      </c>
      <c r="P176" s="50">
        <v>1559.88</v>
      </c>
      <c r="Q176" s="3"/>
    </row>
    <row r="177" spans="1:17" ht="13.5" thickBot="1">
      <c r="A177" s="18">
        <v>167</v>
      </c>
      <c r="B177" s="54" t="s">
        <v>244</v>
      </c>
      <c r="C177" s="51" t="s">
        <v>46</v>
      </c>
      <c r="D177" s="48">
        <v>1074</v>
      </c>
      <c r="E177" s="48">
        <v>300</v>
      </c>
      <c r="F177" s="48">
        <v>950</v>
      </c>
      <c r="G177" s="48">
        <v>0</v>
      </c>
      <c r="H177" s="48">
        <v>50</v>
      </c>
      <c r="I177" s="48">
        <v>0</v>
      </c>
      <c r="J177" s="48">
        <v>250</v>
      </c>
      <c r="K177" s="49">
        <f t="shared" si="5"/>
        <v>2624</v>
      </c>
      <c r="L177" s="70">
        <v>1826.54</v>
      </c>
      <c r="M177" s="50">
        <f t="shared" si="4"/>
        <v>797.46</v>
      </c>
      <c r="N177" s="3"/>
      <c r="O177" s="3">
        <v>1826.54</v>
      </c>
      <c r="P177" s="50">
        <v>797.46</v>
      </c>
      <c r="Q177" s="3"/>
    </row>
    <row r="178" spans="1:17" ht="13.5" thickBot="1">
      <c r="A178" s="18">
        <v>168</v>
      </c>
      <c r="B178" s="54" t="s">
        <v>245</v>
      </c>
      <c r="C178" s="51" t="s">
        <v>62</v>
      </c>
      <c r="D178" s="48">
        <v>6759</v>
      </c>
      <c r="E178" s="48">
        <v>3300</v>
      </c>
      <c r="F178" s="48">
        <v>950</v>
      </c>
      <c r="G178" s="48">
        <v>0</v>
      </c>
      <c r="H178" s="48">
        <v>50</v>
      </c>
      <c r="I178" s="48">
        <v>0</v>
      </c>
      <c r="J178" s="48">
        <v>250</v>
      </c>
      <c r="K178" s="49">
        <f t="shared" si="5"/>
        <v>11309</v>
      </c>
      <c r="L178" s="70">
        <v>2408.09</v>
      </c>
      <c r="M178" s="50">
        <f t="shared" si="4"/>
        <v>8900.91</v>
      </c>
      <c r="N178" s="3"/>
      <c r="O178" s="3">
        <v>2408.09</v>
      </c>
      <c r="P178" s="50">
        <v>8900.91</v>
      </c>
      <c r="Q178" s="3"/>
    </row>
    <row r="179" spans="1:17" ht="13.5" thickBot="1">
      <c r="A179" s="18">
        <v>169</v>
      </c>
      <c r="B179" s="54" t="s">
        <v>246</v>
      </c>
      <c r="C179" s="51" t="s">
        <v>46</v>
      </c>
      <c r="D179" s="48">
        <v>1074</v>
      </c>
      <c r="E179" s="48">
        <v>300</v>
      </c>
      <c r="F179" s="48">
        <v>950</v>
      </c>
      <c r="G179" s="48">
        <v>0</v>
      </c>
      <c r="H179" s="48">
        <v>50</v>
      </c>
      <c r="I179" s="48">
        <v>0</v>
      </c>
      <c r="J179" s="48">
        <v>250</v>
      </c>
      <c r="K179" s="49">
        <f t="shared" si="5"/>
        <v>2624</v>
      </c>
      <c r="L179" s="70">
        <v>1757.32</v>
      </c>
      <c r="M179" s="50">
        <f t="shared" si="4"/>
        <v>866.6800000000001</v>
      </c>
      <c r="N179" s="3"/>
      <c r="O179" s="3">
        <v>1757.32</v>
      </c>
      <c r="P179" s="50">
        <v>866.6800000000001</v>
      </c>
      <c r="Q179" s="3"/>
    </row>
    <row r="180" spans="1:17" ht="13.5" thickBot="1">
      <c r="A180" s="18">
        <v>170</v>
      </c>
      <c r="B180" s="54" t="s">
        <v>247</v>
      </c>
      <c r="C180" s="51" t="s">
        <v>54</v>
      </c>
      <c r="D180" s="48">
        <v>1039</v>
      </c>
      <c r="E180" s="48">
        <v>300</v>
      </c>
      <c r="F180" s="48">
        <v>950</v>
      </c>
      <c r="G180" s="48">
        <v>0</v>
      </c>
      <c r="H180" s="48">
        <v>50</v>
      </c>
      <c r="I180" s="48">
        <v>0</v>
      </c>
      <c r="J180" s="48">
        <v>250</v>
      </c>
      <c r="K180" s="49">
        <f t="shared" si="5"/>
        <v>2589</v>
      </c>
      <c r="L180" s="70">
        <v>1322.64</v>
      </c>
      <c r="M180" s="50">
        <f t="shared" si="4"/>
        <v>1266.36</v>
      </c>
      <c r="N180" s="3"/>
      <c r="O180" s="3">
        <v>1322.64</v>
      </c>
      <c r="P180" s="50">
        <v>1266.36</v>
      </c>
      <c r="Q180" s="3"/>
    </row>
    <row r="181" spans="1:17" ht="13.5" thickBot="1">
      <c r="A181" s="18">
        <v>171</v>
      </c>
      <c r="B181" s="54" t="s">
        <v>248</v>
      </c>
      <c r="C181" s="51" t="s">
        <v>46</v>
      </c>
      <c r="D181" s="48">
        <v>1074</v>
      </c>
      <c r="E181" s="48">
        <v>300</v>
      </c>
      <c r="F181" s="48">
        <v>950</v>
      </c>
      <c r="G181" s="48">
        <v>0</v>
      </c>
      <c r="H181" s="48">
        <v>50</v>
      </c>
      <c r="I181" s="48">
        <v>0</v>
      </c>
      <c r="J181" s="48">
        <v>250</v>
      </c>
      <c r="K181" s="49">
        <f t="shared" si="5"/>
        <v>2624</v>
      </c>
      <c r="L181" s="3">
        <v>364.27</v>
      </c>
      <c r="M181" s="50">
        <f t="shared" si="4"/>
        <v>2259.73</v>
      </c>
      <c r="N181" s="3"/>
      <c r="O181" s="3">
        <v>364.27</v>
      </c>
      <c r="P181" s="50">
        <v>2259.73</v>
      </c>
      <c r="Q181" s="3"/>
    </row>
    <row r="182" spans="1:17" ht="13.5" thickBot="1">
      <c r="A182" s="18">
        <v>172</v>
      </c>
      <c r="B182" s="56" t="s">
        <v>249</v>
      </c>
      <c r="C182" s="56" t="s">
        <v>74</v>
      </c>
      <c r="D182" s="48">
        <v>1302</v>
      </c>
      <c r="E182" s="48">
        <v>300</v>
      </c>
      <c r="F182" s="48">
        <v>950</v>
      </c>
      <c r="G182" s="48">
        <v>0</v>
      </c>
      <c r="H182" s="48">
        <v>0</v>
      </c>
      <c r="I182" s="48">
        <v>0</v>
      </c>
      <c r="J182" s="48">
        <v>250</v>
      </c>
      <c r="K182" s="49">
        <f t="shared" si="5"/>
        <v>2802</v>
      </c>
      <c r="L182" s="70">
        <v>1038.14</v>
      </c>
      <c r="M182" s="50">
        <f t="shared" si="4"/>
        <v>1763.86</v>
      </c>
      <c r="N182" s="3"/>
      <c r="O182" s="3">
        <v>1038.14</v>
      </c>
      <c r="P182" s="50">
        <v>1763.86</v>
      </c>
      <c r="Q182" s="3"/>
    </row>
    <row r="183" spans="1:17" ht="13.5" thickBot="1">
      <c r="A183" s="18">
        <v>173</v>
      </c>
      <c r="B183" s="54" t="s">
        <v>250</v>
      </c>
      <c r="C183" s="51" t="s">
        <v>64</v>
      </c>
      <c r="D183" s="48">
        <v>1128</v>
      </c>
      <c r="E183" s="48">
        <v>300</v>
      </c>
      <c r="F183" s="48">
        <v>950</v>
      </c>
      <c r="G183" s="48">
        <v>0</v>
      </c>
      <c r="H183" s="48">
        <v>35</v>
      </c>
      <c r="I183" s="48">
        <v>0</v>
      </c>
      <c r="J183" s="48">
        <v>250</v>
      </c>
      <c r="K183" s="49">
        <f t="shared" si="5"/>
        <v>2663</v>
      </c>
      <c r="L183" s="70">
        <v>1569.76</v>
      </c>
      <c r="M183" s="50">
        <f t="shared" si="4"/>
        <v>1093.24</v>
      </c>
      <c r="N183" s="3"/>
      <c r="O183" s="3">
        <v>1569.76</v>
      </c>
      <c r="P183" s="50">
        <v>1093.24</v>
      </c>
      <c r="Q183" s="3"/>
    </row>
    <row r="184" spans="1:17" ht="13.5" thickBot="1">
      <c r="A184" s="18">
        <v>174</v>
      </c>
      <c r="B184" s="54" t="s">
        <v>251</v>
      </c>
      <c r="C184" s="51" t="s">
        <v>46</v>
      </c>
      <c r="D184" s="48">
        <v>1074</v>
      </c>
      <c r="E184" s="48">
        <v>300</v>
      </c>
      <c r="F184" s="48">
        <v>950</v>
      </c>
      <c r="G184" s="48">
        <v>0</v>
      </c>
      <c r="H184" s="48">
        <v>75</v>
      </c>
      <c r="I184" s="48">
        <v>0</v>
      </c>
      <c r="J184" s="48">
        <v>250</v>
      </c>
      <c r="K184" s="49">
        <f t="shared" si="5"/>
        <v>2649</v>
      </c>
      <c r="L184" s="3">
        <v>900.38</v>
      </c>
      <c r="M184" s="50">
        <f t="shared" si="4"/>
        <v>1748.62</v>
      </c>
      <c r="N184" s="3"/>
      <c r="O184" s="3">
        <v>900.38</v>
      </c>
      <c r="P184" s="50">
        <v>1748.62</v>
      </c>
      <c r="Q184" s="3"/>
    </row>
    <row r="185" spans="1:17" ht="13.5" thickBot="1">
      <c r="A185" s="18">
        <v>175</v>
      </c>
      <c r="B185" s="54" t="s">
        <v>252</v>
      </c>
      <c r="C185" s="51" t="s">
        <v>46</v>
      </c>
      <c r="D185" s="48">
        <v>1074</v>
      </c>
      <c r="E185" s="48">
        <v>300</v>
      </c>
      <c r="F185" s="48">
        <v>950</v>
      </c>
      <c r="G185" s="48">
        <v>0</v>
      </c>
      <c r="H185" s="48">
        <v>50</v>
      </c>
      <c r="I185" s="48">
        <v>0</v>
      </c>
      <c r="J185" s="48">
        <v>250</v>
      </c>
      <c r="K185" s="49">
        <f t="shared" si="5"/>
        <v>2624</v>
      </c>
      <c r="L185" s="70">
        <v>1638.54</v>
      </c>
      <c r="M185" s="50">
        <f t="shared" si="4"/>
        <v>985.46</v>
      </c>
      <c r="N185" s="3"/>
      <c r="O185" s="3">
        <v>1638.54</v>
      </c>
      <c r="P185" s="50">
        <v>985.46</v>
      </c>
      <c r="Q185" s="3"/>
    </row>
    <row r="186" spans="1:17" ht="13.5" thickBot="1">
      <c r="A186" s="18">
        <v>176</v>
      </c>
      <c r="B186" s="54" t="s">
        <v>253</v>
      </c>
      <c r="C186" s="51" t="s">
        <v>46</v>
      </c>
      <c r="D186" s="48">
        <v>1074</v>
      </c>
      <c r="E186" s="48">
        <v>300</v>
      </c>
      <c r="F186" s="48">
        <v>950</v>
      </c>
      <c r="G186" s="48">
        <v>0</v>
      </c>
      <c r="H186" s="48">
        <v>50</v>
      </c>
      <c r="I186" s="48">
        <v>0</v>
      </c>
      <c r="J186" s="48">
        <v>250</v>
      </c>
      <c r="K186" s="49">
        <f t="shared" si="5"/>
        <v>2624</v>
      </c>
      <c r="L186" s="3">
        <v>364.27</v>
      </c>
      <c r="M186" s="50">
        <f t="shared" si="4"/>
        <v>2259.73</v>
      </c>
      <c r="N186" s="3"/>
      <c r="O186" s="3">
        <v>364.27</v>
      </c>
      <c r="P186" s="50">
        <v>2259.73</v>
      </c>
      <c r="Q186" s="3"/>
    </row>
    <row r="187" spans="1:17" ht="13.5" thickBot="1">
      <c r="A187" s="18">
        <v>177</v>
      </c>
      <c r="B187" s="54" t="s">
        <v>254</v>
      </c>
      <c r="C187" s="51" t="s">
        <v>52</v>
      </c>
      <c r="D187" s="48">
        <v>1159</v>
      </c>
      <c r="E187" s="48">
        <v>300</v>
      </c>
      <c r="F187" s="48">
        <v>950</v>
      </c>
      <c r="G187" s="48">
        <v>0</v>
      </c>
      <c r="H187" s="48">
        <v>50</v>
      </c>
      <c r="I187" s="48">
        <v>0</v>
      </c>
      <c r="J187" s="48">
        <v>250</v>
      </c>
      <c r="K187" s="49">
        <f t="shared" si="5"/>
        <v>2709</v>
      </c>
      <c r="L187" s="3">
        <v>374.26</v>
      </c>
      <c r="M187" s="50">
        <f t="shared" si="4"/>
        <v>2334.74</v>
      </c>
      <c r="N187" s="3"/>
      <c r="O187" s="3">
        <v>374.26</v>
      </c>
      <c r="P187" s="50">
        <v>2334.74</v>
      </c>
      <c r="Q187" s="3"/>
    </row>
    <row r="188" spans="1:17" ht="13.5" thickBot="1">
      <c r="A188" s="18">
        <v>178</v>
      </c>
      <c r="B188" s="54" t="s">
        <v>255</v>
      </c>
      <c r="C188" s="51" t="s">
        <v>54</v>
      </c>
      <c r="D188" s="48">
        <v>1039</v>
      </c>
      <c r="E188" s="48">
        <v>300</v>
      </c>
      <c r="F188" s="48">
        <v>950</v>
      </c>
      <c r="G188" s="48">
        <v>0</v>
      </c>
      <c r="H188" s="48">
        <v>50</v>
      </c>
      <c r="I188" s="48">
        <v>0</v>
      </c>
      <c r="J188" s="48">
        <v>250</v>
      </c>
      <c r="K188" s="49">
        <f t="shared" si="5"/>
        <v>2589</v>
      </c>
      <c r="L188" s="70">
        <v>1122.06</v>
      </c>
      <c r="M188" s="50">
        <f t="shared" si="4"/>
        <v>1466.94</v>
      </c>
      <c r="N188" s="3"/>
      <c r="O188" s="3">
        <v>1122.06</v>
      </c>
      <c r="P188" s="50">
        <v>1466.94</v>
      </c>
      <c r="Q188" s="3"/>
    </row>
    <row r="189" spans="1:17" ht="13.5" thickBot="1">
      <c r="A189" s="18">
        <v>179</v>
      </c>
      <c r="B189" s="54" t="s">
        <v>256</v>
      </c>
      <c r="C189" s="51" t="s">
        <v>66</v>
      </c>
      <c r="D189" s="48">
        <v>1105</v>
      </c>
      <c r="E189" s="48">
        <v>300</v>
      </c>
      <c r="F189" s="48">
        <v>950</v>
      </c>
      <c r="G189" s="48">
        <v>0</v>
      </c>
      <c r="H189" s="48">
        <v>35</v>
      </c>
      <c r="I189" s="48">
        <v>450</v>
      </c>
      <c r="J189" s="48">
        <v>250</v>
      </c>
      <c r="K189" s="49">
        <f t="shared" si="5"/>
        <v>3090</v>
      </c>
      <c r="L189" s="3">
        <v>427.6</v>
      </c>
      <c r="M189" s="50">
        <f t="shared" si="4"/>
        <v>2662.4</v>
      </c>
      <c r="N189" s="3"/>
      <c r="O189" s="62">
        <v>427.6</v>
      </c>
      <c r="P189" s="50">
        <v>2662.4</v>
      </c>
      <c r="Q189" s="3"/>
    </row>
    <row r="190" spans="1:17" ht="13.5" thickBot="1">
      <c r="A190" s="18">
        <v>180</v>
      </c>
      <c r="B190" s="54" t="s">
        <v>257</v>
      </c>
      <c r="C190" s="51" t="s">
        <v>71</v>
      </c>
      <c r="D190" s="48">
        <v>1302</v>
      </c>
      <c r="E190" s="48">
        <v>300</v>
      </c>
      <c r="F190" s="48">
        <v>950</v>
      </c>
      <c r="G190" s="48">
        <v>0</v>
      </c>
      <c r="H190" s="48">
        <v>75</v>
      </c>
      <c r="I190" s="48">
        <v>0</v>
      </c>
      <c r="J190" s="48">
        <v>250</v>
      </c>
      <c r="K190" s="49">
        <f t="shared" si="5"/>
        <v>2877</v>
      </c>
      <c r="L190" s="3">
        <v>964.76</v>
      </c>
      <c r="M190" s="50">
        <f t="shared" si="4"/>
        <v>1912.24</v>
      </c>
      <c r="N190" s="3"/>
      <c r="O190" s="3">
        <v>964.76</v>
      </c>
      <c r="P190" s="50">
        <v>1912.24</v>
      </c>
      <c r="Q190" s="3"/>
    </row>
    <row r="191" spans="1:17" ht="13.5" thickBot="1">
      <c r="A191" s="18">
        <v>181</v>
      </c>
      <c r="B191" s="54" t="s">
        <v>258</v>
      </c>
      <c r="C191" s="51" t="s">
        <v>66</v>
      </c>
      <c r="D191" s="48">
        <v>1105</v>
      </c>
      <c r="E191" s="48">
        <v>300</v>
      </c>
      <c r="F191" s="48">
        <v>950</v>
      </c>
      <c r="G191" s="48">
        <v>0</v>
      </c>
      <c r="H191" s="48">
        <v>50</v>
      </c>
      <c r="I191" s="48">
        <v>0</v>
      </c>
      <c r="J191" s="48">
        <v>250</v>
      </c>
      <c r="K191" s="49">
        <f t="shared" si="5"/>
        <v>2655</v>
      </c>
      <c r="L191" s="70">
        <v>1514.18</v>
      </c>
      <c r="M191" s="50">
        <f t="shared" si="4"/>
        <v>1140.82</v>
      </c>
      <c r="N191" s="3"/>
      <c r="O191" s="3">
        <v>1514.18</v>
      </c>
      <c r="P191" s="50">
        <v>1140.82</v>
      </c>
      <c r="Q191" s="3"/>
    </row>
    <row r="192" spans="1:17" ht="13.5" thickBot="1">
      <c r="A192" s="18">
        <v>182</v>
      </c>
      <c r="B192" s="54" t="s">
        <v>259</v>
      </c>
      <c r="C192" s="51" t="s">
        <v>46</v>
      </c>
      <c r="D192" s="48">
        <v>1074</v>
      </c>
      <c r="E192" s="48">
        <v>300</v>
      </c>
      <c r="F192" s="48">
        <v>950</v>
      </c>
      <c r="G192" s="48">
        <v>0</v>
      </c>
      <c r="H192" s="48">
        <v>0</v>
      </c>
      <c r="I192" s="48">
        <v>0</v>
      </c>
      <c r="J192" s="48">
        <v>250</v>
      </c>
      <c r="K192" s="49">
        <f t="shared" si="5"/>
        <v>2574</v>
      </c>
      <c r="L192" s="3">
        <v>395.36</v>
      </c>
      <c r="M192" s="50">
        <f t="shared" si="4"/>
        <v>2178.64</v>
      </c>
      <c r="N192" s="3"/>
      <c r="O192" s="3">
        <v>395.36</v>
      </c>
      <c r="P192" s="50">
        <v>2178.64</v>
      </c>
      <c r="Q192" s="3"/>
    </row>
    <row r="193" spans="1:17" ht="13.5" thickBot="1">
      <c r="A193" s="18">
        <v>183</v>
      </c>
      <c r="B193" s="54" t="s">
        <v>260</v>
      </c>
      <c r="C193" s="51" t="s">
        <v>46</v>
      </c>
      <c r="D193" s="48">
        <v>1074</v>
      </c>
      <c r="E193" s="48">
        <v>300</v>
      </c>
      <c r="F193" s="48">
        <v>950</v>
      </c>
      <c r="G193" s="48">
        <v>0</v>
      </c>
      <c r="H193" s="48">
        <v>50</v>
      </c>
      <c r="I193" s="48">
        <v>0</v>
      </c>
      <c r="J193" s="48">
        <v>250</v>
      </c>
      <c r="K193" s="49">
        <f t="shared" si="5"/>
        <v>2624</v>
      </c>
      <c r="L193" s="3">
        <v>332.36</v>
      </c>
      <c r="M193" s="50">
        <f t="shared" si="4"/>
        <v>2291.64</v>
      </c>
      <c r="N193" s="3"/>
      <c r="O193" s="3">
        <v>332.36</v>
      </c>
      <c r="P193" s="50">
        <v>2291.64</v>
      </c>
      <c r="Q193" s="3"/>
    </row>
    <row r="194" spans="1:17" ht="13.5" thickBot="1">
      <c r="A194" s="18">
        <v>184</v>
      </c>
      <c r="B194" s="54" t="s">
        <v>261</v>
      </c>
      <c r="C194" s="51" t="s">
        <v>116</v>
      </c>
      <c r="D194" s="48">
        <v>1831</v>
      </c>
      <c r="E194" s="48">
        <v>300</v>
      </c>
      <c r="F194" s="48">
        <v>950</v>
      </c>
      <c r="G194" s="48">
        <v>0</v>
      </c>
      <c r="H194" s="48">
        <v>50</v>
      </c>
      <c r="I194" s="48">
        <v>600</v>
      </c>
      <c r="J194" s="48">
        <v>250</v>
      </c>
      <c r="K194" s="49">
        <f t="shared" si="5"/>
        <v>3981</v>
      </c>
      <c r="L194" s="3">
        <v>522.34</v>
      </c>
      <c r="M194" s="50">
        <f t="shared" si="4"/>
        <v>3458.66</v>
      </c>
      <c r="N194" s="3"/>
      <c r="O194" s="3">
        <v>522.34</v>
      </c>
      <c r="P194" s="50">
        <v>3458.66</v>
      </c>
      <c r="Q194" s="62"/>
    </row>
    <row r="195" spans="1:17" ht="13.5" thickBot="1">
      <c r="A195" s="18">
        <v>185</v>
      </c>
      <c r="B195" s="54" t="s">
        <v>262</v>
      </c>
      <c r="C195" s="51" t="s">
        <v>64</v>
      </c>
      <c r="D195" s="48">
        <v>1128</v>
      </c>
      <c r="E195" s="48">
        <v>300</v>
      </c>
      <c r="F195" s="48">
        <v>950</v>
      </c>
      <c r="G195" s="48">
        <v>0</v>
      </c>
      <c r="H195" s="48">
        <v>50</v>
      </c>
      <c r="I195" s="48">
        <v>0</v>
      </c>
      <c r="J195" s="48">
        <v>250</v>
      </c>
      <c r="K195" s="49">
        <f t="shared" si="5"/>
        <v>2678</v>
      </c>
      <c r="L195" s="3">
        <v>409.92</v>
      </c>
      <c r="M195" s="50">
        <f t="shared" si="4"/>
        <v>2268.08</v>
      </c>
      <c r="N195" s="3"/>
      <c r="O195" s="3">
        <v>409.92</v>
      </c>
      <c r="P195" s="50">
        <v>2268.08</v>
      </c>
      <c r="Q195" s="3"/>
    </row>
    <row r="196" spans="1:17" ht="13.5" thickBot="1">
      <c r="A196" s="18">
        <v>186</v>
      </c>
      <c r="B196" s="54" t="s">
        <v>263</v>
      </c>
      <c r="C196" s="54" t="s">
        <v>46</v>
      </c>
      <c r="D196" s="57">
        <v>1074</v>
      </c>
      <c r="E196" s="57">
        <v>300</v>
      </c>
      <c r="F196" s="57">
        <v>950</v>
      </c>
      <c r="G196" s="57">
        <v>0</v>
      </c>
      <c r="H196" s="57">
        <v>75</v>
      </c>
      <c r="I196" s="57">
        <v>0</v>
      </c>
      <c r="J196" s="57">
        <v>250</v>
      </c>
      <c r="K196" s="49">
        <f t="shared" si="5"/>
        <v>2649</v>
      </c>
      <c r="L196" s="70">
        <v>1100.28</v>
      </c>
      <c r="M196" s="50">
        <f t="shared" si="4"/>
        <v>1548.72</v>
      </c>
      <c r="N196" s="3"/>
      <c r="O196" s="3">
        <v>1100.28</v>
      </c>
      <c r="P196" s="50">
        <v>1548.72</v>
      </c>
      <c r="Q196" s="3"/>
    </row>
    <row r="197" spans="1:17" ht="13.5" thickBot="1">
      <c r="A197" s="18">
        <v>187</v>
      </c>
      <c r="B197" s="54" t="s">
        <v>264</v>
      </c>
      <c r="C197" s="51" t="s">
        <v>46</v>
      </c>
      <c r="D197" s="48">
        <v>1074</v>
      </c>
      <c r="E197" s="48">
        <v>300</v>
      </c>
      <c r="F197" s="48">
        <v>950</v>
      </c>
      <c r="G197" s="48">
        <v>0</v>
      </c>
      <c r="H197" s="48">
        <v>50</v>
      </c>
      <c r="I197" s="48">
        <v>0</v>
      </c>
      <c r="J197" s="48">
        <v>250</v>
      </c>
      <c r="K197" s="49">
        <f t="shared" si="5"/>
        <v>2624</v>
      </c>
      <c r="L197" s="70">
        <v>1150.66</v>
      </c>
      <c r="M197" s="50">
        <f aca="true" t="shared" si="6" ref="M197:M248">+K197-L197</f>
        <v>1473.34</v>
      </c>
      <c r="N197" s="3"/>
      <c r="O197" s="3">
        <v>1150.66</v>
      </c>
      <c r="P197" s="50">
        <v>1473.34</v>
      </c>
      <c r="Q197" s="81"/>
    </row>
    <row r="198" spans="1:17" ht="13.5" thickBot="1">
      <c r="A198" s="18">
        <v>188</v>
      </c>
      <c r="B198" s="54" t="s">
        <v>265</v>
      </c>
      <c r="C198" s="51" t="s">
        <v>46</v>
      </c>
      <c r="D198" s="48">
        <v>1074</v>
      </c>
      <c r="E198" s="48">
        <v>300</v>
      </c>
      <c r="F198" s="48">
        <v>950</v>
      </c>
      <c r="G198" s="48">
        <v>0</v>
      </c>
      <c r="H198" s="48">
        <v>50</v>
      </c>
      <c r="I198" s="48">
        <v>0</v>
      </c>
      <c r="J198" s="48">
        <v>250</v>
      </c>
      <c r="K198" s="49">
        <f t="shared" si="5"/>
        <v>2624</v>
      </c>
      <c r="L198" s="70">
        <v>1531.88</v>
      </c>
      <c r="M198" s="50">
        <f t="shared" si="6"/>
        <v>1092.12</v>
      </c>
      <c r="N198" s="3"/>
      <c r="O198" s="3">
        <v>1531.88</v>
      </c>
      <c r="P198" s="50">
        <v>1092.12</v>
      </c>
      <c r="Q198" s="3"/>
    </row>
    <row r="199" spans="1:17" ht="13.5" thickBot="1">
      <c r="A199" s="18">
        <v>189</v>
      </c>
      <c r="B199" s="54" t="s">
        <v>266</v>
      </c>
      <c r="C199" s="51" t="s">
        <v>84</v>
      </c>
      <c r="D199" s="48">
        <v>2441</v>
      </c>
      <c r="E199" s="48">
        <v>300</v>
      </c>
      <c r="F199" s="48">
        <v>950</v>
      </c>
      <c r="G199" s="48">
        <v>0</v>
      </c>
      <c r="H199" s="48">
        <v>50</v>
      </c>
      <c r="I199" s="48">
        <v>800</v>
      </c>
      <c r="J199" s="48">
        <v>250</v>
      </c>
      <c r="K199" s="49">
        <f t="shared" si="5"/>
        <v>4791</v>
      </c>
      <c r="L199" s="3">
        <v>750.59</v>
      </c>
      <c r="M199" s="50">
        <f t="shared" si="6"/>
        <v>4040.41</v>
      </c>
      <c r="N199" s="3"/>
      <c r="O199" s="3">
        <v>750.59</v>
      </c>
      <c r="P199" s="50">
        <v>4040.41</v>
      </c>
      <c r="Q199" s="62"/>
    </row>
    <row r="200" spans="1:17" ht="13.5" thickBot="1">
      <c r="A200" s="18">
        <v>190</v>
      </c>
      <c r="B200" s="54" t="s">
        <v>267</v>
      </c>
      <c r="C200" s="51" t="s">
        <v>71</v>
      </c>
      <c r="D200" s="48">
        <v>1302</v>
      </c>
      <c r="E200" s="48">
        <v>300</v>
      </c>
      <c r="F200" s="48">
        <v>950</v>
      </c>
      <c r="G200" s="48">
        <v>0</v>
      </c>
      <c r="H200" s="48">
        <v>50</v>
      </c>
      <c r="I200" s="48">
        <v>0</v>
      </c>
      <c r="J200" s="48">
        <v>250</v>
      </c>
      <c r="K200" s="49">
        <f t="shared" si="5"/>
        <v>2852</v>
      </c>
      <c r="L200" s="70">
        <v>1171.88</v>
      </c>
      <c r="M200" s="50">
        <f t="shared" si="6"/>
        <v>1680.12</v>
      </c>
      <c r="N200" s="3"/>
      <c r="O200" s="3">
        <v>1171.88</v>
      </c>
      <c r="P200" s="50">
        <v>1680.12</v>
      </c>
      <c r="Q200" s="3"/>
    </row>
    <row r="201" spans="1:17" ht="13.5" thickBot="1">
      <c r="A201" s="18">
        <v>191</v>
      </c>
      <c r="B201" s="54" t="s">
        <v>268</v>
      </c>
      <c r="C201" s="51" t="s">
        <v>269</v>
      </c>
      <c r="D201" s="48">
        <v>1135</v>
      </c>
      <c r="E201" s="48">
        <v>300</v>
      </c>
      <c r="F201" s="48">
        <v>950</v>
      </c>
      <c r="G201" s="48">
        <v>0</v>
      </c>
      <c r="H201" s="48">
        <v>0</v>
      </c>
      <c r="I201" s="48">
        <v>0</v>
      </c>
      <c r="J201" s="48">
        <v>250</v>
      </c>
      <c r="K201" s="49">
        <f t="shared" si="5"/>
        <v>2635</v>
      </c>
      <c r="L201" s="3">
        <v>365.95</v>
      </c>
      <c r="M201" s="50">
        <f t="shared" si="6"/>
        <v>2269.05</v>
      </c>
      <c r="N201" s="3"/>
      <c r="O201" s="3">
        <v>365.95</v>
      </c>
      <c r="P201" s="50">
        <v>2269.05</v>
      </c>
      <c r="Q201" s="62"/>
    </row>
    <row r="202" spans="1:17" ht="13.5" thickBot="1">
      <c r="A202" s="18">
        <v>192</v>
      </c>
      <c r="B202" s="54" t="s">
        <v>270</v>
      </c>
      <c r="C202" s="51" t="s">
        <v>46</v>
      </c>
      <c r="D202" s="48">
        <v>1074</v>
      </c>
      <c r="E202" s="48">
        <v>300</v>
      </c>
      <c r="F202" s="48">
        <v>950</v>
      </c>
      <c r="G202" s="48">
        <v>0</v>
      </c>
      <c r="H202" s="48">
        <v>75</v>
      </c>
      <c r="I202" s="48">
        <v>0</v>
      </c>
      <c r="J202" s="48">
        <v>250</v>
      </c>
      <c r="K202" s="49">
        <f t="shared" si="5"/>
        <v>2649</v>
      </c>
      <c r="L202" s="3">
        <v>335.86</v>
      </c>
      <c r="M202" s="50">
        <f t="shared" si="6"/>
        <v>2313.14</v>
      </c>
      <c r="N202" s="3"/>
      <c r="O202" s="3">
        <v>335.86</v>
      </c>
      <c r="P202" s="50">
        <v>2313.14</v>
      </c>
      <c r="Q202" s="81"/>
    </row>
    <row r="203" spans="1:17" ht="13.5" thickBot="1">
      <c r="A203" s="18">
        <v>193</v>
      </c>
      <c r="B203" s="54" t="s">
        <v>271</v>
      </c>
      <c r="C203" s="51" t="s">
        <v>46</v>
      </c>
      <c r="D203" s="48">
        <v>1074</v>
      </c>
      <c r="E203" s="48">
        <v>300</v>
      </c>
      <c r="F203" s="48">
        <v>950</v>
      </c>
      <c r="G203" s="48">
        <v>0</v>
      </c>
      <c r="H203" s="48">
        <v>50</v>
      </c>
      <c r="I203" s="48">
        <v>0</v>
      </c>
      <c r="J203" s="48">
        <v>250</v>
      </c>
      <c r="K203" s="49">
        <f aca="true" t="shared" si="7" ref="K203:K248">SUM(D203:J203)</f>
        <v>2624</v>
      </c>
      <c r="L203" s="70">
        <v>1476.98</v>
      </c>
      <c r="M203" s="50">
        <f t="shared" si="6"/>
        <v>1147.02</v>
      </c>
      <c r="N203" s="3"/>
      <c r="O203" s="3">
        <v>1476.98</v>
      </c>
      <c r="P203" s="50">
        <v>1147.02</v>
      </c>
      <c r="Q203" s="3"/>
    </row>
    <row r="204" spans="1:17" ht="13.5" thickBot="1">
      <c r="A204" s="18">
        <v>194</v>
      </c>
      <c r="B204" s="54" t="s">
        <v>272</v>
      </c>
      <c r="C204" s="51" t="s">
        <v>273</v>
      </c>
      <c r="D204" s="48">
        <v>1159</v>
      </c>
      <c r="E204" s="48">
        <v>300</v>
      </c>
      <c r="F204" s="48">
        <v>950</v>
      </c>
      <c r="G204" s="48">
        <v>0</v>
      </c>
      <c r="H204" s="48">
        <v>0</v>
      </c>
      <c r="I204" s="48">
        <v>0</v>
      </c>
      <c r="J204" s="48">
        <v>250</v>
      </c>
      <c r="K204" s="49">
        <f t="shared" si="7"/>
        <v>2659</v>
      </c>
      <c r="L204" s="3">
        <v>945.54</v>
      </c>
      <c r="M204" s="50">
        <f t="shared" si="6"/>
        <v>1713.46</v>
      </c>
      <c r="N204" s="3"/>
      <c r="O204" s="3">
        <v>945.54</v>
      </c>
      <c r="P204" s="50">
        <v>1713.46</v>
      </c>
      <c r="Q204" s="3"/>
    </row>
    <row r="205" spans="1:17" ht="13.5" thickBot="1">
      <c r="A205" s="18">
        <v>195</v>
      </c>
      <c r="B205" s="54" t="s">
        <v>274</v>
      </c>
      <c r="C205" s="51" t="s">
        <v>46</v>
      </c>
      <c r="D205" s="48">
        <v>1074</v>
      </c>
      <c r="E205" s="48">
        <v>300</v>
      </c>
      <c r="F205" s="48">
        <v>950</v>
      </c>
      <c r="G205" s="48">
        <v>0</v>
      </c>
      <c r="H205" s="48">
        <v>50</v>
      </c>
      <c r="I205" s="48">
        <v>0</v>
      </c>
      <c r="J205" s="48">
        <v>250</v>
      </c>
      <c r="K205" s="49">
        <f t="shared" si="7"/>
        <v>2624</v>
      </c>
      <c r="L205" s="70">
        <v>1075.94</v>
      </c>
      <c r="M205" s="50">
        <f t="shared" si="6"/>
        <v>1548.06</v>
      </c>
      <c r="N205" s="3"/>
      <c r="O205" s="3">
        <v>1075.94</v>
      </c>
      <c r="P205" s="50">
        <v>1548.06</v>
      </c>
      <c r="Q205" s="3"/>
    </row>
    <row r="206" spans="1:17" ht="13.5" thickBot="1">
      <c r="A206" s="18">
        <v>196</v>
      </c>
      <c r="B206" s="54" t="s">
        <v>275</v>
      </c>
      <c r="C206" s="51" t="s">
        <v>130</v>
      </c>
      <c r="D206" s="48">
        <v>1192</v>
      </c>
      <c r="E206" s="48">
        <v>300</v>
      </c>
      <c r="F206" s="48">
        <v>950</v>
      </c>
      <c r="G206" s="48">
        <v>0</v>
      </c>
      <c r="H206" s="48">
        <v>75</v>
      </c>
      <c r="I206" s="48">
        <v>0</v>
      </c>
      <c r="J206" s="48">
        <v>250</v>
      </c>
      <c r="K206" s="49">
        <f t="shared" si="7"/>
        <v>2767</v>
      </c>
      <c r="L206" s="3">
        <v>352.38</v>
      </c>
      <c r="M206" s="50">
        <f t="shared" si="6"/>
        <v>2414.62</v>
      </c>
      <c r="N206" s="3"/>
      <c r="O206" s="3">
        <v>352.38</v>
      </c>
      <c r="P206" s="50">
        <v>2414.62</v>
      </c>
      <c r="Q206" s="3"/>
    </row>
    <row r="207" spans="1:17" ht="13.5" thickBot="1">
      <c r="A207" s="18">
        <v>197</v>
      </c>
      <c r="B207" s="54" t="s">
        <v>276</v>
      </c>
      <c r="C207" s="51" t="s">
        <v>92</v>
      </c>
      <c r="D207" s="48">
        <v>1192</v>
      </c>
      <c r="E207" s="48">
        <v>300</v>
      </c>
      <c r="F207" s="48">
        <v>950</v>
      </c>
      <c r="G207" s="48">
        <v>0</v>
      </c>
      <c r="H207" s="48">
        <v>50</v>
      </c>
      <c r="I207" s="48">
        <v>0</v>
      </c>
      <c r="J207" s="48">
        <v>250</v>
      </c>
      <c r="K207" s="49">
        <f t="shared" si="7"/>
        <v>2742</v>
      </c>
      <c r="L207" s="70">
        <v>1818.08</v>
      </c>
      <c r="M207" s="50">
        <f t="shared" si="6"/>
        <v>923.9200000000001</v>
      </c>
      <c r="N207" s="3"/>
      <c r="O207" s="3">
        <v>1818.08</v>
      </c>
      <c r="P207" s="50">
        <v>923.9200000000001</v>
      </c>
      <c r="Q207" s="62"/>
    </row>
    <row r="208" spans="1:17" ht="13.5" thickBot="1">
      <c r="A208" s="18">
        <v>198</v>
      </c>
      <c r="B208" s="54" t="s">
        <v>277</v>
      </c>
      <c r="C208" s="51" t="s">
        <v>46</v>
      </c>
      <c r="D208" s="48">
        <v>1074</v>
      </c>
      <c r="E208" s="48">
        <v>300</v>
      </c>
      <c r="F208" s="48">
        <v>950</v>
      </c>
      <c r="G208" s="48">
        <v>0</v>
      </c>
      <c r="H208" s="48">
        <v>35</v>
      </c>
      <c r="I208" s="48">
        <v>0</v>
      </c>
      <c r="J208" s="48">
        <v>250</v>
      </c>
      <c r="K208" s="49">
        <f t="shared" si="7"/>
        <v>2609</v>
      </c>
      <c r="L208" s="3">
        <v>330.26</v>
      </c>
      <c r="M208" s="50">
        <f t="shared" si="6"/>
        <v>2278.74</v>
      </c>
      <c r="N208" s="3"/>
      <c r="O208" s="3">
        <v>330.26</v>
      </c>
      <c r="P208" s="50">
        <v>2278.74</v>
      </c>
      <c r="Q208" s="3"/>
    </row>
    <row r="209" spans="1:17" ht="13.5" thickBot="1">
      <c r="A209" s="18">
        <v>199</v>
      </c>
      <c r="B209" s="54" t="s">
        <v>278</v>
      </c>
      <c r="C209" s="51" t="s">
        <v>46</v>
      </c>
      <c r="D209" s="48">
        <v>1074</v>
      </c>
      <c r="E209" s="48">
        <v>300</v>
      </c>
      <c r="F209" s="48">
        <v>950</v>
      </c>
      <c r="G209" s="48">
        <v>0</v>
      </c>
      <c r="H209" s="48">
        <v>50</v>
      </c>
      <c r="I209" s="48">
        <v>0</v>
      </c>
      <c r="J209" s="48">
        <v>250</v>
      </c>
      <c r="K209" s="49">
        <f t="shared" si="7"/>
        <v>2624</v>
      </c>
      <c r="L209" s="70">
        <v>1322.3</v>
      </c>
      <c r="M209" s="50">
        <f t="shared" si="6"/>
        <v>1301.7</v>
      </c>
      <c r="N209" s="3"/>
      <c r="O209" s="62">
        <v>1322.3</v>
      </c>
      <c r="P209" s="50">
        <v>1301.7</v>
      </c>
      <c r="Q209" s="3"/>
    </row>
    <row r="210" spans="1:17" ht="13.5" thickBot="1">
      <c r="A210" s="18">
        <v>200</v>
      </c>
      <c r="B210" s="54" t="s">
        <v>279</v>
      </c>
      <c r="C210" s="51" t="s">
        <v>46</v>
      </c>
      <c r="D210" s="48">
        <v>1074</v>
      </c>
      <c r="E210" s="48">
        <v>300</v>
      </c>
      <c r="F210" s="48">
        <v>950</v>
      </c>
      <c r="G210" s="48">
        <v>0</v>
      </c>
      <c r="H210" s="48">
        <v>50</v>
      </c>
      <c r="I210" s="48">
        <v>0</v>
      </c>
      <c r="J210" s="48">
        <v>250</v>
      </c>
      <c r="K210" s="49">
        <f t="shared" si="7"/>
        <v>2624</v>
      </c>
      <c r="L210" s="70">
        <v>1113.88</v>
      </c>
      <c r="M210" s="50">
        <f t="shared" si="6"/>
        <v>1510.12</v>
      </c>
      <c r="N210" s="3"/>
      <c r="O210" s="3">
        <v>1113.88</v>
      </c>
      <c r="P210" s="50">
        <v>1510.12</v>
      </c>
      <c r="Q210" s="3"/>
    </row>
    <row r="211" spans="1:17" ht="13.5" thickBot="1">
      <c r="A211" s="18">
        <v>201</v>
      </c>
      <c r="B211" s="54" t="s">
        <v>280</v>
      </c>
      <c r="C211" s="51" t="s">
        <v>46</v>
      </c>
      <c r="D211" s="48">
        <v>1074</v>
      </c>
      <c r="E211" s="48">
        <v>300</v>
      </c>
      <c r="F211" s="48">
        <v>950</v>
      </c>
      <c r="G211" s="48">
        <v>0</v>
      </c>
      <c r="H211" s="48">
        <v>50</v>
      </c>
      <c r="I211" s="48">
        <v>0</v>
      </c>
      <c r="J211" s="48">
        <v>250</v>
      </c>
      <c r="K211" s="49">
        <f t="shared" si="7"/>
        <v>2624</v>
      </c>
      <c r="L211" s="70">
        <v>1150.16</v>
      </c>
      <c r="M211" s="50">
        <f t="shared" si="6"/>
        <v>1473.84</v>
      </c>
      <c r="N211" s="3"/>
      <c r="O211" s="3">
        <v>1150.16</v>
      </c>
      <c r="P211" s="50">
        <v>1473.84</v>
      </c>
      <c r="Q211" s="3"/>
    </row>
    <row r="212" spans="1:17" ht="13.5" thickBot="1">
      <c r="A212" s="18">
        <v>202</v>
      </c>
      <c r="B212" s="54" t="s">
        <v>281</v>
      </c>
      <c r="C212" s="51" t="s">
        <v>46</v>
      </c>
      <c r="D212" s="48">
        <v>1074</v>
      </c>
      <c r="E212" s="48">
        <v>300</v>
      </c>
      <c r="F212" s="48">
        <v>950</v>
      </c>
      <c r="G212" s="48">
        <v>0</v>
      </c>
      <c r="H212" s="48">
        <v>50</v>
      </c>
      <c r="I212" s="48">
        <v>0</v>
      </c>
      <c r="J212" s="48">
        <v>250</v>
      </c>
      <c r="K212" s="49">
        <f t="shared" si="7"/>
        <v>2624</v>
      </c>
      <c r="L212" s="70">
        <v>1231.19</v>
      </c>
      <c r="M212" s="50">
        <f t="shared" si="6"/>
        <v>1392.81</v>
      </c>
      <c r="N212" s="3"/>
      <c r="O212" s="3">
        <v>1231.19</v>
      </c>
      <c r="P212" s="50">
        <v>1392.81</v>
      </c>
      <c r="Q212" s="3"/>
    </row>
    <row r="213" spans="1:17" ht="13.5" thickBot="1">
      <c r="A213" s="18">
        <v>203</v>
      </c>
      <c r="B213" s="54" t="s">
        <v>282</v>
      </c>
      <c r="C213" s="51" t="s">
        <v>46</v>
      </c>
      <c r="D213" s="48">
        <v>1074</v>
      </c>
      <c r="E213" s="48">
        <v>300</v>
      </c>
      <c r="F213" s="48">
        <v>950</v>
      </c>
      <c r="G213" s="48">
        <v>0</v>
      </c>
      <c r="H213" s="48">
        <v>50</v>
      </c>
      <c r="I213" s="48">
        <v>0</v>
      </c>
      <c r="J213" s="48">
        <v>250</v>
      </c>
      <c r="K213" s="49">
        <f t="shared" si="7"/>
        <v>2624</v>
      </c>
      <c r="L213" s="3">
        <v>332.36</v>
      </c>
      <c r="M213" s="50">
        <f t="shared" si="6"/>
        <v>2291.64</v>
      </c>
      <c r="N213" s="3"/>
      <c r="O213" s="3">
        <v>332.36</v>
      </c>
      <c r="P213" s="50">
        <v>2291.64</v>
      </c>
      <c r="Q213" s="3"/>
    </row>
    <row r="214" spans="1:17" ht="13.5" thickBot="1">
      <c r="A214" s="18">
        <v>204</v>
      </c>
      <c r="B214" s="54" t="s">
        <v>283</v>
      </c>
      <c r="C214" s="51" t="s">
        <v>46</v>
      </c>
      <c r="D214" s="48">
        <v>1074</v>
      </c>
      <c r="E214" s="48">
        <v>300</v>
      </c>
      <c r="F214" s="48">
        <v>950</v>
      </c>
      <c r="G214" s="48">
        <v>0</v>
      </c>
      <c r="H214" s="48">
        <v>50</v>
      </c>
      <c r="I214" s="48">
        <v>0</v>
      </c>
      <c r="J214" s="48">
        <v>250</v>
      </c>
      <c r="K214" s="49">
        <f t="shared" si="7"/>
        <v>2624</v>
      </c>
      <c r="L214" s="70">
        <v>1552.53</v>
      </c>
      <c r="M214" s="50">
        <f t="shared" si="6"/>
        <v>1071.47</v>
      </c>
      <c r="N214" s="3"/>
      <c r="O214" s="3">
        <v>1552.53</v>
      </c>
      <c r="P214" s="50">
        <v>1071.47</v>
      </c>
      <c r="Q214" s="3"/>
    </row>
    <row r="215" spans="1:17" ht="13.5" thickBot="1">
      <c r="A215" s="18">
        <v>205</v>
      </c>
      <c r="B215" s="54" t="s">
        <v>284</v>
      </c>
      <c r="C215" s="51" t="s">
        <v>183</v>
      </c>
      <c r="D215" s="48">
        <v>1381</v>
      </c>
      <c r="E215" s="48">
        <v>300</v>
      </c>
      <c r="F215" s="48">
        <v>950</v>
      </c>
      <c r="G215" s="48">
        <v>0</v>
      </c>
      <c r="H215" s="48">
        <v>75</v>
      </c>
      <c r="I215" s="48">
        <v>600</v>
      </c>
      <c r="J215" s="48">
        <v>250</v>
      </c>
      <c r="K215" s="49">
        <f t="shared" si="7"/>
        <v>3556</v>
      </c>
      <c r="L215" s="70">
        <v>1574.96</v>
      </c>
      <c r="M215" s="50">
        <f t="shared" si="6"/>
        <v>1981.04</v>
      </c>
      <c r="N215" s="3"/>
      <c r="O215" s="3">
        <v>1574.96</v>
      </c>
      <c r="P215" s="50">
        <v>1981.04</v>
      </c>
      <c r="Q215" s="3"/>
    </row>
    <row r="216" spans="1:17" ht="13.5" thickBot="1">
      <c r="A216" s="18">
        <v>206</v>
      </c>
      <c r="B216" s="54" t="s">
        <v>285</v>
      </c>
      <c r="C216" s="51" t="s">
        <v>107</v>
      </c>
      <c r="D216" s="48">
        <v>1575</v>
      </c>
      <c r="E216" s="48">
        <v>300</v>
      </c>
      <c r="F216" s="48">
        <v>950</v>
      </c>
      <c r="G216" s="48">
        <v>0</v>
      </c>
      <c r="H216" s="48">
        <v>75</v>
      </c>
      <c r="I216" s="48">
        <v>800</v>
      </c>
      <c r="J216" s="48">
        <v>250</v>
      </c>
      <c r="K216" s="49">
        <f t="shared" si="7"/>
        <v>3950</v>
      </c>
      <c r="L216" s="3">
        <v>666</v>
      </c>
      <c r="M216" s="50">
        <f t="shared" si="6"/>
        <v>3284</v>
      </c>
      <c r="N216" s="3"/>
      <c r="O216" s="62">
        <v>666</v>
      </c>
      <c r="P216" s="50">
        <v>3284</v>
      </c>
      <c r="Q216" s="3"/>
    </row>
    <row r="217" spans="1:17" ht="13.5" thickBot="1">
      <c r="A217" s="18">
        <v>207</v>
      </c>
      <c r="B217" s="54" t="s">
        <v>286</v>
      </c>
      <c r="C217" s="51" t="s">
        <v>287</v>
      </c>
      <c r="D217" s="48">
        <v>1649</v>
      </c>
      <c r="E217" s="48">
        <v>300</v>
      </c>
      <c r="F217" s="48">
        <v>950</v>
      </c>
      <c r="G217" s="48">
        <v>0</v>
      </c>
      <c r="H217" s="48">
        <v>50</v>
      </c>
      <c r="I217" s="48">
        <v>0</v>
      </c>
      <c r="J217" s="48">
        <v>250</v>
      </c>
      <c r="K217" s="49">
        <f t="shared" si="7"/>
        <v>3199</v>
      </c>
      <c r="L217" s="3">
        <v>412.86</v>
      </c>
      <c r="M217" s="50">
        <f t="shared" si="6"/>
        <v>2786.14</v>
      </c>
      <c r="N217" s="3"/>
      <c r="O217" s="3">
        <v>412.86</v>
      </c>
      <c r="P217" s="50">
        <v>2786.14</v>
      </c>
      <c r="Q217" s="3"/>
    </row>
    <row r="218" spans="1:17" ht="13.5" thickBot="1">
      <c r="A218" s="18">
        <v>208</v>
      </c>
      <c r="B218" s="54" t="s">
        <v>288</v>
      </c>
      <c r="C218" s="51" t="s">
        <v>56</v>
      </c>
      <c r="D218" s="48">
        <v>1105</v>
      </c>
      <c r="E218" s="48">
        <v>300</v>
      </c>
      <c r="F218" s="48">
        <v>950</v>
      </c>
      <c r="G218" s="48">
        <v>0</v>
      </c>
      <c r="H218" s="48">
        <v>0</v>
      </c>
      <c r="I218" s="48">
        <v>0</v>
      </c>
      <c r="J218" s="48">
        <v>250</v>
      </c>
      <c r="K218" s="49">
        <f t="shared" si="7"/>
        <v>2605</v>
      </c>
      <c r="L218" s="3">
        <v>361.35</v>
      </c>
      <c r="M218" s="50">
        <f t="shared" si="6"/>
        <v>2243.65</v>
      </c>
      <c r="N218" s="3"/>
      <c r="O218" s="3">
        <v>361.35</v>
      </c>
      <c r="P218" s="50">
        <v>2243.65</v>
      </c>
      <c r="Q218" s="3"/>
    </row>
    <row r="219" spans="1:17" ht="13.5" thickBot="1">
      <c r="A219" s="18">
        <v>209</v>
      </c>
      <c r="B219" s="54" t="s">
        <v>289</v>
      </c>
      <c r="C219" s="51" t="s">
        <v>71</v>
      </c>
      <c r="D219" s="48">
        <v>1302</v>
      </c>
      <c r="E219" s="48">
        <v>300</v>
      </c>
      <c r="F219" s="48">
        <v>950</v>
      </c>
      <c r="G219" s="48">
        <v>0</v>
      </c>
      <c r="H219" s="48">
        <v>0</v>
      </c>
      <c r="I219" s="48">
        <v>0</v>
      </c>
      <c r="J219" s="48">
        <v>250</v>
      </c>
      <c r="K219" s="49">
        <f t="shared" si="7"/>
        <v>2802</v>
      </c>
      <c r="L219" s="70">
        <v>1861.85</v>
      </c>
      <c r="M219" s="50">
        <f t="shared" si="6"/>
        <v>940.1500000000001</v>
      </c>
      <c r="N219" s="3"/>
      <c r="O219" s="3">
        <v>1861.85</v>
      </c>
      <c r="P219" s="50">
        <v>940.1500000000001</v>
      </c>
      <c r="Q219" s="3"/>
    </row>
    <row r="220" spans="1:17" ht="13.5" thickBot="1">
      <c r="A220" s="18">
        <v>210</v>
      </c>
      <c r="B220" s="54" t="s">
        <v>290</v>
      </c>
      <c r="C220" s="51" t="s">
        <v>46</v>
      </c>
      <c r="D220" s="48">
        <v>1074</v>
      </c>
      <c r="E220" s="48">
        <v>300</v>
      </c>
      <c r="F220" s="48">
        <v>950</v>
      </c>
      <c r="G220" s="48">
        <v>0</v>
      </c>
      <c r="H220" s="48">
        <v>50</v>
      </c>
      <c r="I220" s="48">
        <v>0</v>
      </c>
      <c r="J220" s="48">
        <v>250</v>
      </c>
      <c r="K220" s="49">
        <f t="shared" si="7"/>
        <v>2624</v>
      </c>
      <c r="L220" s="70">
        <v>1409.68</v>
      </c>
      <c r="M220" s="50">
        <f t="shared" si="6"/>
        <v>1214.32</v>
      </c>
      <c r="N220" s="3"/>
      <c r="O220" s="3">
        <v>1409.68</v>
      </c>
      <c r="P220" s="50">
        <v>1214.32</v>
      </c>
      <c r="Q220" s="3"/>
    </row>
    <row r="221" spans="1:17" ht="13.5" thickBot="1">
      <c r="A221" s="18">
        <v>211</v>
      </c>
      <c r="B221" s="54" t="s">
        <v>291</v>
      </c>
      <c r="C221" s="51" t="s">
        <v>54</v>
      </c>
      <c r="D221" s="48">
        <v>1039</v>
      </c>
      <c r="E221" s="48">
        <v>300</v>
      </c>
      <c r="F221" s="48">
        <v>950</v>
      </c>
      <c r="G221" s="48">
        <v>0</v>
      </c>
      <c r="H221" s="48">
        <v>50</v>
      </c>
      <c r="I221" s="48">
        <v>0</v>
      </c>
      <c r="J221" s="48">
        <v>250</v>
      </c>
      <c r="K221" s="49">
        <f t="shared" si="7"/>
        <v>2589</v>
      </c>
      <c r="L221" s="70">
        <v>1542.24</v>
      </c>
      <c r="M221" s="50">
        <f t="shared" si="6"/>
        <v>1046.76</v>
      </c>
      <c r="N221" s="3"/>
      <c r="O221" s="3">
        <v>1542.24</v>
      </c>
      <c r="P221" s="50">
        <v>1046.76</v>
      </c>
      <c r="Q221" s="3"/>
    </row>
    <row r="222" spans="1:17" ht="13.5" thickBot="1">
      <c r="A222" s="18">
        <v>212</v>
      </c>
      <c r="B222" s="54" t="s">
        <v>292</v>
      </c>
      <c r="C222" s="51" t="s">
        <v>46</v>
      </c>
      <c r="D222" s="48">
        <v>1074</v>
      </c>
      <c r="E222" s="48">
        <v>300</v>
      </c>
      <c r="F222" s="48">
        <v>950</v>
      </c>
      <c r="G222" s="48">
        <v>0</v>
      </c>
      <c r="H222" s="48">
        <v>50</v>
      </c>
      <c r="I222" s="48">
        <v>0</v>
      </c>
      <c r="J222" s="48">
        <v>250</v>
      </c>
      <c r="K222" s="49">
        <f t="shared" si="7"/>
        <v>2624</v>
      </c>
      <c r="L222" s="70">
        <v>1476.98</v>
      </c>
      <c r="M222" s="50">
        <f t="shared" si="6"/>
        <v>1147.02</v>
      </c>
      <c r="N222" s="3"/>
      <c r="O222" s="3">
        <v>1476.98</v>
      </c>
      <c r="P222" s="50">
        <v>1147.02</v>
      </c>
      <c r="Q222" s="3"/>
    </row>
    <row r="223" spans="1:17" ht="13.5" thickBot="1">
      <c r="A223" s="18">
        <v>213</v>
      </c>
      <c r="B223" s="54" t="s">
        <v>293</v>
      </c>
      <c r="C223" s="51" t="s">
        <v>141</v>
      </c>
      <c r="D223" s="48">
        <v>3525</v>
      </c>
      <c r="E223" s="48">
        <v>1100</v>
      </c>
      <c r="F223" s="48">
        <v>950</v>
      </c>
      <c r="G223" s="48">
        <v>375</v>
      </c>
      <c r="H223" s="48">
        <v>0</v>
      </c>
      <c r="I223" s="48">
        <v>0</v>
      </c>
      <c r="J223" s="48">
        <v>250</v>
      </c>
      <c r="K223" s="49">
        <f t="shared" si="7"/>
        <v>6200</v>
      </c>
      <c r="L223" s="3">
        <v>960.79</v>
      </c>
      <c r="M223" s="50">
        <f t="shared" si="6"/>
        <v>5239.21</v>
      </c>
      <c r="N223" s="3"/>
      <c r="O223" s="3">
        <v>960.79</v>
      </c>
      <c r="P223" s="50">
        <v>5239.21</v>
      </c>
      <c r="Q223" s="3"/>
    </row>
    <row r="224" spans="1:17" ht="13.5" thickBot="1">
      <c r="A224" s="18">
        <v>214</v>
      </c>
      <c r="B224" s="54" t="s">
        <v>294</v>
      </c>
      <c r="C224" s="51" t="s">
        <v>54</v>
      </c>
      <c r="D224" s="48">
        <v>1039</v>
      </c>
      <c r="E224" s="48">
        <v>300</v>
      </c>
      <c r="F224" s="48">
        <v>950</v>
      </c>
      <c r="G224" s="48">
        <v>0</v>
      </c>
      <c r="H224" s="48">
        <v>0</v>
      </c>
      <c r="I224" s="48">
        <v>0</v>
      </c>
      <c r="J224" s="48">
        <v>250</v>
      </c>
      <c r="K224" s="49">
        <f t="shared" si="7"/>
        <v>2539</v>
      </c>
      <c r="L224" s="3">
        <v>360.46</v>
      </c>
      <c r="M224" s="50">
        <f t="shared" si="6"/>
        <v>2178.54</v>
      </c>
      <c r="N224" s="3"/>
      <c r="O224" s="3">
        <v>360.46</v>
      </c>
      <c r="P224" s="50">
        <v>2178.54</v>
      </c>
      <c r="Q224" s="3"/>
    </row>
    <row r="225" spans="1:17" ht="13.5" thickBot="1">
      <c r="A225" s="18">
        <v>215</v>
      </c>
      <c r="B225" s="54" t="s">
        <v>295</v>
      </c>
      <c r="C225" s="51" t="s">
        <v>64</v>
      </c>
      <c r="D225" s="48">
        <v>1128</v>
      </c>
      <c r="E225" s="48">
        <v>300</v>
      </c>
      <c r="F225" s="48">
        <v>950</v>
      </c>
      <c r="G225" s="48">
        <v>0</v>
      </c>
      <c r="H225" s="48">
        <v>75</v>
      </c>
      <c r="I225" s="48">
        <v>0</v>
      </c>
      <c r="J225" s="48">
        <v>250</v>
      </c>
      <c r="K225" s="49">
        <f t="shared" si="7"/>
        <v>2703</v>
      </c>
      <c r="L225" s="3">
        <v>413.42</v>
      </c>
      <c r="M225" s="50">
        <f t="shared" si="6"/>
        <v>2289.58</v>
      </c>
      <c r="N225" s="3"/>
      <c r="O225" s="3">
        <v>413.42</v>
      </c>
      <c r="P225" s="50">
        <v>2289.58</v>
      </c>
      <c r="Q225" s="62"/>
    </row>
    <row r="226" spans="1:17" ht="13.5" thickBot="1">
      <c r="A226" s="18">
        <v>216</v>
      </c>
      <c r="B226" s="54" t="s">
        <v>296</v>
      </c>
      <c r="C226" s="51" t="s">
        <v>46</v>
      </c>
      <c r="D226" s="48">
        <v>1074</v>
      </c>
      <c r="E226" s="48">
        <v>300</v>
      </c>
      <c r="F226" s="48">
        <v>950</v>
      </c>
      <c r="G226" s="48">
        <v>0</v>
      </c>
      <c r="H226" s="48">
        <v>50</v>
      </c>
      <c r="I226" s="48">
        <v>0</v>
      </c>
      <c r="J226" s="48">
        <v>250</v>
      </c>
      <c r="K226" s="49">
        <f t="shared" si="7"/>
        <v>2624</v>
      </c>
      <c r="L226" s="70">
        <v>1765.07</v>
      </c>
      <c r="M226" s="50">
        <f t="shared" si="6"/>
        <v>858.9300000000001</v>
      </c>
      <c r="N226" s="3"/>
      <c r="O226" s="3">
        <v>1765.07</v>
      </c>
      <c r="P226" s="50">
        <v>858.9300000000001</v>
      </c>
      <c r="Q226" s="62"/>
    </row>
    <row r="227" spans="1:17" ht="13.5" thickBot="1">
      <c r="A227" s="18">
        <v>217</v>
      </c>
      <c r="B227" s="54" t="s">
        <v>297</v>
      </c>
      <c r="C227" s="51" t="s">
        <v>298</v>
      </c>
      <c r="D227" s="87">
        <v>1381</v>
      </c>
      <c r="E227" s="48">
        <v>300</v>
      </c>
      <c r="F227" s="48">
        <v>950</v>
      </c>
      <c r="G227" s="48">
        <v>0</v>
      </c>
      <c r="H227" s="48">
        <v>0</v>
      </c>
      <c r="I227" s="48">
        <v>0</v>
      </c>
      <c r="J227" s="48">
        <v>250</v>
      </c>
      <c r="K227" s="49">
        <f t="shared" si="7"/>
        <v>2881</v>
      </c>
      <c r="L227" s="3">
        <v>402.36</v>
      </c>
      <c r="M227" s="50">
        <f t="shared" si="6"/>
        <v>2478.64</v>
      </c>
      <c r="N227" s="3"/>
      <c r="O227" s="3">
        <v>333.9</v>
      </c>
      <c r="P227" s="50">
        <v>2301.1</v>
      </c>
      <c r="Q227" s="3"/>
    </row>
    <row r="228" spans="1:17" ht="13.5" thickBot="1">
      <c r="A228" s="18">
        <v>218</v>
      </c>
      <c r="B228" s="54" t="s">
        <v>299</v>
      </c>
      <c r="C228" s="51" t="s">
        <v>300</v>
      </c>
      <c r="D228" s="48">
        <v>2120</v>
      </c>
      <c r="E228" s="48">
        <v>300</v>
      </c>
      <c r="F228" s="48">
        <v>950</v>
      </c>
      <c r="G228" s="48">
        <v>0</v>
      </c>
      <c r="H228" s="48">
        <v>50</v>
      </c>
      <c r="I228" s="48">
        <v>600</v>
      </c>
      <c r="J228" s="48">
        <v>250</v>
      </c>
      <c r="K228" s="49">
        <f t="shared" si="7"/>
        <v>4270</v>
      </c>
      <c r="L228" s="70">
        <v>603</v>
      </c>
      <c r="M228" s="50">
        <f t="shared" si="6"/>
        <v>3667</v>
      </c>
      <c r="N228" s="3"/>
      <c r="O228" s="62">
        <v>603</v>
      </c>
      <c r="P228" s="50">
        <v>3667</v>
      </c>
      <c r="Q228" s="3"/>
    </row>
    <row r="229" spans="1:17" ht="13.5" thickBot="1">
      <c r="A229" s="18">
        <v>219</v>
      </c>
      <c r="B229" s="54" t="s">
        <v>301</v>
      </c>
      <c r="C229" s="51" t="s">
        <v>54</v>
      </c>
      <c r="D229" s="48">
        <v>1039</v>
      </c>
      <c r="E229" s="48">
        <v>300</v>
      </c>
      <c r="F229" s="48">
        <v>950</v>
      </c>
      <c r="G229" s="48">
        <v>0</v>
      </c>
      <c r="H229" s="48">
        <v>75</v>
      </c>
      <c r="I229" s="48">
        <v>0</v>
      </c>
      <c r="J229" s="48">
        <v>250</v>
      </c>
      <c r="K229" s="49">
        <f t="shared" si="7"/>
        <v>2614</v>
      </c>
      <c r="L229" s="70">
        <v>1744.88</v>
      </c>
      <c r="M229" s="50">
        <f t="shared" si="6"/>
        <v>869.1199999999999</v>
      </c>
      <c r="N229" s="3"/>
      <c r="O229" s="3">
        <v>1744.88</v>
      </c>
      <c r="P229" s="50">
        <v>869.1199999999999</v>
      </c>
      <c r="Q229" s="3"/>
    </row>
    <row r="230" spans="1:17" ht="13.5" thickBot="1">
      <c r="A230" s="18">
        <v>220</v>
      </c>
      <c r="B230" s="54" t="s">
        <v>302</v>
      </c>
      <c r="C230" s="51" t="s">
        <v>46</v>
      </c>
      <c r="D230" s="48">
        <v>1074</v>
      </c>
      <c r="E230" s="48">
        <v>300</v>
      </c>
      <c r="F230" s="48">
        <v>950</v>
      </c>
      <c r="G230" s="48">
        <v>0</v>
      </c>
      <c r="H230" s="48">
        <v>75</v>
      </c>
      <c r="I230" s="48">
        <v>0</v>
      </c>
      <c r="J230" s="48">
        <v>250</v>
      </c>
      <c r="K230" s="49">
        <f t="shared" si="7"/>
        <v>2649</v>
      </c>
      <c r="L230" s="3">
        <v>335.86</v>
      </c>
      <c r="M230" s="50">
        <f t="shared" si="6"/>
        <v>2313.14</v>
      </c>
      <c r="N230" s="3"/>
      <c r="O230" s="3">
        <v>335.86</v>
      </c>
      <c r="P230" s="50">
        <v>2313.14</v>
      </c>
      <c r="Q230" s="3"/>
    </row>
    <row r="231" spans="1:17" ht="13.5" thickBot="1">
      <c r="A231" s="18">
        <v>221</v>
      </c>
      <c r="B231" s="54" t="s">
        <v>303</v>
      </c>
      <c r="C231" s="51" t="s">
        <v>46</v>
      </c>
      <c r="D231" s="48">
        <v>1074</v>
      </c>
      <c r="E231" s="48">
        <v>300</v>
      </c>
      <c r="F231" s="48">
        <v>950</v>
      </c>
      <c r="G231" s="48">
        <v>0</v>
      </c>
      <c r="H231" s="48">
        <v>75</v>
      </c>
      <c r="I231" s="48">
        <v>0</v>
      </c>
      <c r="J231" s="48">
        <v>250</v>
      </c>
      <c r="K231" s="49">
        <f t="shared" si="7"/>
        <v>2649</v>
      </c>
      <c r="L231" s="3">
        <v>365.86</v>
      </c>
      <c r="M231" s="50">
        <f t="shared" si="6"/>
        <v>2283.14</v>
      </c>
      <c r="N231" s="3"/>
      <c r="O231" s="3">
        <v>365.86</v>
      </c>
      <c r="P231" s="50">
        <v>2283.14</v>
      </c>
      <c r="Q231" s="62"/>
    </row>
    <row r="232" spans="1:17" ht="13.5" thickBot="1">
      <c r="A232" s="18">
        <v>222</v>
      </c>
      <c r="B232" s="54" t="s">
        <v>304</v>
      </c>
      <c r="C232" s="51" t="s">
        <v>46</v>
      </c>
      <c r="D232" s="48">
        <v>1074</v>
      </c>
      <c r="E232" s="48">
        <v>300</v>
      </c>
      <c r="F232" s="48">
        <v>950</v>
      </c>
      <c r="G232" s="48">
        <v>0</v>
      </c>
      <c r="H232" s="48">
        <v>50</v>
      </c>
      <c r="I232" s="48">
        <v>0</v>
      </c>
      <c r="J232" s="48">
        <v>250</v>
      </c>
      <c r="K232" s="49">
        <f t="shared" si="7"/>
        <v>2624</v>
      </c>
      <c r="L232" s="3">
        <v>394.27</v>
      </c>
      <c r="M232" s="50">
        <f t="shared" si="6"/>
        <v>2229.73</v>
      </c>
      <c r="N232" s="3"/>
      <c r="O232" s="3">
        <v>394.27</v>
      </c>
      <c r="P232" s="50">
        <v>2229.73</v>
      </c>
      <c r="Q232" s="3"/>
    </row>
    <row r="233" spans="1:17" ht="13.5" thickBot="1">
      <c r="A233" s="18">
        <v>223</v>
      </c>
      <c r="B233" s="54" t="s">
        <v>305</v>
      </c>
      <c r="C233" s="51" t="s">
        <v>54</v>
      </c>
      <c r="D233" s="48">
        <v>1039</v>
      </c>
      <c r="E233" s="48">
        <v>300</v>
      </c>
      <c r="F233" s="48">
        <v>950</v>
      </c>
      <c r="G233" s="48">
        <v>0</v>
      </c>
      <c r="H233" s="48">
        <v>0</v>
      </c>
      <c r="I233" s="48">
        <v>0</v>
      </c>
      <c r="J233" s="48">
        <v>250</v>
      </c>
      <c r="K233" s="49">
        <f t="shared" si="7"/>
        <v>2539</v>
      </c>
      <c r="L233" s="70">
        <v>1059.02</v>
      </c>
      <c r="M233" s="50">
        <f t="shared" si="6"/>
        <v>1479.98</v>
      </c>
      <c r="N233" s="3"/>
      <c r="O233" s="3">
        <v>1059.02</v>
      </c>
      <c r="P233" s="50">
        <v>1479.98</v>
      </c>
      <c r="Q233" s="3"/>
    </row>
    <row r="234" spans="1:17" ht="13.5" thickBot="1">
      <c r="A234" s="18">
        <v>224</v>
      </c>
      <c r="B234" s="54" t="s">
        <v>306</v>
      </c>
      <c r="C234" s="51" t="s">
        <v>69</v>
      </c>
      <c r="D234" s="48">
        <v>3295</v>
      </c>
      <c r="E234" s="48">
        <v>1100</v>
      </c>
      <c r="F234" s="48">
        <v>950</v>
      </c>
      <c r="G234" s="48">
        <v>375</v>
      </c>
      <c r="H234" s="48">
        <v>0</v>
      </c>
      <c r="I234" s="48">
        <v>0</v>
      </c>
      <c r="J234" s="48">
        <v>250</v>
      </c>
      <c r="K234" s="49">
        <f t="shared" si="7"/>
        <v>5970</v>
      </c>
      <c r="L234" s="3">
        <v>916.52</v>
      </c>
      <c r="M234" s="50">
        <f t="shared" si="6"/>
        <v>5053.48</v>
      </c>
      <c r="N234" s="3"/>
      <c r="O234" s="3">
        <v>916.52</v>
      </c>
      <c r="P234" s="50">
        <v>5053.48</v>
      </c>
      <c r="Q234" s="3"/>
    </row>
    <row r="235" spans="1:17" ht="13.5" thickBot="1">
      <c r="A235" s="18">
        <v>225</v>
      </c>
      <c r="B235" s="54" t="s">
        <v>307</v>
      </c>
      <c r="C235" s="51" t="s">
        <v>46</v>
      </c>
      <c r="D235" s="48">
        <v>1074</v>
      </c>
      <c r="E235" s="48">
        <v>300</v>
      </c>
      <c r="F235" s="48">
        <v>950</v>
      </c>
      <c r="G235" s="48">
        <v>0</v>
      </c>
      <c r="H235" s="48">
        <v>75</v>
      </c>
      <c r="I235" s="48">
        <v>0</v>
      </c>
      <c r="J235" s="48">
        <v>250</v>
      </c>
      <c r="K235" s="49">
        <f t="shared" si="7"/>
        <v>2649</v>
      </c>
      <c r="L235" s="3">
        <v>335.86</v>
      </c>
      <c r="M235" s="50">
        <f t="shared" si="6"/>
        <v>2313.14</v>
      </c>
      <c r="N235" s="3"/>
      <c r="O235" s="3">
        <v>335.86</v>
      </c>
      <c r="P235" s="50">
        <v>2313.14</v>
      </c>
      <c r="Q235" s="3"/>
    </row>
    <row r="236" spans="1:17" ht="13.5" thickBot="1">
      <c r="A236" s="18">
        <v>226</v>
      </c>
      <c r="B236" s="54" t="s">
        <v>308</v>
      </c>
      <c r="C236" s="51" t="s">
        <v>54</v>
      </c>
      <c r="D236" s="48">
        <v>1039</v>
      </c>
      <c r="E236" s="48">
        <v>300</v>
      </c>
      <c r="F236" s="48">
        <v>950</v>
      </c>
      <c r="G236" s="48">
        <v>0</v>
      </c>
      <c r="H236" s="48">
        <v>50</v>
      </c>
      <c r="I236" s="48">
        <v>0</v>
      </c>
      <c r="J236" s="48">
        <v>250</v>
      </c>
      <c r="K236" s="49">
        <f t="shared" si="7"/>
        <v>2589</v>
      </c>
      <c r="L236" s="3">
        <v>327.46</v>
      </c>
      <c r="M236" s="50">
        <f t="shared" si="6"/>
        <v>2261.54</v>
      </c>
      <c r="N236" s="3"/>
      <c r="O236" s="3">
        <v>327.46</v>
      </c>
      <c r="P236" s="50">
        <v>2261.54</v>
      </c>
      <c r="Q236" s="3"/>
    </row>
    <row r="237" spans="1:17" ht="13.5" thickBot="1">
      <c r="A237" s="18">
        <v>227</v>
      </c>
      <c r="B237" s="54" t="s">
        <v>309</v>
      </c>
      <c r="C237" s="51" t="s">
        <v>172</v>
      </c>
      <c r="D237" s="48">
        <v>1128</v>
      </c>
      <c r="E237" s="48">
        <v>300</v>
      </c>
      <c r="F237" s="48">
        <v>950</v>
      </c>
      <c r="G237" s="48">
        <v>0</v>
      </c>
      <c r="H237" s="48">
        <v>0</v>
      </c>
      <c r="I237" s="48">
        <v>0</v>
      </c>
      <c r="J237" s="48">
        <v>250</v>
      </c>
      <c r="K237" s="49">
        <f t="shared" si="7"/>
        <v>2628</v>
      </c>
      <c r="L237" s="3">
        <v>332.92</v>
      </c>
      <c r="M237" s="50">
        <f t="shared" si="6"/>
        <v>2295.08</v>
      </c>
      <c r="N237" s="3"/>
      <c r="O237" s="3">
        <v>332.92</v>
      </c>
      <c r="P237" s="50">
        <v>2295.08</v>
      </c>
      <c r="Q237" s="3"/>
    </row>
    <row r="238" spans="1:17" ht="13.5" thickBot="1">
      <c r="A238" s="18">
        <v>228</v>
      </c>
      <c r="B238" s="54" t="s">
        <v>310</v>
      </c>
      <c r="C238" s="51" t="s">
        <v>46</v>
      </c>
      <c r="D238" s="48">
        <v>1074</v>
      </c>
      <c r="E238" s="48">
        <v>300</v>
      </c>
      <c r="F238" s="48">
        <v>950</v>
      </c>
      <c r="G238" s="48">
        <v>0</v>
      </c>
      <c r="H238" s="48">
        <v>75</v>
      </c>
      <c r="I238" s="48">
        <v>0</v>
      </c>
      <c r="J238" s="48">
        <v>250</v>
      </c>
      <c r="K238" s="49">
        <f t="shared" si="7"/>
        <v>2649</v>
      </c>
      <c r="L238" s="3">
        <v>335.86</v>
      </c>
      <c r="M238" s="50">
        <f t="shared" si="6"/>
        <v>2313.14</v>
      </c>
      <c r="N238" s="3"/>
      <c r="O238" s="3">
        <v>335.86</v>
      </c>
      <c r="P238" s="50">
        <v>2313.14</v>
      </c>
      <c r="Q238" s="3"/>
    </row>
    <row r="239" spans="1:17" ht="13.5" thickBot="1">
      <c r="A239" s="18">
        <v>229</v>
      </c>
      <c r="B239" s="54" t="s">
        <v>1504</v>
      </c>
      <c r="C239" s="51" t="s">
        <v>46</v>
      </c>
      <c r="D239" s="48">
        <v>1074</v>
      </c>
      <c r="E239" s="48">
        <v>300</v>
      </c>
      <c r="F239" s="48">
        <v>950</v>
      </c>
      <c r="G239" s="48">
        <v>0</v>
      </c>
      <c r="H239" s="48">
        <v>50</v>
      </c>
      <c r="I239" s="48">
        <v>0</v>
      </c>
      <c r="J239" s="48">
        <v>250</v>
      </c>
      <c r="K239" s="49">
        <f t="shared" si="7"/>
        <v>2624</v>
      </c>
      <c r="L239" s="3">
        <v>332.36</v>
      </c>
      <c r="M239" s="50">
        <f t="shared" si="6"/>
        <v>2291.64</v>
      </c>
      <c r="N239" s="3"/>
      <c r="O239" s="3">
        <v>332.36</v>
      </c>
      <c r="P239" s="50">
        <v>2291.64</v>
      </c>
      <c r="Q239" s="3"/>
    </row>
    <row r="240" spans="1:17" ht="13.5" thickBot="1">
      <c r="A240" s="18">
        <v>230</v>
      </c>
      <c r="B240" s="54" t="s">
        <v>311</v>
      </c>
      <c r="C240" s="51" t="s">
        <v>46</v>
      </c>
      <c r="D240" s="48">
        <v>1074</v>
      </c>
      <c r="E240" s="48">
        <v>300</v>
      </c>
      <c r="F240" s="48">
        <v>950</v>
      </c>
      <c r="G240" s="48">
        <v>0</v>
      </c>
      <c r="H240" s="48">
        <v>0</v>
      </c>
      <c r="I240" s="48">
        <v>0</v>
      </c>
      <c r="J240" s="48">
        <v>250</v>
      </c>
      <c r="K240" s="49">
        <f t="shared" si="7"/>
        <v>2574</v>
      </c>
      <c r="L240" s="70">
        <v>1378.66</v>
      </c>
      <c r="M240" s="50">
        <f t="shared" si="6"/>
        <v>1195.34</v>
      </c>
      <c r="N240" s="3"/>
      <c r="O240" s="3">
        <v>1378.66</v>
      </c>
      <c r="P240" s="50">
        <v>1195.34</v>
      </c>
      <c r="Q240" s="3"/>
    </row>
    <row r="241" spans="1:17" ht="13.5" thickBot="1">
      <c r="A241" s="18">
        <v>231</v>
      </c>
      <c r="B241" s="54" t="s">
        <v>312</v>
      </c>
      <c r="C241" s="51" t="s">
        <v>52</v>
      </c>
      <c r="D241" s="48">
        <v>1159</v>
      </c>
      <c r="E241" s="48">
        <v>300</v>
      </c>
      <c r="F241" s="48">
        <v>950</v>
      </c>
      <c r="G241" s="48">
        <v>0</v>
      </c>
      <c r="H241" s="48">
        <v>50</v>
      </c>
      <c r="I241" s="48">
        <v>1000</v>
      </c>
      <c r="J241" s="48">
        <v>250</v>
      </c>
      <c r="K241" s="49">
        <f t="shared" si="7"/>
        <v>3709</v>
      </c>
      <c r="L241" s="70">
        <v>1948.29</v>
      </c>
      <c r="M241" s="50">
        <f t="shared" si="6"/>
        <v>1760.71</v>
      </c>
      <c r="N241" s="3"/>
      <c r="O241" s="3">
        <v>1948.29</v>
      </c>
      <c r="P241" s="50">
        <v>1760.71</v>
      </c>
      <c r="Q241" s="3"/>
    </row>
    <row r="242" spans="1:17" ht="13.5" thickBot="1">
      <c r="A242" s="18">
        <v>232</v>
      </c>
      <c r="B242" s="54" t="s">
        <v>313</v>
      </c>
      <c r="C242" s="51" t="s">
        <v>314</v>
      </c>
      <c r="D242" s="48">
        <v>2315</v>
      </c>
      <c r="E242" s="48">
        <v>300</v>
      </c>
      <c r="F242" s="48">
        <v>950</v>
      </c>
      <c r="G242" s="48">
        <v>0</v>
      </c>
      <c r="H242" s="48">
        <v>50</v>
      </c>
      <c r="I242" s="48">
        <v>0</v>
      </c>
      <c r="J242" s="48">
        <v>250</v>
      </c>
      <c r="K242" s="49">
        <f t="shared" si="7"/>
        <v>3865</v>
      </c>
      <c r="L242" s="70">
        <v>2273.22</v>
      </c>
      <c r="M242" s="50">
        <f t="shared" si="6"/>
        <v>1591.7800000000002</v>
      </c>
      <c r="N242" s="3"/>
      <c r="O242" s="3">
        <v>2273.22</v>
      </c>
      <c r="P242" s="50">
        <v>1591.7800000000002</v>
      </c>
      <c r="Q242" s="3"/>
    </row>
    <row r="243" spans="1:17" ht="13.5" thickBot="1">
      <c r="A243" s="18">
        <v>233</v>
      </c>
      <c r="B243" s="54" t="s">
        <v>315</v>
      </c>
      <c r="C243" s="51" t="s">
        <v>69</v>
      </c>
      <c r="D243" s="48">
        <v>3295</v>
      </c>
      <c r="E243" s="48">
        <v>1100</v>
      </c>
      <c r="F243" s="48">
        <v>950</v>
      </c>
      <c r="G243" s="48">
        <v>375</v>
      </c>
      <c r="H243" s="48">
        <v>0</v>
      </c>
      <c r="I243" s="48">
        <v>0</v>
      </c>
      <c r="J243" s="48">
        <v>250</v>
      </c>
      <c r="K243" s="49">
        <f t="shared" si="7"/>
        <v>5970</v>
      </c>
      <c r="L243" s="70">
        <v>4789.5</v>
      </c>
      <c r="M243" s="50">
        <f t="shared" si="6"/>
        <v>1180.5</v>
      </c>
      <c r="N243" s="3"/>
      <c r="O243" s="62">
        <v>4789.5</v>
      </c>
      <c r="P243" s="50">
        <v>1180.5</v>
      </c>
      <c r="Q243" s="3"/>
    </row>
    <row r="244" spans="1:17" ht="13.5" thickBot="1">
      <c r="A244" s="18">
        <v>234</v>
      </c>
      <c r="B244" s="54" t="s">
        <v>316</v>
      </c>
      <c r="C244" s="51" t="s">
        <v>46</v>
      </c>
      <c r="D244" s="48">
        <v>1074</v>
      </c>
      <c r="E244" s="48">
        <v>300</v>
      </c>
      <c r="F244" s="48">
        <v>950</v>
      </c>
      <c r="G244" s="48">
        <v>0</v>
      </c>
      <c r="H244" s="48">
        <v>50</v>
      </c>
      <c r="I244" s="48">
        <v>0</v>
      </c>
      <c r="J244" s="48">
        <v>250</v>
      </c>
      <c r="K244" s="49">
        <f t="shared" si="7"/>
        <v>2624</v>
      </c>
      <c r="L244" s="3">
        <v>332.36</v>
      </c>
      <c r="M244" s="50">
        <f t="shared" si="6"/>
        <v>2291.64</v>
      </c>
      <c r="N244" s="3"/>
      <c r="O244" s="3">
        <v>332.36</v>
      </c>
      <c r="P244" s="50">
        <v>2291.64</v>
      </c>
      <c r="Q244" s="3"/>
    </row>
    <row r="245" spans="1:17" ht="13.5" thickBot="1">
      <c r="A245" s="18">
        <v>235</v>
      </c>
      <c r="B245" s="54" t="s">
        <v>317</v>
      </c>
      <c r="C245" s="51" t="s">
        <v>111</v>
      </c>
      <c r="D245" s="48">
        <v>6297</v>
      </c>
      <c r="E245" s="48">
        <v>3300</v>
      </c>
      <c r="F245" s="48">
        <v>950</v>
      </c>
      <c r="G245" s="48">
        <v>375</v>
      </c>
      <c r="H245" s="48">
        <v>0</v>
      </c>
      <c r="I245" s="48">
        <v>0</v>
      </c>
      <c r="J245" s="48">
        <v>250</v>
      </c>
      <c r="K245" s="49">
        <f t="shared" si="7"/>
        <v>11172</v>
      </c>
      <c r="L245" s="70">
        <v>2229.18</v>
      </c>
      <c r="M245" s="50">
        <f t="shared" si="6"/>
        <v>8942.82</v>
      </c>
      <c r="N245" s="3"/>
      <c r="O245" s="3">
        <v>2229.18</v>
      </c>
      <c r="P245" s="50">
        <v>8942.82</v>
      </c>
      <c r="Q245" s="3"/>
    </row>
    <row r="246" spans="1:17" ht="13.5" thickBot="1">
      <c r="A246" s="18">
        <v>236</v>
      </c>
      <c r="B246" s="54" t="s">
        <v>318</v>
      </c>
      <c r="C246" s="51" t="s">
        <v>54</v>
      </c>
      <c r="D246" s="48">
        <v>1039</v>
      </c>
      <c r="E246" s="48">
        <v>300</v>
      </c>
      <c r="F246" s="48">
        <v>950</v>
      </c>
      <c r="G246" s="48">
        <v>0</v>
      </c>
      <c r="H246" s="48">
        <v>0</v>
      </c>
      <c r="I246" s="48">
        <v>0</v>
      </c>
      <c r="J246" s="48">
        <v>250</v>
      </c>
      <c r="K246" s="49">
        <f t="shared" si="7"/>
        <v>2539</v>
      </c>
      <c r="L246" s="3">
        <v>320.46</v>
      </c>
      <c r="M246" s="50">
        <f t="shared" si="6"/>
        <v>2218.54</v>
      </c>
      <c r="N246" s="3"/>
      <c r="O246" s="3">
        <v>320.46</v>
      </c>
      <c r="P246" s="50">
        <v>2218.54</v>
      </c>
      <c r="Q246" s="3"/>
    </row>
    <row r="247" spans="1:17" ht="13.5" thickBot="1">
      <c r="A247" s="18">
        <v>237</v>
      </c>
      <c r="B247" s="73" t="s">
        <v>319</v>
      </c>
      <c r="C247" s="74" t="s">
        <v>46</v>
      </c>
      <c r="D247" s="75">
        <v>1074</v>
      </c>
      <c r="E247" s="75">
        <v>300</v>
      </c>
      <c r="F247" s="75">
        <v>950</v>
      </c>
      <c r="G247" s="75">
        <v>0</v>
      </c>
      <c r="H247" s="75">
        <v>50</v>
      </c>
      <c r="I247" s="75">
        <v>0</v>
      </c>
      <c r="J247" s="75">
        <v>250</v>
      </c>
      <c r="K247" s="76">
        <f t="shared" si="7"/>
        <v>2624</v>
      </c>
      <c r="L247" s="89">
        <v>1541.88</v>
      </c>
      <c r="M247" s="59">
        <f t="shared" si="6"/>
        <v>1082.12</v>
      </c>
      <c r="N247" s="20"/>
      <c r="O247" s="3">
        <v>1541.88</v>
      </c>
      <c r="P247" s="50">
        <v>1082.12</v>
      </c>
      <c r="Q247" s="3"/>
    </row>
    <row r="248" spans="1:17" ht="12.75">
      <c r="A248" s="18">
        <v>238</v>
      </c>
      <c r="B248" s="54" t="s">
        <v>320</v>
      </c>
      <c r="C248" s="51" t="s">
        <v>46</v>
      </c>
      <c r="D248" s="48">
        <v>1074</v>
      </c>
      <c r="E248" s="48">
        <v>300</v>
      </c>
      <c r="F248" s="48">
        <v>950</v>
      </c>
      <c r="G248" s="48">
        <v>0</v>
      </c>
      <c r="H248" s="48">
        <v>50</v>
      </c>
      <c r="I248" s="48">
        <v>0</v>
      </c>
      <c r="J248" s="48">
        <v>250</v>
      </c>
      <c r="K248" s="60">
        <f t="shared" si="7"/>
        <v>2624</v>
      </c>
      <c r="L248" s="3">
        <v>364.27</v>
      </c>
      <c r="M248" s="50">
        <f t="shared" si="6"/>
        <v>2259.73</v>
      </c>
      <c r="N248" s="3"/>
      <c r="O248" s="3">
        <v>364.27</v>
      </c>
      <c r="P248" s="50">
        <v>2259.73</v>
      </c>
      <c r="Q248" s="3"/>
    </row>
    <row r="249" spans="1:11" ht="12.75">
      <c r="A249"/>
      <c r="B249"/>
      <c r="K249"/>
    </row>
    <row r="250" spans="1:11" ht="12.75">
      <c r="A250"/>
      <c r="B250"/>
      <c r="K250"/>
    </row>
    <row r="251" spans="1:11" ht="12.75">
      <c r="A251"/>
      <c r="B251"/>
      <c r="K251"/>
    </row>
  </sheetData>
  <sheetProtection/>
  <mergeCells count="14">
    <mergeCell ref="P9:P10"/>
    <mergeCell ref="Q9:Q10"/>
    <mergeCell ref="A9:A10"/>
    <mergeCell ref="B9:B10"/>
    <mergeCell ref="C9:C10"/>
    <mergeCell ref="D9:D10"/>
    <mergeCell ref="E9:K9"/>
    <mergeCell ref="L9:O9"/>
    <mergeCell ref="B2:Q2"/>
    <mergeCell ref="B3:Q3"/>
    <mergeCell ref="A4:Q4"/>
    <mergeCell ref="A5:Q5"/>
    <mergeCell ref="A6:Q6"/>
    <mergeCell ref="A7:Q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2:N99"/>
  <sheetViews>
    <sheetView zoomScalePageLayoutView="0" workbookViewId="0" topLeftCell="A1">
      <selection activeCell="B91" sqref="B91"/>
    </sheetView>
  </sheetViews>
  <sheetFormatPr defaultColWidth="11.57421875" defaultRowHeight="12.75"/>
  <cols>
    <col min="1" max="1" width="5.421875" style="0" customWidth="1"/>
    <col min="2" max="2" width="34.8515625" style="0" bestFit="1" customWidth="1"/>
    <col min="3" max="3" width="34.7109375" style="0" customWidth="1"/>
    <col min="4" max="7" width="11.57421875" style="0" customWidth="1"/>
    <col min="8" max="8" width="13.00390625" style="0" customWidth="1"/>
    <col min="9" max="10" width="11.57421875" style="0" customWidth="1"/>
    <col min="11" max="11" width="11.421875" style="0" customWidth="1"/>
    <col min="12" max="12" width="13.7109375" style="0" customWidth="1"/>
  </cols>
  <sheetData>
    <row r="2" spans="2:13" ht="19.5" customHeight="1">
      <c r="B2" s="128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9.5">
      <c r="A3" s="17"/>
      <c r="B3" s="129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4" ht="19.5" customHeight="1">
      <c r="A4" s="130" t="s">
        <v>13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3" ht="12.75">
      <c r="A5" s="131" t="s">
        <v>14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ht="14.25" customHeight="1">
      <c r="A6" s="131" t="s">
        <v>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ht="14.25" customHeight="1">
      <c r="A7" s="132">
        <v>42704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ht="13.5" thickBot="1"/>
    <row r="9" spans="1:14" ht="12.75" customHeight="1" thickBot="1">
      <c r="A9" s="135" t="s">
        <v>3</v>
      </c>
      <c r="B9" s="142" t="s">
        <v>5</v>
      </c>
      <c r="C9" s="139" t="s">
        <v>6</v>
      </c>
      <c r="D9" s="144" t="s">
        <v>15</v>
      </c>
      <c r="E9" s="146" t="s">
        <v>35</v>
      </c>
      <c r="F9" s="146"/>
      <c r="G9" s="146"/>
      <c r="H9" s="146"/>
      <c r="I9" s="146"/>
      <c r="J9" s="146"/>
      <c r="K9" s="147"/>
      <c r="L9" s="122" t="s">
        <v>10</v>
      </c>
      <c r="M9" s="148" t="s">
        <v>9</v>
      </c>
      <c r="N9" s="140" t="s">
        <v>32</v>
      </c>
    </row>
    <row r="10" spans="1:14" ht="30.75" customHeight="1" thickBot="1">
      <c r="A10" s="135"/>
      <c r="B10" s="143"/>
      <c r="C10" s="139"/>
      <c r="D10" s="145"/>
      <c r="E10" s="123" t="s">
        <v>16</v>
      </c>
      <c r="F10" s="123" t="s">
        <v>17</v>
      </c>
      <c r="G10" s="123" t="s">
        <v>18</v>
      </c>
      <c r="H10" s="124" t="s">
        <v>19</v>
      </c>
      <c r="I10" s="123" t="s">
        <v>20</v>
      </c>
      <c r="J10" s="123" t="s">
        <v>21</v>
      </c>
      <c r="K10" s="123" t="s">
        <v>22</v>
      </c>
      <c r="L10" s="125" t="s">
        <v>8</v>
      </c>
      <c r="M10" s="149"/>
      <c r="N10" s="141"/>
    </row>
    <row r="11" spans="1:14" ht="26.25" customHeight="1" thickBot="1">
      <c r="A11" s="18">
        <v>1</v>
      </c>
      <c r="B11" s="109" t="s">
        <v>1512</v>
      </c>
      <c r="C11" s="109" t="s">
        <v>1513</v>
      </c>
      <c r="D11" s="126">
        <v>5787</v>
      </c>
      <c r="E11" s="126">
        <v>1100</v>
      </c>
      <c r="F11" s="126">
        <v>1510</v>
      </c>
      <c r="G11" s="126">
        <v>0</v>
      </c>
      <c r="H11" s="126">
        <v>0</v>
      </c>
      <c r="I11" s="126">
        <v>0</v>
      </c>
      <c r="J11" s="126">
        <v>250</v>
      </c>
      <c r="K11" s="126">
        <f>SUM(D11:J11)</f>
        <v>8647</v>
      </c>
      <c r="L11" s="126">
        <v>1684.92</v>
      </c>
      <c r="M11" s="126">
        <f>+K11-L11</f>
        <v>6962.08</v>
      </c>
      <c r="N11" s="126"/>
    </row>
    <row r="12" spans="1:14" ht="26.25" customHeight="1" thickBot="1">
      <c r="A12" s="18">
        <v>2</v>
      </c>
      <c r="B12" s="109" t="s">
        <v>1514</v>
      </c>
      <c r="C12" s="109" t="s">
        <v>1515</v>
      </c>
      <c r="D12" s="19">
        <v>2920</v>
      </c>
      <c r="E12" s="19">
        <v>300</v>
      </c>
      <c r="F12" s="19">
        <v>1510</v>
      </c>
      <c r="G12" s="19">
        <v>0</v>
      </c>
      <c r="H12" s="19">
        <v>0</v>
      </c>
      <c r="I12" s="19">
        <v>0</v>
      </c>
      <c r="J12" s="19">
        <v>250</v>
      </c>
      <c r="K12" s="19">
        <f aca="true" t="shared" si="0" ref="K12:K75">SUM(D12:J12)</f>
        <v>4980</v>
      </c>
      <c r="L12" s="19">
        <v>773.07</v>
      </c>
      <c r="M12" s="19">
        <f aca="true" t="shared" si="1" ref="M12:M75">+K12-L12</f>
        <v>4206.93</v>
      </c>
      <c r="N12" s="19"/>
    </row>
    <row r="13" spans="1:14" ht="26.25" customHeight="1" thickBot="1">
      <c r="A13" s="18">
        <v>3</v>
      </c>
      <c r="B13" s="109" t="s">
        <v>1516</v>
      </c>
      <c r="C13" s="109" t="s">
        <v>1517</v>
      </c>
      <c r="D13" s="19">
        <v>3081</v>
      </c>
      <c r="E13" s="19">
        <v>300</v>
      </c>
      <c r="F13" s="19">
        <v>1510</v>
      </c>
      <c r="G13" s="19">
        <v>0</v>
      </c>
      <c r="H13" s="19">
        <v>0</v>
      </c>
      <c r="I13" s="19">
        <v>0</v>
      </c>
      <c r="J13" s="19">
        <v>250</v>
      </c>
      <c r="K13" s="19">
        <f t="shared" si="0"/>
        <v>5141</v>
      </c>
      <c r="L13" s="19">
        <v>799.39</v>
      </c>
      <c r="M13" s="19">
        <f t="shared" si="1"/>
        <v>4341.61</v>
      </c>
      <c r="N13" s="19"/>
    </row>
    <row r="14" spans="1:14" ht="26.25" customHeight="1" thickBot="1">
      <c r="A14" s="18">
        <v>4</v>
      </c>
      <c r="B14" s="109" t="s">
        <v>1518</v>
      </c>
      <c r="C14" s="109" t="s">
        <v>1519</v>
      </c>
      <c r="D14" s="19">
        <v>2920</v>
      </c>
      <c r="E14" s="19">
        <v>300</v>
      </c>
      <c r="F14" s="19">
        <v>1510</v>
      </c>
      <c r="G14" s="19">
        <v>0</v>
      </c>
      <c r="H14" s="19">
        <v>0</v>
      </c>
      <c r="I14" s="19">
        <v>0</v>
      </c>
      <c r="J14" s="19">
        <v>250</v>
      </c>
      <c r="K14" s="19">
        <f t="shared" si="0"/>
        <v>4980</v>
      </c>
      <c r="L14" s="19">
        <v>773.07</v>
      </c>
      <c r="M14" s="19">
        <f t="shared" si="1"/>
        <v>4206.93</v>
      </c>
      <c r="N14" s="19"/>
    </row>
    <row r="15" spans="1:14" ht="26.25" customHeight="1" thickBot="1">
      <c r="A15" s="18">
        <v>5</v>
      </c>
      <c r="B15" s="109" t="s">
        <v>1520</v>
      </c>
      <c r="C15" s="109" t="s">
        <v>1521</v>
      </c>
      <c r="D15" s="19">
        <v>2375</v>
      </c>
      <c r="E15" s="19">
        <v>300</v>
      </c>
      <c r="F15" s="19">
        <v>1510</v>
      </c>
      <c r="G15" s="19">
        <v>0</v>
      </c>
      <c r="H15" s="19">
        <v>0</v>
      </c>
      <c r="I15" s="19">
        <v>0</v>
      </c>
      <c r="J15" s="19">
        <v>250</v>
      </c>
      <c r="K15" s="19">
        <f t="shared" si="0"/>
        <v>4435</v>
      </c>
      <c r="L15" s="19">
        <v>684</v>
      </c>
      <c r="M15" s="19">
        <f t="shared" si="1"/>
        <v>3751</v>
      </c>
      <c r="N15" s="19"/>
    </row>
    <row r="16" spans="1:14" ht="26.25" customHeight="1" thickBot="1">
      <c r="A16" s="18">
        <v>6</v>
      </c>
      <c r="B16" s="109" t="s">
        <v>1522</v>
      </c>
      <c r="C16" s="109" t="s">
        <v>1523</v>
      </c>
      <c r="D16" s="19">
        <v>2375</v>
      </c>
      <c r="E16" s="19">
        <v>300</v>
      </c>
      <c r="F16" s="19">
        <v>1510</v>
      </c>
      <c r="G16" s="19">
        <v>0</v>
      </c>
      <c r="H16" s="19">
        <v>0</v>
      </c>
      <c r="I16" s="19">
        <v>0</v>
      </c>
      <c r="J16" s="19">
        <v>250</v>
      </c>
      <c r="K16" s="19">
        <f t="shared" si="0"/>
        <v>4435</v>
      </c>
      <c r="L16" s="19">
        <v>684</v>
      </c>
      <c r="M16" s="19">
        <f t="shared" si="1"/>
        <v>3751</v>
      </c>
      <c r="N16" s="19"/>
    </row>
    <row r="17" spans="1:14" ht="26.25" customHeight="1" thickBot="1">
      <c r="A17" s="18">
        <v>7</v>
      </c>
      <c r="B17" s="109" t="s">
        <v>1524</v>
      </c>
      <c r="C17" s="109" t="s">
        <v>1525</v>
      </c>
      <c r="D17" s="19">
        <v>2920</v>
      </c>
      <c r="E17" s="19">
        <v>300</v>
      </c>
      <c r="F17" s="19">
        <v>1510</v>
      </c>
      <c r="G17" s="19">
        <v>0</v>
      </c>
      <c r="H17" s="19">
        <v>0</v>
      </c>
      <c r="I17" s="19">
        <v>0</v>
      </c>
      <c r="J17" s="19">
        <v>250</v>
      </c>
      <c r="K17" s="19">
        <f t="shared" si="0"/>
        <v>4980</v>
      </c>
      <c r="L17" s="19">
        <v>773.07</v>
      </c>
      <c r="M17" s="19">
        <f t="shared" si="1"/>
        <v>4206.93</v>
      </c>
      <c r="N17" s="19"/>
    </row>
    <row r="18" spans="1:14" ht="26.25" customHeight="1" thickBot="1">
      <c r="A18" s="18">
        <v>8</v>
      </c>
      <c r="B18" s="109" t="s">
        <v>1526</v>
      </c>
      <c r="C18" s="109" t="s">
        <v>1527</v>
      </c>
      <c r="D18" s="19">
        <v>5787</v>
      </c>
      <c r="E18" s="19">
        <v>1100</v>
      </c>
      <c r="F18" s="19">
        <v>1510</v>
      </c>
      <c r="G18" s="19">
        <v>0</v>
      </c>
      <c r="H18" s="19">
        <v>0</v>
      </c>
      <c r="I18" s="19">
        <v>0</v>
      </c>
      <c r="J18" s="19">
        <v>250</v>
      </c>
      <c r="K18" s="19">
        <f t="shared" si="0"/>
        <v>8647</v>
      </c>
      <c r="L18" s="19">
        <v>1684.92</v>
      </c>
      <c r="M18" s="19">
        <f t="shared" si="1"/>
        <v>6962.08</v>
      </c>
      <c r="N18" s="19"/>
    </row>
    <row r="19" spans="1:14" ht="26.25" customHeight="1" thickBot="1">
      <c r="A19" s="18">
        <v>9</v>
      </c>
      <c r="B19" s="109" t="s">
        <v>1528</v>
      </c>
      <c r="C19" s="109" t="s">
        <v>1529</v>
      </c>
      <c r="D19" s="19">
        <v>5787</v>
      </c>
      <c r="E19" s="19">
        <v>1100</v>
      </c>
      <c r="F19" s="19">
        <v>1510</v>
      </c>
      <c r="G19" s="19">
        <v>0</v>
      </c>
      <c r="H19" s="19">
        <v>0</v>
      </c>
      <c r="I19" s="19">
        <v>0</v>
      </c>
      <c r="J19" s="19">
        <v>250</v>
      </c>
      <c r="K19" s="19">
        <f t="shared" si="0"/>
        <v>8647</v>
      </c>
      <c r="L19" s="19">
        <v>1684.92</v>
      </c>
      <c r="M19" s="19">
        <f t="shared" si="1"/>
        <v>6962.08</v>
      </c>
      <c r="N19" s="19"/>
    </row>
    <row r="20" spans="1:14" ht="26.25" customHeight="1" thickBot="1">
      <c r="A20" s="18">
        <v>10</v>
      </c>
      <c r="B20" s="109" t="s">
        <v>1530</v>
      </c>
      <c r="C20" s="109" t="s">
        <v>1519</v>
      </c>
      <c r="D20" s="19">
        <v>2920</v>
      </c>
      <c r="E20" s="19">
        <v>300</v>
      </c>
      <c r="F20" s="19">
        <v>1510</v>
      </c>
      <c r="G20" s="19">
        <v>0</v>
      </c>
      <c r="H20" s="19">
        <v>0</v>
      </c>
      <c r="I20" s="19">
        <v>0</v>
      </c>
      <c r="J20" s="19">
        <v>250</v>
      </c>
      <c r="K20" s="19">
        <f t="shared" si="0"/>
        <v>4980</v>
      </c>
      <c r="L20" s="19">
        <v>773.07</v>
      </c>
      <c r="M20" s="19">
        <f t="shared" si="1"/>
        <v>4206.93</v>
      </c>
      <c r="N20" s="19"/>
    </row>
    <row r="21" spans="1:14" ht="26.25" customHeight="1" thickBot="1">
      <c r="A21" s="18">
        <v>11</v>
      </c>
      <c r="B21" s="109" t="s">
        <v>1531</v>
      </c>
      <c r="C21" s="109" t="s">
        <v>1519</v>
      </c>
      <c r="D21" s="19">
        <v>2920</v>
      </c>
      <c r="E21" s="19">
        <v>300</v>
      </c>
      <c r="F21" s="19">
        <v>1510</v>
      </c>
      <c r="G21" s="19">
        <v>0</v>
      </c>
      <c r="H21" s="19">
        <v>0</v>
      </c>
      <c r="I21" s="19">
        <v>0</v>
      </c>
      <c r="J21" s="19">
        <v>250</v>
      </c>
      <c r="K21" s="19">
        <f t="shared" si="0"/>
        <v>4980</v>
      </c>
      <c r="L21" s="19">
        <v>773.07</v>
      </c>
      <c r="M21" s="19">
        <f t="shared" si="1"/>
        <v>4206.93</v>
      </c>
      <c r="N21" s="19"/>
    </row>
    <row r="22" spans="1:14" ht="26.25" customHeight="1" thickBot="1">
      <c r="A22" s="18">
        <v>12</v>
      </c>
      <c r="B22" s="109" t="s">
        <v>1532</v>
      </c>
      <c r="C22" s="109" t="s">
        <v>1519</v>
      </c>
      <c r="D22" s="19">
        <v>2920</v>
      </c>
      <c r="E22" s="19">
        <v>300</v>
      </c>
      <c r="F22" s="19">
        <v>1510</v>
      </c>
      <c r="G22" s="19">
        <v>0</v>
      </c>
      <c r="H22" s="19">
        <v>0</v>
      </c>
      <c r="I22" s="19">
        <v>0</v>
      </c>
      <c r="J22" s="19">
        <v>250</v>
      </c>
      <c r="K22" s="19">
        <f t="shared" si="0"/>
        <v>4980</v>
      </c>
      <c r="L22" s="19">
        <v>773.07</v>
      </c>
      <c r="M22" s="19">
        <f t="shared" si="1"/>
        <v>4206.93</v>
      </c>
      <c r="N22" s="19"/>
    </row>
    <row r="23" spans="1:14" ht="26.25" customHeight="1" thickBot="1">
      <c r="A23" s="18">
        <v>13</v>
      </c>
      <c r="B23" s="109" t="s">
        <v>1533</v>
      </c>
      <c r="C23" s="109" t="s">
        <v>1519</v>
      </c>
      <c r="D23" s="19">
        <v>2920</v>
      </c>
      <c r="E23" s="19">
        <v>300</v>
      </c>
      <c r="F23" s="19">
        <v>1510</v>
      </c>
      <c r="G23" s="19">
        <v>0</v>
      </c>
      <c r="H23" s="19">
        <v>0</v>
      </c>
      <c r="I23" s="19">
        <v>0</v>
      </c>
      <c r="J23" s="19">
        <v>250</v>
      </c>
      <c r="K23" s="19">
        <f t="shared" si="0"/>
        <v>4980</v>
      </c>
      <c r="L23" s="19">
        <v>773.07</v>
      </c>
      <c r="M23" s="19">
        <f t="shared" si="1"/>
        <v>4206.93</v>
      </c>
      <c r="N23" s="19"/>
    </row>
    <row r="24" spans="1:14" ht="26.25" customHeight="1" thickBot="1">
      <c r="A24" s="18">
        <v>14</v>
      </c>
      <c r="B24" s="109" t="s">
        <v>1534</v>
      </c>
      <c r="C24" s="109" t="s">
        <v>1535</v>
      </c>
      <c r="D24" s="19">
        <v>6297</v>
      </c>
      <c r="E24" s="19">
        <v>3300</v>
      </c>
      <c r="F24" s="19">
        <v>1510</v>
      </c>
      <c r="G24" s="19">
        <v>0</v>
      </c>
      <c r="H24" s="19">
        <v>0</v>
      </c>
      <c r="I24" s="19">
        <v>350</v>
      </c>
      <c r="J24" s="19">
        <v>250</v>
      </c>
      <c r="K24" s="19">
        <f t="shared" si="0"/>
        <v>11707</v>
      </c>
      <c r="L24" s="19">
        <v>2484.3</v>
      </c>
      <c r="M24" s="19">
        <f t="shared" si="1"/>
        <v>9222.7</v>
      </c>
      <c r="N24" s="19"/>
    </row>
    <row r="25" spans="1:14" ht="26.25" customHeight="1" thickBot="1">
      <c r="A25" s="18">
        <v>15</v>
      </c>
      <c r="B25" s="109" t="s">
        <v>1536</v>
      </c>
      <c r="C25" s="109" t="s">
        <v>1519</v>
      </c>
      <c r="D25" s="19">
        <v>2920</v>
      </c>
      <c r="E25" s="19">
        <v>300</v>
      </c>
      <c r="F25" s="19">
        <v>1510</v>
      </c>
      <c r="G25" s="19">
        <v>0</v>
      </c>
      <c r="H25" s="19">
        <v>0</v>
      </c>
      <c r="I25" s="19">
        <v>0</v>
      </c>
      <c r="J25" s="19">
        <v>250</v>
      </c>
      <c r="K25" s="19">
        <f t="shared" si="0"/>
        <v>4980</v>
      </c>
      <c r="L25" s="19">
        <v>773.07</v>
      </c>
      <c r="M25" s="19">
        <f t="shared" si="1"/>
        <v>4206.93</v>
      </c>
      <c r="N25" s="19"/>
    </row>
    <row r="26" spans="1:14" ht="26.25" customHeight="1" thickBot="1">
      <c r="A26" s="18">
        <v>16</v>
      </c>
      <c r="B26" s="109" t="s">
        <v>1537</v>
      </c>
      <c r="C26" s="109" t="s">
        <v>1517</v>
      </c>
      <c r="D26" s="19">
        <v>3081</v>
      </c>
      <c r="E26" s="19">
        <v>300</v>
      </c>
      <c r="F26" s="19">
        <v>1510</v>
      </c>
      <c r="G26" s="19">
        <v>0</v>
      </c>
      <c r="H26" s="19">
        <v>0</v>
      </c>
      <c r="I26" s="19">
        <v>0</v>
      </c>
      <c r="J26" s="19">
        <v>250</v>
      </c>
      <c r="K26" s="19">
        <f t="shared" si="0"/>
        <v>5141</v>
      </c>
      <c r="L26" s="19">
        <v>799.39</v>
      </c>
      <c r="M26" s="19">
        <f t="shared" si="1"/>
        <v>4341.61</v>
      </c>
      <c r="N26" s="19"/>
    </row>
    <row r="27" spans="1:14" ht="26.25" customHeight="1" thickBot="1">
      <c r="A27" s="18">
        <v>17</v>
      </c>
      <c r="B27" s="109" t="s">
        <v>1538</v>
      </c>
      <c r="C27" s="109" t="s">
        <v>1517</v>
      </c>
      <c r="D27" s="19">
        <v>3081</v>
      </c>
      <c r="E27" s="19">
        <v>300</v>
      </c>
      <c r="F27" s="19">
        <v>1510</v>
      </c>
      <c r="G27" s="19">
        <v>0</v>
      </c>
      <c r="H27" s="19">
        <v>0</v>
      </c>
      <c r="I27" s="19">
        <v>0</v>
      </c>
      <c r="J27" s="19">
        <v>250</v>
      </c>
      <c r="K27" s="19">
        <f t="shared" si="0"/>
        <v>5141</v>
      </c>
      <c r="L27" s="19">
        <v>799.39</v>
      </c>
      <c r="M27" s="19">
        <f t="shared" si="1"/>
        <v>4341.61</v>
      </c>
      <c r="N27" s="19"/>
    </row>
    <row r="28" spans="1:14" ht="26.25" customHeight="1" thickBot="1">
      <c r="A28" s="18">
        <v>18</v>
      </c>
      <c r="B28" s="109" t="s">
        <v>1539</v>
      </c>
      <c r="C28" s="109" t="s">
        <v>1540</v>
      </c>
      <c r="D28" s="19">
        <v>5095</v>
      </c>
      <c r="E28" s="19">
        <v>1100</v>
      </c>
      <c r="F28" s="19">
        <v>1510</v>
      </c>
      <c r="G28" s="19">
        <v>0</v>
      </c>
      <c r="H28" s="19">
        <v>0</v>
      </c>
      <c r="I28" s="19">
        <v>0</v>
      </c>
      <c r="J28" s="19">
        <v>250</v>
      </c>
      <c r="K28" s="19">
        <f t="shared" si="0"/>
        <v>7955</v>
      </c>
      <c r="L28" s="19">
        <v>1451.87</v>
      </c>
      <c r="M28" s="19">
        <f t="shared" si="1"/>
        <v>6503.13</v>
      </c>
      <c r="N28" s="19"/>
    </row>
    <row r="29" spans="1:14" ht="26.25" customHeight="1" thickBot="1">
      <c r="A29" s="18">
        <v>19</v>
      </c>
      <c r="B29" s="109" t="s">
        <v>1541</v>
      </c>
      <c r="C29" s="109" t="s">
        <v>1542</v>
      </c>
      <c r="D29" s="19">
        <v>6759</v>
      </c>
      <c r="E29" s="19">
        <v>3300</v>
      </c>
      <c r="F29" s="19">
        <v>1510</v>
      </c>
      <c r="G29" s="19">
        <v>0</v>
      </c>
      <c r="H29" s="19">
        <v>0</v>
      </c>
      <c r="I29" s="19">
        <v>0</v>
      </c>
      <c r="J29" s="19">
        <v>250</v>
      </c>
      <c r="K29" s="19">
        <f t="shared" si="0"/>
        <v>11819</v>
      </c>
      <c r="L29" s="19">
        <v>2504.7</v>
      </c>
      <c r="M29" s="19">
        <f t="shared" si="1"/>
        <v>9314.3</v>
      </c>
      <c r="N29" s="19"/>
    </row>
    <row r="30" spans="1:14" ht="26.25" customHeight="1" thickBot="1">
      <c r="A30" s="18">
        <v>20</v>
      </c>
      <c r="B30" s="109" t="s">
        <v>1543</v>
      </c>
      <c r="C30" s="109" t="s">
        <v>1519</v>
      </c>
      <c r="D30" s="19">
        <v>2920</v>
      </c>
      <c r="E30" s="19">
        <v>300</v>
      </c>
      <c r="F30" s="19">
        <v>1510</v>
      </c>
      <c r="G30" s="19">
        <v>0</v>
      </c>
      <c r="H30" s="19">
        <v>0</v>
      </c>
      <c r="I30" s="19">
        <v>0</v>
      </c>
      <c r="J30" s="19">
        <v>250</v>
      </c>
      <c r="K30" s="19">
        <f t="shared" si="0"/>
        <v>4980</v>
      </c>
      <c r="L30" s="19">
        <v>773.07</v>
      </c>
      <c r="M30" s="19">
        <f t="shared" si="1"/>
        <v>4206.93</v>
      </c>
      <c r="N30" s="19"/>
    </row>
    <row r="31" spans="1:14" ht="26.25" customHeight="1" thickBot="1">
      <c r="A31" s="18">
        <v>21</v>
      </c>
      <c r="B31" s="109" t="s">
        <v>1544</v>
      </c>
      <c r="C31" s="109" t="s">
        <v>1517</v>
      </c>
      <c r="D31" s="19">
        <v>3081</v>
      </c>
      <c r="E31" s="19">
        <v>300</v>
      </c>
      <c r="F31" s="19">
        <v>1510</v>
      </c>
      <c r="G31" s="19">
        <v>0</v>
      </c>
      <c r="H31" s="19">
        <v>0</v>
      </c>
      <c r="I31" s="19">
        <v>0</v>
      </c>
      <c r="J31" s="19">
        <v>250</v>
      </c>
      <c r="K31" s="19">
        <f t="shared" si="0"/>
        <v>5141</v>
      </c>
      <c r="L31" s="19">
        <v>799.39</v>
      </c>
      <c r="M31" s="19">
        <f t="shared" si="1"/>
        <v>4341.61</v>
      </c>
      <c r="N31" s="19"/>
    </row>
    <row r="32" spans="1:14" ht="26.25" customHeight="1" thickBot="1">
      <c r="A32" s="18">
        <v>22</v>
      </c>
      <c r="B32" s="109" t="s">
        <v>1545</v>
      </c>
      <c r="C32" s="109" t="s">
        <v>1519</v>
      </c>
      <c r="D32" s="19">
        <v>2920</v>
      </c>
      <c r="E32" s="19">
        <v>300</v>
      </c>
      <c r="F32" s="19">
        <v>1510</v>
      </c>
      <c r="G32" s="19">
        <v>0</v>
      </c>
      <c r="H32" s="19">
        <v>0</v>
      </c>
      <c r="I32" s="19">
        <v>0</v>
      </c>
      <c r="J32" s="19">
        <v>250</v>
      </c>
      <c r="K32" s="19">
        <f t="shared" si="0"/>
        <v>4980</v>
      </c>
      <c r="L32" s="19">
        <v>773.07</v>
      </c>
      <c r="M32" s="19">
        <f t="shared" si="1"/>
        <v>4206.93</v>
      </c>
      <c r="N32" s="19"/>
    </row>
    <row r="33" spans="1:14" ht="26.25" customHeight="1" thickBot="1">
      <c r="A33" s="18">
        <v>23</v>
      </c>
      <c r="B33" s="109" t="s">
        <v>1546</v>
      </c>
      <c r="C33" s="109" t="s">
        <v>1519</v>
      </c>
      <c r="D33" s="19">
        <v>2920</v>
      </c>
      <c r="E33" s="19">
        <v>300</v>
      </c>
      <c r="F33" s="19">
        <v>1510</v>
      </c>
      <c r="G33" s="19">
        <v>0</v>
      </c>
      <c r="H33" s="19">
        <v>0</v>
      </c>
      <c r="I33" s="19">
        <v>0</v>
      </c>
      <c r="J33" s="19">
        <v>250</v>
      </c>
      <c r="K33" s="19">
        <f t="shared" si="0"/>
        <v>4980</v>
      </c>
      <c r="L33" s="19">
        <v>773.07</v>
      </c>
      <c r="M33" s="19">
        <f t="shared" si="1"/>
        <v>4206.93</v>
      </c>
      <c r="N33" s="19"/>
    </row>
    <row r="34" spans="1:14" ht="26.25" customHeight="1" thickBot="1">
      <c r="A34" s="18">
        <v>24</v>
      </c>
      <c r="B34" s="109" t="s">
        <v>1547</v>
      </c>
      <c r="C34" s="109" t="s">
        <v>1519</v>
      </c>
      <c r="D34" s="19">
        <v>2920</v>
      </c>
      <c r="E34" s="19">
        <v>300</v>
      </c>
      <c r="F34" s="19">
        <v>1510</v>
      </c>
      <c r="G34" s="19">
        <v>0</v>
      </c>
      <c r="H34" s="19">
        <v>0</v>
      </c>
      <c r="I34" s="19">
        <v>0</v>
      </c>
      <c r="J34" s="19">
        <v>250</v>
      </c>
      <c r="K34" s="19">
        <f t="shared" si="0"/>
        <v>4980</v>
      </c>
      <c r="L34" s="19">
        <v>773.07</v>
      </c>
      <c r="M34" s="19">
        <f t="shared" si="1"/>
        <v>4206.93</v>
      </c>
      <c r="N34" s="19"/>
    </row>
    <row r="35" spans="1:14" ht="26.25" customHeight="1" thickBot="1">
      <c r="A35" s="18">
        <v>25</v>
      </c>
      <c r="B35" s="109" t="s">
        <v>1548</v>
      </c>
      <c r="C35" s="109" t="s">
        <v>1542</v>
      </c>
      <c r="D35" s="19">
        <v>6759</v>
      </c>
      <c r="E35" s="19">
        <v>3300</v>
      </c>
      <c r="F35" s="19">
        <v>1510</v>
      </c>
      <c r="G35" s="19">
        <v>0</v>
      </c>
      <c r="H35" s="19">
        <v>0</v>
      </c>
      <c r="I35" s="19">
        <v>0</v>
      </c>
      <c r="J35" s="19">
        <v>250</v>
      </c>
      <c r="K35" s="19">
        <f t="shared" si="0"/>
        <v>11819</v>
      </c>
      <c r="L35" s="19">
        <v>2504.7</v>
      </c>
      <c r="M35" s="19">
        <f t="shared" si="1"/>
        <v>9314.3</v>
      </c>
      <c r="N35" s="19"/>
    </row>
    <row r="36" spans="1:14" ht="26.25" customHeight="1" thickBot="1">
      <c r="A36" s="18">
        <v>26</v>
      </c>
      <c r="B36" s="109" t="s">
        <v>1549</v>
      </c>
      <c r="C36" s="109" t="s">
        <v>1550</v>
      </c>
      <c r="D36" s="19">
        <v>2920</v>
      </c>
      <c r="E36" s="19">
        <v>300</v>
      </c>
      <c r="F36" s="19">
        <v>1510</v>
      </c>
      <c r="G36" s="19">
        <v>0</v>
      </c>
      <c r="H36" s="19">
        <v>0</v>
      </c>
      <c r="I36" s="19">
        <v>0</v>
      </c>
      <c r="J36" s="19">
        <v>250</v>
      </c>
      <c r="K36" s="19">
        <f t="shared" si="0"/>
        <v>4980</v>
      </c>
      <c r="L36" s="19">
        <v>773.07</v>
      </c>
      <c r="M36" s="19">
        <f t="shared" si="1"/>
        <v>4206.93</v>
      </c>
      <c r="N36" s="19"/>
    </row>
    <row r="37" spans="1:14" ht="26.25" customHeight="1" thickBot="1">
      <c r="A37" s="18">
        <v>27</v>
      </c>
      <c r="B37" s="109" t="s">
        <v>1551</v>
      </c>
      <c r="C37" s="109" t="s">
        <v>1552</v>
      </c>
      <c r="D37" s="19">
        <v>2631</v>
      </c>
      <c r="E37" s="19">
        <v>300</v>
      </c>
      <c r="F37" s="19">
        <v>1510</v>
      </c>
      <c r="G37" s="19">
        <v>0</v>
      </c>
      <c r="H37" s="19">
        <v>0</v>
      </c>
      <c r="I37" s="19">
        <v>0</v>
      </c>
      <c r="J37" s="19">
        <v>250</v>
      </c>
      <c r="K37" s="19">
        <f t="shared" si="0"/>
        <v>4691</v>
      </c>
      <c r="L37" s="19">
        <v>725.84</v>
      </c>
      <c r="M37" s="19">
        <f t="shared" si="1"/>
        <v>3965.16</v>
      </c>
      <c r="N37" s="19"/>
    </row>
    <row r="38" spans="1:14" ht="26.25" customHeight="1" thickBot="1">
      <c r="A38" s="18">
        <v>28</v>
      </c>
      <c r="B38" s="109" t="s">
        <v>1553</v>
      </c>
      <c r="C38" s="109" t="s">
        <v>1552</v>
      </c>
      <c r="D38" s="19">
        <v>2631</v>
      </c>
      <c r="E38" s="19">
        <v>300</v>
      </c>
      <c r="F38" s="19">
        <v>1510</v>
      </c>
      <c r="G38" s="19">
        <v>0</v>
      </c>
      <c r="H38" s="19">
        <v>0</v>
      </c>
      <c r="I38" s="19">
        <v>0</v>
      </c>
      <c r="J38" s="19">
        <v>250</v>
      </c>
      <c r="K38" s="19">
        <f t="shared" si="0"/>
        <v>4691</v>
      </c>
      <c r="L38" s="19">
        <v>725.84</v>
      </c>
      <c r="M38" s="19">
        <f t="shared" si="1"/>
        <v>3965.16</v>
      </c>
      <c r="N38" s="19"/>
    </row>
    <row r="39" spans="1:14" ht="26.25" customHeight="1" thickBot="1">
      <c r="A39" s="18">
        <v>29</v>
      </c>
      <c r="B39" s="109" t="s">
        <v>1554</v>
      </c>
      <c r="C39" s="109" t="s">
        <v>1555</v>
      </c>
      <c r="D39" s="19">
        <v>6297</v>
      </c>
      <c r="E39" s="19">
        <v>3300</v>
      </c>
      <c r="F39" s="19">
        <v>1510</v>
      </c>
      <c r="G39" s="19">
        <v>0</v>
      </c>
      <c r="H39" s="19">
        <v>0</v>
      </c>
      <c r="I39" s="19">
        <v>0</v>
      </c>
      <c r="J39" s="19">
        <v>250</v>
      </c>
      <c r="K39" s="19">
        <f t="shared" si="0"/>
        <v>11357</v>
      </c>
      <c r="L39" s="19">
        <v>2396.38</v>
      </c>
      <c r="M39" s="19">
        <f t="shared" si="1"/>
        <v>8960.619999999999</v>
      </c>
      <c r="N39" s="19"/>
    </row>
    <row r="40" spans="1:14" ht="26.25" customHeight="1" thickBot="1">
      <c r="A40" s="18">
        <v>30</v>
      </c>
      <c r="B40" s="109" t="s">
        <v>1556</v>
      </c>
      <c r="C40" s="109" t="s">
        <v>1517</v>
      </c>
      <c r="D40" s="19">
        <v>3081</v>
      </c>
      <c r="E40" s="19">
        <v>300</v>
      </c>
      <c r="F40" s="19">
        <v>1510</v>
      </c>
      <c r="G40" s="19">
        <v>0</v>
      </c>
      <c r="H40" s="19">
        <v>0</v>
      </c>
      <c r="I40" s="19">
        <v>0</v>
      </c>
      <c r="J40" s="19">
        <v>250</v>
      </c>
      <c r="K40" s="19">
        <f t="shared" si="0"/>
        <v>5141</v>
      </c>
      <c r="L40" s="19">
        <v>799.39</v>
      </c>
      <c r="M40" s="19">
        <f t="shared" si="1"/>
        <v>4341.61</v>
      </c>
      <c r="N40" s="19"/>
    </row>
    <row r="41" spans="1:14" ht="26.25" customHeight="1" thickBot="1">
      <c r="A41" s="18">
        <v>31</v>
      </c>
      <c r="B41" s="109" t="s">
        <v>1557</v>
      </c>
      <c r="C41" s="109" t="s">
        <v>1517</v>
      </c>
      <c r="D41" s="19">
        <v>3081</v>
      </c>
      <c r="E41" s="19">
        <v>300</v>
      </c>
      <c r="F41" s="19">
        <v>1510</v>
      </c>
      <c r="G41" s="19">
        <v>0</v>
      </c>
      <c r="H41" s="19">
        <v>0</v>
      </c>
      <c r="I41" s="19">
        <v>0</v>
      </c>
      <c r="J41" s="19">
        <v>250</v>
      </c>
      <c r="K41" s="19">
        <f t="shared" si="0"/>
        <v>5141</v>
      </c>
      <c r="L41" s="19">
        <v>799.39</v>
      </c>
      <c r="M41" s="19">
        <f t="shared" si="1"/>
        <v>4341.61</v>
      </c>
      <c r="N41" s="19"/>
    </row>
    <row r="42" spans="1:14" ht="26.25" customHeight="1" thickBot="1">
      <c r="A42" s="18">
        <v>32</v>
      </c>
      <c r="B42" s="109" t="s">
        <v>1558</v>
      </c>
      <c r="C42" s="109" t="s">
        <v>1559</v>
      </c>
      <c r="D42" s="19">
        <v>6759</v>
      </c>
      <c r="E42" s="19">
        <v>3300</v>
      </c>
      <c r="F42" s="19">
        <v>1510</v>
      </c>
      <c r="G42" s="19">
        <v>0</v>
      </c>
      <c r="H42" s="19">
        <v>0</v>
      </c>
      <c r="I42" s="19">
        <v>0</v>
      </c>
      <c r="J42" s="19">
        <v>250</v>
      </c>
      <c r="K42" s="19">
        <f t="shared" si="0"/>
        <v>11819</v>
      </c>
      <c r="L42" s="19">
        <v>2504.7</v>
      </c>
      <c r="M42" s="19">
        <f t="shared" si="1"/>
        <v>9314.3</v>
      </c>
      <c r="N42" s="19"/>
    </row>
    <row r="43" spans="1:14" ht="26.25" customHeight="1" thickBot="1">
      <c r="A43" s="18">
        <v>33</v>
      </c>
      <c r="B43" s="109" t="s">
        <v>1560</v>
      </c>
      <c r="C43" s="109" t="s">
        <v>1552</v>
      </c>
      <c r="D43" s="19">
        <v>2631</v>
      </c>
      <c r="E43" s="19">
        <v>300</v>
      </c>
      <c r="F43" s="19">
        <v>1510</v>
      </c>
      <c r="G43" s="19">
        <v>0</v>
      </c>
      <c r="H43" s="19">
        <v>0</v>
      </c>
      <c r="I43" s="19">
        <v>0</v>
      </c>
      <c r="J43" s="19">
        <v>250</v>
      </c>
      <c r="K43" s="19">
        <f t="shared" si="0"/>
        <v>4691</v>
      </c>
      <c r="L43" s="19">
        <v>725.84</v>
      </c>
      <c r="M43" s="19">
        <f t="shared" si="1"/>
        <v>3965.16</v>
      </c>
      <c r="N43" s="19"/>
    </row>
    <row r="44" spans="1:14" ht="26.25" customHeight="1" thickBot="1">
      <c r="A44" s="18">
        <v>34</v>
      </c>
      <c r="B44" s="109" t="s">
        <v>1561</v>
      </c>
      <c r="C44" s="109" t="s">
        <v>1562</v>
      </c>
      <c r="D44" s="19">
        <v>5787</v>
      </c>
      <c r="E44" s="19">
        <v>1100</v>
      </c>
      <c r="F44" s="19">
        <v>1510</v>
      </c>
      <c r="G44" s="19">
        <v>0</v>
      </c>
      <c r="H44" s="19">
        <v>0</v>
      </c>
      <c r="I44" s="19">
        <v>0</v>
      </c>
      <c r="J44" s="19">
        <v>250</v>
      </c>
      <c r="K44" s="19">
        <f t="shared" si="0"/>
        <v>8647</v>
      </c>
      <c r="L44" s="19">
        <v>1684.92</v>
      </c>
      <c r="M44" s="19">
        <f t="shared" si="1"/>
        <v>6962.08</v>
      </c>
      <c r="N44" s="19"/>
    </row>
    <row r="45" spans="1:14" ht="26.25" customHeight="1" thickBot="1">
      <c r="A45" s="18">
        <v>35</v>
      </c>
      <c r="B45" s="109" t="s">
        <v>1563</v>
      </c>
      <c r="C45" s="109" t="s">
        <v>1517</v>
      </c>
      <c r="D45" s="19">
        <v>3081</v>
      </c>
      <c r="E45" s="19">
        <v>300</v>
      </c>
      <c r="F45" s="19">
        <v>1510</v>
      </c>
      <c r="G45" s="19">
        <v>0</v>
      </c>
      <c r="H45" s="19">
        <v>0</v>
      </c>
      <c r="I45" s="19">
        <v>0</v>
      </c>
      <c r="J45" s="19">
        <v>250</v>
      </c>
      <c r="K45" s="19">
        <f t="shared" si="0"/>
        <v>5141</v>
      </c>
      <c r="L45" s="19">
        <v>799.39</v>
      </c>
      <c r="M45" s="19">
        <f t="shared" si="1"/>
        <v>4341.61</v>
      </c>
      <c r="N45" s="19"/>
    </row>
    <row r="46" spans="1:14" ht="26.25" customHeight="1" thickBot="1">
      <c r="A46" s="18">
        <v>36</v>
      </c>
      <c r="B46" s="109" t="s">
        <v>1564</v>
      </c>
      <c r="C46" s="109" t="s">
        <v>1565</v>
      </c>
      <c r="D46" s="19">
        <v>6759</v>
      </c>
      <c r="E46" s="19">
        <v>3300</v>
      </c>
      <c r="F46" s="19">
        <v>1510</v>
      </c>
      <c r="G46" s="19">
        <v>0</v>
      </c>
      <c r="H46" s="19">
        <v>0</v>
      </c>
      <c r="I46" s="19">
        <v>0</v>
      </c>
      <c r="J46" s="19">
        <v>250</v>
      </c>
      <c r="K46" s="19">
        <f t="shared" si="0"/>
        <v>11819</v>
      </c>
      <c r="L46" s="19">
        <v>2592.61</v>
      </c>
      <c r="M46" s="19">
        <f t="shared" si="1"/>
        <v>9226.39</v>
      </c>
      <c r="N46" s="19"/>
    </row>
    <row r="47" spans="1:14" ht="26.25" customHeight="1" thickBot="1">
      <c r="A47" s="18">
        <v>37</v>
      </c>
      <c r="B47" s="109" t="s">
        <v>1566</v>
      </c>
      <c r="C47" s="109" t="s">
        <v>1567</v>
      </c>
      <c r="D47" s="19">
        <v>5787</v>
      </c>
      <c r="E47" s="19">
        <v>1100</v>
      </c>
      <c r="F47" s="19">
        <v>1510</v>
      </c>
      <c r="G47" s="19">
        <v>0</v>
      </c>
      <c r="H47" s="19">
        <v>0</v>
      </c>
      <c r="I47" s="19">
        <v>0</v>
      </c>
      <c r="J47" s="19">
        <v>250</v>
      </c>
      <c r="K47" s="19">
        <f t="shared" si="0"/>
        <v>8647</v>
      </c>
      <c r="L47" s="19">
        <v>1684.92</v>
      </c>
      <c r="M47" s="19">
        <f t="shared" si="1"/>
        <v>6962.08</v>
      </c>
      <c r="N47" s="19"/>
    </row>
    <row r="48" spans="1:14" ht="26.25" customHeight="1" thickBot="1">
      <c r="A48" s="18">
        <v>38</v>
      </c>
      <c r="B48" s="109" t="s">
        <v>1568</v>
      </c>
      <c r="C48" s="109" t="s">
        <v>1569</v>
      </c>
      <c r="D48" s="19">
        <v>5787</v>
      </c>
      <c r="E48" s="19">
        <v>1100</v>
      </c>
      <c r="F48" s="19">
        <v>1510</v>
      </c>
      <c r="G48" s="19">
        <v>0</v>
      </c>
      <c r="H48" s="19">
        <v>0</v>
      </c>
      <c r="I48" s="19">
        <v>0</v>
      </c>
      <c r="J48" s="19">
        <v>250</v>
      </c>
      <c r="K48" s="19">
        <f t="shared" si="0"/>
        <v>8647</v>
      </c>
      <c r="L48" s="19">
        <v>1684.92</v>
      </c>
      <c r="M48" s="19">
        <f t="shared" si="1"/>
        <v>6962.08</v>
      </c>
      <c r="N48" s="19"/>
    </row>
    <row r="49" spans="1:14" ht="26.25" customHeight="1" thickBot="1">
      <c r="A49" s="18">
        <v>39</v>
      </c>
      <c r="B49" s="109" t="s">
        <v>1570</v>
      </c>
      <c r="C49" s="109" t="s">
        <v>1519</v>
      </c>
      <c r="D49" s="19">
        <v>2920</v>
      </c>
      <c r="E49" s="19">
        <v>300</v>
      </c>
      <c r="F49" s="19">
        <v>1510</v>
      </c>
      <c r="G49" s="19">
        <v>0</v>
      </c>
      <c r="H49" s="19">
        <v>0</v>
      </c>
      <c r="I49" s="19">
        <v>0</v>
      </c>
      <c r="J49" s="19">
        <v>250</v>
      </c>
      <c r="K49" s="19">
        <f t="shared" si="0"/>
        <v>4980</v>
      </c>
      <c r="L49" s="19">
        <v>773.07</v>
      </c>
      <c r="M49" s="19">
        <f t="shared" si="1"/>
        <v>4206.93</v>
      </c>
      <c r="N49" s="19"/>
    </row>
    <row r="50" spans="1:14" ht="26.25" customHeight="1" thickBot="1">
      <c r="A50" s="18">
        <v>40</v>
      </c>
      <c r="B50" s="109" t="s">
        <v>1571</v>
      </c>
      <c r="C50" s="109" t="s">
        <v>1542</v>
      </c>
      <c r="D50" s="19">
        <v>6759</v>
      </c>
      <c r="E50" s="19">
        <v>3300</v>
      </c>
      <c r="F50" s="19">
        <v>1510</v>
      </c>
      <c r="G50" s="19">
        <v>0</v>
      </c>
      <c r="H50" s="19">
        <v>0</v>
      </c>
      <c r="I50" s="19">
        <v>350</v>
      </c>
      <c r="J50" s="19">
        <v>250</v>
      </c>
      <c r="K50" s="19">
        <f t="shared" si="0"/>
        <v>12169</v>
      </c>
      <c r="L50" s="19">
        <v>2592.61</v>
      </c>
      <c r="M50" s="19">
        <f t="shared" si="1"/>
        <v>9576.39</v>
      </c>
      <c r="N50" s="19"/>
    </row>
    <row r="51" spans="1:14" ht="26.25" customHeight="1" thickBot="1">
      <c r="A51" s="18">
        <v>41</v>
      </c>
      <c r="B51" s="109" t="s">
        <v>1572</v>
      </c>
      <c r="C51" s="109" t="s">
        <v>1519</v>
      </c>
      <c r="D51" s="19">
        <v>2920</v>
      </c>
      <c r="E51" s="19">
        <v>300</v>
      </c>
      <c r="F51" s="19">
        <v>1510</v>
      </c>
      <c r="G51" s="19">
        <v>0</v>
      </c>
      <c r="H51" s="19">
        <v>0</v>
      </c>
      <c r="I51" s="19">
        <v>0</v>
      </c>
      <c r="J51" s="19">
        <v>250</v>
      </c>
      <c r="K51" s="19">
        <f t="shared" si="0"/>
        <v>4980</v>
      </c>
      <c r="L51" s="19">
        <v>773.07</v>
      </c>
      <c r="M51" s="19">
        <f t="shared" si="1"/>
        <v>4206.93</v>
      </c>
      <c r="N51" s="19"/>
    </row>
    <row r="52" spans="1:14" ht="26.25" customHeight="1" thickBot="1">
      <c r="A52" s="18">
        <v>42</v>
      </c>
      <c r="B52" s="109" t="s">
        <v>1573</v>
      </c>
      <c r="C52" s="109" t="s">
        <v>1542</v>
      </c>
      <c r="D52" s="19">
        <v>6759</v>
      </c>
      <c r="E52" s="19">
        <v>3300</v>
      </c>
      <c r="F52" s="19">
        <v>1510</v>
      </c>
      <c r="G52" s="19">
        <v>0</v>
      </c>
      <c r="H52" s="19">
        <v>0</v>
      </c>
      <c r="I52" s="19">
        <v>350</v>
      </c>
      <c r="J52" s="19">
        <v>250</v>
      </c>
      <c r="K52" s="19">
        <f t="shared" si="0"/>
        <v>12169</v>
      </c>
      <c r="L52" s="19">
        <v>2592.61</v>
      </c>
      <c r="M52" s="19">
        <f t="shared" si="1"/>
        <v>9576.39</v>
      </c>
      <c r="N52" s="19"/>
    </row>
    <row r="53" spans="1:14" ht="26.25" customHeight="1" thickBot="1">
      <c r="A53" s="18">
        <v>43</v>
      </c>
      <c r="B53" s="109" t="s">
        <v>1574</v>
      </c>
      <c r="C53" s="109" t="s">
        <v>1575</v>
      </c>
      <c r="D53" s="19">
        <v>2920</v>
      </c>
      <c r="E53" s="19">
        <v>300</v>
      </c>
      <c r="F53" s="19">
        <v>1510</v>
      </c>
      <c r="G53" s="19">
        <v>0</v>
      </c>
      <c r="H53" s="19">
        <v>0</v>
      </c>
      <c r="I53" s="19">
        <v>0</v>
      </c>
      <c r="J53" s="19">
        <v>250</v>
      </c>
      <c r="K53" s="19">
        <f t="shared" si="0"/>
        <v>4980</v>
      </c>
      <c r="L53" s="19">
        <v>773.07</v>
      </c>
      <c r="M53" s="19">
        <f t="shared" si="1"/>
        <v>4206.93</v>
      </c>
      <c r="N53" s="19"/>
    </row>
    <row r="54" spans="1:14" ht="26.25" customHeight="1" thickBot="1">
      <c r="A54" s="18">
        <v>44</v>
      </c>
      <c r="B54" s="109" t="s">
        <v>1576</v>
      </c>
      <c r="C54" s="109" t="s">
        <v>1525</v>
      </c>
      <c r="D54" s="19">
        <v>2920</v>
      </c>
      <c r="E54" s="19">
        <v>300</v>
      </c>
      <c r="F54" s="19">
        <v>1510</v>
      </c>
      <c r="G54" s="19">
        <v>0</v>
      </c>
      <c r="H54" s="19">
        <v>0</v>
      </c>
      <c r="I54" s="19">
        <v>0</v>
      </c>
      <c r="J54" s="19">
        <v>250</v>
      </c>
      <c r="K54" s="19">
        <f t="shared" si="0"/>
        <v>4980</v>
      </c>
      <c r="L54" s="19">
        <v>773.07</v>
      </c>
      <c r="M54" s="19">
        <f t="shared" si="1"/>
        <v>4206.93</v>
      </c>
      <c r="N54" s="19"/>
    </row>
    <row r="55" spans="1:14" ht="26.25" customHeight="1" thickBot="1">
      <c r="A55" s="18">
        <v>45</v>
      </c>
      <c r="B55" s="109" t="s">
        <v>1577</v>
      </c>
      <c r="C55" s="109" t="s">
        <v>1578</v>
      </c>
      <c r="D55" s="19">
        <v>2920</v>
      </c>
      <c r="E55" s="19">
        <v>300</v>
      </c>
      <c r="F55" s="19">
        <v>1510</v>
      </c>
      <c r="G55" s="19">
        <v>0</v>
      </c>
      <c r="H55" s="19">
        <v>0</v>
      </c>
      <c r="I55" s="19">
        <v>0</v>
      </c>
      <c r="J55" s="19">
        <v>250</v>
      </c>
      <c r="K55" s="19">
        <f t="shared" si="0"/>
        <v>4980</v>
      </c>
      <c r="L55" s="19">
        <v>773.07</v>
      </c>
      <c r="M55" s="19">
        <f t="shared" si="1"/>
        <v>4206.93</v>
      </c>
      <c r="N55" s="19"/>
    </row>
    <row r="56" spans="1:14" ht="26.25" customHeight="1" thickBot="1">
      <c r="A56" s="18">
        <v>46</v>
      </c>
      <c r="B56" s="109" t="s">
        <v>1579</v>
      </c>
      <c r="C56" s="109" t="s">
        <v>1580</v>
      </c>
      <c r="D56" s="19">
        <v>3241</v>
      </c>
      <c r="E56" s="19">
        <v>300</v>
      </c>
      <c r="F56" s="19">
        <v>1510</v>
      </c>
      <c r="G56" s="19">
        <v>0</v>
      </c>
      <c r="H56" s="19">
        <v>0</v>
      </c>
      <c r="I56" s="19">
        <v>0</v>
      </c>
      <c r="J56" s="19">
        <v>250</v>
      </c>
      <c r="K56" s="19">
        <f t="shared" si="0"/>
        <v>5301</v>
      </c>
      <c r="L56" s="19">
        <v>831.84</v>
      </c>
      <c r="M56" s="19">
        <f t="shared" si="1"/>
        <v>4469.16</v>
      </c>
      <c r="N56" s="19"/>
    </row>
    <row r="57" spans="1:14" ht="26.25" customHeight="1" thickBot="1">
      <c r="A57" s="18">
        <v>47</v>
      </c>
      <c r="B57" s="109" t="s">
        <v>1581</v>
      </c>
      <c r="C57" s="109" t="s">
        <v>1582</v>
      </c>
      <c r="D57" s="19">
        <v>1902</v>
      </c>
      <c r="E57" s="19">
        <v>300</v>
      </c>
      <c r="F57" s="19">
        <v>1510</v>
      </c>
      <c r="G57" s="19">
        <v>0</v>
      </c>
      <c r="H57" s="19">
        <v>0</v>
      </c>
      <c r="I57" s="19">
        <v>0</v>
      </c>
      <c r="J57" s="19">
        <v>250</v>
      </c>
      <c r="K57" s="19">
        <f t="shared" si="0"/>
        <v>3962</v>
      </c>
      <c r="L57" s="19">
        <v>569.57</v>
      </c>
      <c r="M57" s="19">
        <f t="shared" si="1"/>
        <v>3392.43</v>
      </c>
      <c r="N57" s="19"/>
    </row>
    <row r="58" spans="1:14" ht="26.25" customHeight="1" thickBot="1">
      <c r="A58" s="18">
        <v>48</v>
      </c>
      <c r="B58" s="109" t="s">
        <v>1583</v>
      </c>
      <c r="C58" s="109" t="s">
        <v>1584</v>
      </c>
      <c r="D58" s="19">
        <v>2060</v>
      </c>
      <c r="E58" s="19">
        <v>300</v>
      </c>
      <c r="F58" s="19">
        <v>1510</v>
      </c>
      <c r="G58" s="19">
        <v>0</v>
      </c>
      <c r="H58" s="19">
        <v>0</v>
      </c>
      <c r="I58" s="19">
        <v>0</v>
      </c>
      <c r="J58" s="19">
        <v>250</v>
      </c>
      <c r="K58" s="19">
        <f t="shared" si="0"/>
        <v>4120</v>
      </c>
      <c r="L58" s="19">
        <v>593.81</v>
      </c>
      <c r="M58" s="19">
        <f t="shared" si="1"/>
        <v>3526.19</v>
      </c>
      <c r="N58" s="19"/>
    </row>
    <row r="59" spans="1:14" ht="26.25" customHeight="1" thickBot="1">
      <c r="A59" s="18">
        <v>49</v>
      </c>
      <c r="B59" s="109" t="s">
        <v>1585</v>
      </c>
      <c r="C59" s="109" t="s">
        <v>1582</v>
      </c>
      <c r="D59" s="19">
        <v>1902</v>
      </c>
      <c r="E59" s="19">
        <v>300</v>
      </c>
      <c r="F59" s="19">
        <v>1510</v>
      </c>
      <c r="G59" s="19">
        <v>0</v>
      </c>
      <c r="H59" s="19">
        <v>0</v>
      </c>
      <c r="I59" s="19">
        <v>0</v>
      </c>
      <c r="J59" s="19">
        <v>250</v>
      </c>
      <c r="K59" s="19">
        <f t="shared" si="0"/>
        <v>3962</v>
      </c>
      <c r="L59" s="19">
        <v>569.57</v>
      </c>
      <c r="M59" s="19">
        <f t="shared" si="1"/>
        <v>3392.43</v>
      </c>
      <c r="N59" s="19"/>
    </row>
    <row r="60" spans="1:14" ht="26.25" customHeight="1" thickBot="1">
      <c r="A60" s="18">
        <v>50</v>
      </c>
      <c r="B60" s="109" t="s">
        <v>1586</v>
      </c>
      <c r="C60" s="109" t="s">
        <v>1587</v>
      </c>
      <c r="D60" s="19">
        <v>2375</v>
      </c>
      <c r="E60" s="19">
        <v>300</v>
      </c>
      <c r="F60" s="19">
        <v>1510</v>
      </c>
      <c r="G60" s="19">
        <v>0</v>
      </c>
      <c r="H60" s="19">
        <v>0</v>
      </c>
      <c r="I60" s="19">
        <v>0</v>
      </c>
      <c r="J60" s="19">
        <v>250</v>
      </c>
      <c r="K60" s="19">
        <f t="shared" si="0"/>
        <v>4435</v>
      </c>
      <c r="L60" s="19">
        <v>684</v>
      </c>
      <c r="M60" s="19">
        <f t="shared" si="1"/>
        <v>3751</v>
      </c>
      <c r="N60" s="19"/>
    </row>
    <row r="61" spans="1:14" ht="26.25" customHeight="1" thickBot="1">
      <c r="A61" s="18">
        <v>51</v>
      </c>
      <c r="B61" s="109" t="s">
        <v>1588</v>
      </c>
      <c r="C61" s="109" t="s">
        <v>1589</v>
      </c>
      <c r="D61" s="19">
        <v>1881</v>
      </c>
      <c r="E61" s="19">
        <v>300</v>
      </c>
      <c r="F61" s="19">
        <v>1510</v>
      </c>
      <c r="G61" s="19">
        <v>0</v>
      </c>
      <c r="H61" s="19">
        <v>0</v>
      </c>
      <c r="I61" s="19">
        <v>0</v>
      </c>
      <c r="J61" s="19">
        <v>250</v>
      </c>
      <c r="K61" s="19">
        <f t="shared" si="0"/>
        <v>3941</v>
      </c>
      <c r="L61" s="19">
        <v>566.35</v>
      </c>
      <c r="M61" s="19">
        <f t="shared" si="1"/>
        <v>3374.65</v>
      </c>
      <c r="N61" s="19"/>
    </row>
    <row r="62" spans="1:14" ht="26.25" customHeight="1" thickBot="1">
      <c r="A62" s="18">
        <v>52</v>
      </c>
      <c r="B62" s="109" t="s">
        <v>1590</v>
      </c>
      <c r="C62" s="109" t="s">
        <v>1589</v>
      </c>
      <c r="D62" s="19">
        <v>1881</v>
      </c>
      <c r="E62" s="19">
        <v>300</v>
      </c>
      <c r="F62" s="19">
        <v>1510</v>
      </c>
      <c r="G62" s="19">
        <v>0</v>
      </c>
      <c r="H62" s="19">
        <v>0</v>
      </c>
      <c r="I62" s="19">
        <v>0</v>
      </c>
      <c r="J62" s="19">
        <v>250</v>
      </c>
      <c r="K62" s="19">
        <f t="shared" si="0"/>
        <v>3941</v>
      </c>
      <c r="L62" s="19">
        <v>566.35</v>
      </c>
      <c r="M62" s="19">
        <f t="shared" si="1"/>
        <v>3374.65</v>
      </c>
      <c r="N62" s="19"/>
    </row>
    <row r="63" spans="1:14" ht="26.25" customHeight="1" thickBot="1">
      <c r="A63" s="18">
        <v>53</v>
      </c>
      <c r="B63" s="109" t="s">
        <v>1591</v>
      </c>
      <c r="C63" s="109" t="s">
        <v>1589</v>
      </c>
      <c r="D63" s="19">
        <v>1881</v>
      </c>
      <c r="E63" s="19">
        <v>300</v>
      </c>
      <c r="F63" s="19">
        <v>1510</v>
      </c>
      <c r="G63" s="19">
        <v>0</v>
      </c>
      <c r="H63" s="19">
        <v>0</v>
      </c>
      <c r="I63" s="19">
        <v>0</v>
      </c>
      <c r="J63" s="19">
        <v>250</v>
      </c>
      <c r="K63" s="19">
        <f t="shared" si="0"/>
        <v>3941</v>
      </c>
      <c r="L63" s="19">
        <v>566.35</v>
      </c>
      <c r="M63" s="19">
        <f t="shared" si="1"/>
        <v>3374.65</v>
      </c>
      <c r="N63" s="19"/>
    </row>
    <row r="64" spans="1:14" ht="26.25" customHeight="1" thickBot="1">
      <c r="A64" s="18">
        <v>54</v>
      </c>
      <c r="B64" s="109" t="s">
        <v>1592</v>
      </c>
      <c r="C64" s="109" t="s">
        <v>1589</v>
      </c>
      <c r="D64" s="19">
        <v>1881</v>
      </c>
      <c r="E64" s="19">
        <v>300</v>
      </c>
      <c r="F64" s="19">
        <v>1510</v>
      </c>
      <c r="G64" s="19">
        <v>0</v>
      </c>
      <c r="H64" s="19">
        <v>0</v>
      </c>
      <c r="I64" s="19">
        <v>0</v>
      </c>
      <c r="J64" s="19">
        <v>250</v>
      </c>
      <c r="K64" s="19">
        <f t="shared" si="0"/>
        <v>3941</v>
      </c>
      <c r="L64" s="19">
        <v>566.35</v>
      </c>
      <c r="M64" s="19">
        <f t="shared" si="1"/>
        <v>3374.65</v>
      </c>
      <c r="N64" s="19"/>
    </row>
    <row r="65" spans="1:14" ht="26.25" customHeight="1" thickBot="1">
      <c r="A65" s="18">
        <v>55</v>
      </c>
      <c r="B65" s="109" t="s">
        <v>1593</v>
      </c>
      <c r="C65" s="109" t="s">
        <v>1584</v>
      </c>
      <c r="D65" s="19">
        <v>2060</v>
      </c>
      <c r="E65" s="19">
        <v>300</v>
      </c>
      <c r="F65" s="19">
        <v>1510</v>
      </c>
      <c r="G65" s="19">
        <v>0</v>
      </c>
      <c r="H65" s="19">
        <v>0</v>
      </c>
      <c r="I65" s="19">
        <v>0</v>
      </c>
      <c r="J65" s="19">
        <v>250</v>
      </c>
      <c r="K65" s="19">
        <f t="shared" si="0"/>
        <v>4120</v>
      </c>
      <c r="L65" s="19">
        <v>593.81</v>
      </c>
      <c r="M65" s="19">
        <f t="shared" si="1"/>
        <v>3526.19</v>
      </c>
      <c r="N65" s="19"/>
    </row>
    <row r="66" spans="1:14" ht="26.25" customHeight="1" thickBot="1">
      <c r="A66" s="18">
        <v>56</v>
      </c>
      <c r="B66" s="109" t="s">
        <v>1594</v>
      </c>
      <c r="C66" s="109" t="s">
        <v>1595</v>
      </c>
      <c r="D66" s="19">
        <v>2920</v>
      </c>
      <c r="E66" s="19">
        <v>300</v>
      </c>
      <c r="F66" s="19">
        <v>1510</v>
      </c>
      <c r="G66" s="19">
        <v>0</v>
      </c>
      <c r="H66" s="19">
        <v>0</v>
      </c>
      <c r="I66" s="19">
        <v>0</v>
      </c>
      <c r="J66" s="19">
        <v>250</v>
      </c>
      <c r="K66" s="19">
        <f t="shared" si="0"/>
        <v>4980</v>
      </c>
      <c r="L66" s="19">
        <v>773.07</v>
      </c>
      <c r="M66" s="19">
        <f t="shared" si="1"/>
        <v>4206.93</v>
      </c>
      <c r="N66" s="19"/>
    </row>
    <row r="67" spans="1:14" ht="26.25" customHeight="1" thickBot="1">
      <c r="A67" s="18">
        <v>57</v>
      </c>
      <c r="B67" s="109" t="s">
        <v>1596</v>
      </c>
      <c r="C67" s="109" t="s">
        <v>1519</v>
      </c>
      <c r="D67" s="19">
        <v>2920</v>
      </c>
      <c r="E67" s="19">
        <v>300</v>
      </c>
      <c r="F67" s="19">
        <v>1510</v>
      </c>
      <c r="G67" s="19">
        <v>0</v>
      </c>
      <c r="H67" s="19">
        <v>0</v>
      </c>
      <c r="I67" s="19">
        <v>0</v>
      </c>
      <c r="J67" s="19">
        <v>250</v>
      </c>
      <c r="K67" s="19">
        <f t="shared" si="0"/>
        <v>4980</v>
      </c>
      <c r="L67" s="19">
        <v>773.07</v>
      </c>
      <c r="M67" s="19">
        <f t="shared" si="1"/>
        <v>4206.93</v>
      </c>
      <c r="N67" s="19"/>
    </row>
    <row r="68" spans="1:14" ht="26.25" customHeight="1" thickBot="1">
      <c r="A68" s="18">
        <v>58</v>
      </c>
      <c r="B68" s="109" t="s">
        <v>1597</v>
      </c>
      <c r="C68" s="109" t="s">
        <v>1587</v>
      </c>
      <c r="D68" s="19">
        <v>2375</v>
      </c>
      <c r="E68" s="19">
        <v>300</v>
      </c>
      <c r="F68" s="19">
        <v>1510</v>
      </c>
      <c r="G68" s="19">
        <v>0</v>
      </c>
      <c r="H68" s="19">
        <v>0</v>
      </c>
      <c r="I68" s="19">
        <v>0</v>
      </c>
      <c r="J68" s="19">
        <v>250</v>
      </c>
      <c r="K68" s="19">
        <f t="shared" si="0"/>
        <v>4435</v>
      </c>
      <c r="L68" s="19">
        <v>684</v>
      </c>
      <c r="M68" s="19">
        <f t="shared" si="1"/>
        <v>3751</v>
      </c>
      <c r="N68" s="19"/>
    </row>
    <row r="69" spans="1:14" ht="26.25" customHeight="1" thickBot="1">
      <c r="A69" s="18">
        <v>59</v>
      </c>
      <c r="B69" s="109" t="s">
        <v>1598</v>
      </c>
      <c r="C69" s="109" t="s">
        <v>1542</v>
      </c>
      <c r="D69" s="19">
        <v>6759</v>
      </c>
      <c r="E69" s="19">
        <v>3300</v>
      </c>
      <c r="F69" s="19">
        <v>1510</v>
      </c>
      <c r="G69" s="19">
        <v>0</v>
      </c>
      <c r="H69" s="19">
        <v>0</v>
      </c>
      <c r="I69" s="19">
        <v>0</v>
      </c>
      <c r="J69" s="19">
        <v>250</v>
      </c>
      <c r="K69" s="19">
        <f t="shared" si="0"/>
        <v>11819</v>
      </c>
      <c r="L69" s="19">
        <v>2504.7</v>
      </c>
      <c r="M69" s="19">
        <f t="shared" si="1"/>
        <v>9314.3</v>
      </c>
      <c r="N69" s="19"/>
    </row>
    <row r="70" spans="1:14" ht="26.25" customHeight="1" thickBot="1">
      <c r="A70" s="18">
        <v>60</v>
      </c>
      <c r="B70" s="109" t="s">
        <v>1599</v>
      </c>
      <c r="C70" s="109" t="s">
        <v>1595</v>
      </c>
      <c r="D70" s="19">
        <v>2920</v>
      </c>
      <c r="E70" s="19">
        <v>300</v>
      </c>
      <c r="F70" s="19">
        <v>1510</v>
      </c>
      <c r="G70" s="19">
        <v>0</v>
      </c>
      <c r="H70" s="19">
        <v>0</v>
      </c>
      <c r="I70" s="19">
        <v>0</v>
      </c>
      <c r="J70" s="19">
        <v>250</v>
      </c>
      <c r="K70" s="19">
        <f t="shared" si="0"/>
        <v>4980</v>
      </c>
      <c r="L70" s="19">
        <v>773.07</v>
      </c>
      <c r="M70" s="19">
        <f t="shared" si="1"/>
        <v>4206.93</v>
      </c>
      <c r="N70" s="19"/>
    </row>
    <row r="71" spans="1:14" ht="26.25" customHeight="1" thickBot="1">
      <c r="A71" s="18">
        <v>61</v>
      </c>
      <c r="B71" s="109" t="s">
        <v>1600</v>
      </c>
      <c r="C71" s="109" t="s">
        <v>1542</v>
      </c>
      <c r="D71" s="19">
        <v>6759</v>
      </c>
      <c r="E71" s="19">
        <v>3300</v>
      </c>
      <c r="F71" s="19">
        <v>1510</v>
      </c>
      <c r="G71" s="19">
        <v>0</v>
      </c>
      <c r="H71" s="19">
        <v>0</v>
      </c>
      <c r="I71" s="19">
        <v>350</v>
      </c>
      <c r="J71" s="19">
        <v>250</v>
      </c>
      <c r="K71" s="19">
        <f t="shared" si="0"/>
        <v>12169</v>
      </c>
      <c r="L71" s="19">
        <v>2592.61</v>
      </c>
      <c r="M71" s="19">
        <f t="shared" si="1"/>
        <v>9576.39</v>
      </c>
      <c r="N71" s="19"/>
    </row>
    <row r="72" spans="1:14" ht="26.25" customHeight="1" thickBot="1">
      <c r="A72" s="18">
        <v>62</v>
      </c>
      <c r="B72" s="109" t="s">
        <v>1601</v>
      </c>
      <c r="C72" s="109" t="s">
        <v>1515</v>
      </c>
      <c r="D72" s="19">
        <v>2760</v>
      </c>
      <c r="E72" s="19">
        <v>300</v>
      </c>
      <c r="F72" s="19">
        <v>1510</v>
      </c>
      <c r="G72" s="19">
        <v>0</v>
      </c>
      <c r="H72" s="19">
        <v>0</v>
      </c>
      <c r="I72" s="19">
        <v>0</v>
      </c>
      <c r="J72" s="19">
        <v>250</v>
      </c>
      <c r="K72" s="19">
        <f t="shared" si="0"/>
        <v>4820</v>
      </c>
      <c r="L72" s="19">
        <v>746.92</v>
      </c>
      <c r="M72" s="19">
        <f t="shared" si="1"/>
        <v>4073.08</v>
      </c>
      <c r="N72" s="19"/>
    </row>
    <row r="73" spans="1:14" ht="26.25" customHeight="1" thickBot="1">
      <c r="A73" s="18">
        <v>63</v>
      </c>
      <c r="B73" s="109" t="s">
        <v>1602</v>
      </c>
      <c r="C73" s="109" t="s">
        <v>1519</v>
      </c>
      <c r="D73" s="19">
        <v>2920</v>
      </c>
      <c r="E73" s="19">
        <v>300</v>
      </c>
      <c r="F73" s="19">
        <v>1510</v>
      </c>
      <c r="G73" s="19">
        <v>0</v>
      </c>
      <c r="H73" s="19">
        <v>0</v>
      </c>
      <c r="I73" s="19">
        <v>0</v>
      </c>
      <c r="J73" s="19">
        <v>250</v>
      </c>
      <c r="K73" s="19">
        <f t="shared" si="0"/>
        <v>4980</v>
      </c>
      <c r="L73" s="19">
        <v>773.07</v>
      </c>
      <c r="M73" s="19">
        <f t="shared" si="1"/>
        <v>4206.93</v>
      </c>
      <c r="N73" s="19"/>
    </row>
    <row r="74" spans="1:14" ht="26.25" customHeight="1" thickBot="1">
      <c r="A74" s="18">
        <v>64</v>
      </c>
      <c r="B74" s="109" t="s">
        <v>1603</v>
      </c>
      <c r="C74" s="109" t="s">
        <v>1525</v>
      </c>
      <c r="D74" s="19">
        <v>2920</v>
      </c>
      <c r="E74" s="19">
        <v>300</v>
      </c>
      <c r="F74" s="19">
        <v>1510</v>
      </c>
      <c r="G74" s="19">
        <v>0</v>
      </c>
      <c r="H74" s="19">
        <v>0</v>
      </c>
      <c r="I74" s="19">
        <v>0</v>
      </c>
      <c r="J74" s="19">
        <v>250</v>
      </c>
      <c r="K74" s="19">
        <f t="shared" si="0"/>
        <v>4980</v>
      </c>
      <c r="L74" s="19">
        <v>773.07</v>
      </c>
      <c r="M74" s="19">
        <f t="shared" si="1"/>
        <v>4206.93</v>
      </c>
      <c r="N74" s="19"/>
    </row>
    <row r="75" spans="1:14" ht="26.25" customHeight="1" thickBot="1">
      <c r="A75" s="18">
        <v>65</v>
      </c>
      <c r="B75" s="109" t="s">
        <v>1604</v>
      </c>
      <c r="C75" s="109" t="s">
        <v>1525</v>
      </c>
      <c r="D75" s="19">
        <v>2920</v>
      </c>
      <c r="E75" s="19">
        <v>300</v>
      </c>
      <c r="F75" s="19">
        <v>1510</v>
      </c>
      <c r="G75" s="19">
        <v>0</v>
      </c>
      <c r="H75" s="19">
        <v>0</v>
      </c>
      <c r="I75" s="19">
        <v>0</v>
      </c>
      <c r="J75" s="19">
        <v>250</v>
      </c>
      <c r="K75" s="19">
        <f t="shared" si="0"/>
        <v>4980</v>
      </c>
      <c r="L75" s="19">
        <v>773.07</v>
      </c>
      <c r="M75" s="19">
        <f t="shared" si="1"/>
        <v>4206.93</v>
      </c>
      <c r="N75" s="19"/>
    </row>
    <row r="76" spans="1:14" ht="26.25" customHeight="1" thickBot="1">
      <c r="A76" s="18">
        <v>66</v>
      </c>
      <c r="B76" s="109" t="s">
        <v>1605</v>
      </c>
      <c r="C76" s="109" t="s">
        <v>1606</v>
      </c>
      <c r="D76" s="19">
        <v>5835</v>
      </c>
      <c r="E76" s="19">
        <v>2300</v>
      </c>
      <c r="F76" s="19">
        <v>1510</v>
      </c>
      <c r="G76" s="19">
        <v>0</v>
      </c>
      <c r="H76" s="19">
        <v>0</v>
      </c>
      <c r="I76" s="19">
        <v>0</v>
      </c>
      <c r="J76" s="19">
        <v>250</v>
      </c>
      <c r="K76" s="19">
        <f aca="true" t="shared" si="2" ref="K76:K99">SUM(D76:J76)</f>
        <v>9895</v>
      </c>
      <c r="L76" s="19">
        <v>1961.72</v>
      </c>
      <c r="M76" s="19">
        <f aca="true" t="shared" si="3" ref="M76:M99">+K76-L76</f>
        <v>7933.28</v>
      </c>
      <c r="N76" s="19"/>
    </row>
    <row r="77" spans="1:14" ht="26.25" customHeight="1" thickBot="1">
      <c r="A77" s="18">
        <v>67</v>
      </c>
      <c r="B77" s="109" t="s">
        <v>1607</v>
      </c>
      <c r="C77" s="109" t="s">
        <v>1608</v>
      </c>
      <c r="D77" s="19">
        <v>2920</v>
      </c>
      <c r="E77" s="19">
        <v>300</v>
      </c>
      <c r="F77" s="19">
        <v>1510</v>
      </c>
      <c r="G77" s="19">
        <v>0</v>
      </c>
      <c r="H77" s="19">
        <v>0</v>
      </c>
      <c r="I77" s="19">
        <v>0</v>
      </c>
      <c r="J77" s="19">
        <v>250</v>
      </c>
      <c r="K77" s="19">
        <f t="shared" si="2"/>
        <v>4980</v>
      </c>
      <c r="L77" s="19">
        <v>773.07</v>
      </c>
      <c r="M77" s="19">
        <f t="shared" si="3"/>
        <v>4206.93</v>
      </c>
      <c r="N77" s="19"/>
    </row>
    <row r="78" spans="1:14" ht="26.25" customHeight="1" thickBot="1">
      <c r="A78" s="18">
        <v>68</v>
      </c>
      <c r="B78" s="109" t="s">
        <v>1609</v>
      </c>
      <c r="C78" s="109" t="s">
        <v>1550</v>
      </c>
      <c r="D78" s="19">
        <v>2920</v>
      </c>
      <c r="E78" s="19">
        <v>300</v>
      </c>
      <c r="F78" s="19">
        <v>1510</v>
      </c>
      <c r="G78" s="19">
        <v>0</v>
      </c>
      <c r="H78" s="19">
        <v>0</v>
      </c>
      <c r="I78" s="19">
        <v>0</v>
      </c>
      <c r="J78" s="19">
        <v>250</v>
      </c>
      <c r="K78" s="19">
        <f t="shared" si="2"/>
        <v>4980</v>
      </c>
      <c r="L78" s="19">
        <v>773.07</v>
      </c>
      <c r="M78" s="19">
        <f t="shared" si="3"/>
        <v>4206.93</v>
      </c>
      <c r="N78" s="19"/>
    </row>
    <row r="79" spans="1:14" ht="26.25" customHeight="1" thickBot="1">
      <c r="A79" s="18">
        <v>69</v>
      </c>
      <c r="B79" s="109" t="s">
        <v>1610</v>
      </c>
      <c r="C79" s="109" t="s">
        <v>1542</v>
      </c>
      <c r="D79" s="19">
        <v>6759</v>
      </c>
      <c r="E79" s="19">
        <v>3300</v>
      </c>
      <c r="F79" s="19">
        <v>1510</v>
      </c>
      <c r="G79" s="19">
        <v>0</v>
      </c>
      <c r="H79" s="19">
        <v>4000</v>
      </c>
      <c r="I79" s="19">
        <v>0</v>
      </c>
      <c r="J79" s="19">
        <v>250</v>
      </c>
      <c r="K79" s="19">
        <f t="shared" si="2"/>
        <v>15819</v>
      </c>
      <c r="L79" s="19">
        <v>3442.46</v>
      </c>
      <c r="M79" s="19">
        <f t="shared" si="3"/>
        <v>12376.54</v>
      </c>
      <c r="N79" s="19"/>
    </row>
    <row r="80" spans="1:14" ht="26.25" customHeight="1" thickBot="1">
      <c r="A80" s="18">
        <v>70</v>
      </c>
      <c r="B80" s="109" t="s">
        <v>1611</v>
      </c>
      <c r="C80" s="109" t="s">
        <v>1612</v>
      </c>
      <c r="D80" s="19">
        <v>6297</v>
      </c>
      <c r="E80" s="19">
        <v>3300</v>
      </c>
      <c r="F80" s="19">
        <v>1510</v>
      </c>
      <c r="G80" s="19">
        <v>0</v>
      </c>
      <c r="H80" s="19">
        <v>0</v>
      </c>
      <c r="I80" s="19">
        <v>350</v>
      </c>
      <c r="J80" s="19">
        <v>250</v>
      </c>
      <c r="K80" s="19">
        <f t="shared" si="2"/>
        <v>11707</v>
      </c>
      <c r="L80" s="19">
        <v>2418.6</v>
      </c>
      <c r="M80" s="19">
        <f t="shared" si="3"/>
        <v>9288.4</v>
      </c>
      <c r="N80" s="19"/>
    </row>
    <row r="81" spans="1:14" ht="26.25" customHeight="1" thickBot="1">
      <c r="A81" s="18">
        <v>71</v>
      </c>
      <c r="B81" s="109" t="s">
        <v>1613</v>
      </c>
      <c r="C81" s="109" t="s">
        <v>1575</v>
      </c>
      <c r="D81" s="19">
        <v>2920</v>
      </c>
      <c r="E81" s="19">
        <v>300</v>
      </c>
      <c r="F81" s="19">
        <v>1510</v>
      </c>
      <c r="G81" s="19">
        <v>0</v>
      </c>
      <c r="H81" s="19">
        <v>0</v>
      </c>
      <c r="I81" s="19">
        <v>0</v>
      </c>
      <c r="J81" s="19">
        <v>250</v>
      </c>
      <c r="K81" s="19">
        <f t="shared" si="2"/>
        <v>4980</v>
      </c>
      <c r="L81" s="19">
        <v>773.07</v>
      </c>
      <c r="M81" s="19">
        <f t="shared" si="3"/>
        <v>4206.93</v>
      </c>
      <c r="N81" s="19"/>
    </row>
    <row r="82" spans="1:14" ht="26.25" customHeight="1" thickBot="1">
      <c r="A82" s="18">
        <v>72</v>
      </c>
      <c r="B82" s="109" t="s">
        <v>1614</v>
      </c>
      <c r="C82" s="109" t="s">
        <v>1578</v>
      </c>
      <c r="D82" s="19">
        <v>2920</v>
      </c>
      <c r="E82" s="19">
        <v>300</v>
      </c>
      <c r="F82" s="19">
        <v>1510</v>
      </c>
      <c r="G82" s="19">
        <v>0</v>
      </c>
      <c r="H82" s="19">
        <v>0</v>
      </c>
      <c r="I82" s="19">
        <v>0</v>
      </c>
      <c r="J82" s="19">
        <v>250</v>
      </c>
      <c r="K82" s="19">
        <f t="shared" si="2"/>
        <v>4980</v>
      </c>
      <c r="L82" s="19">
        <v>773.07</v>
      </c>
      <c r="M82" s="19">
        <f t="shared" si="3"/>
        <v>4206.93</v>
      </c>
      <c r="N82" s="19"/>
    </row>
    <row r="83" spans="1:14" ht="26.25" customHeight="1" thickBot="1">
      <c r="A83" s="18">
        <v>73</v>
      </c>
      <c r="B83" s="109" t="s">
        <v>1615</v>
      </c>
      <c r="C83" s="109" t="s">
        <v>1616</v>
      </c>
      <c r="D83" s="19">
        <v>5835</v>
      </c>
      <c r="E83" s="19">
        <v>2300</v>
      </c>
      <c r="F83" s="19">
        <v>1510</v>
      </c>
      <c r="G83" s="19">
        <v>0</v>
      </c>
      <c r="H83" s="19">
        <v>0</v>
      </c>
      <c r="I83" s="19">
        <v>350</v>
      </c>
      <c r="J83" s="19">
        <v>250</v>
      </c>
      <c r="K83" s="19">
        <f t="shared" si="2"/>
        <v>10245</v>
      </c>
      <c r="L83" s="19">
        <v>2080.31</v>
      </c>
      <c r="M83" s="19">
        <f t="shared" si="3"/>
        <v>8164.6900000000005</v>
      </c>
      <c r="N83" s="19"/>
    </row>
    <row r="84" spans="1:14" ht="26.25" customHeight="1" thickBot="1">
      <c r="A84" s="18">
        <v>74</v>
      </c>
      <c r="B84" s="109" t="s">
        <v>1617</v>
      </c>
      <c r="C84" s="109" t="s">
        <v>1519</v>
      </c>
      <c r="D84" s="19">
        <v>2920</v>
      </c>
      <c r="E84" s="19">
        <v>300</v>
      </c>
      <c r="F84" s="19">
        <v>1510</v>
      </c>
      <c r="G84" s="19">
        <v>0</v>
      </c>
      <c r="H84" s="19">
        <v>0</v>
      </c>
      <c r="I84" s="19">
        <v>0</v>
      </c>
      <c r="J84" s="19">
        <v>250</v>
      </c>
      <c r="K84" s="19">
        <f t="shared" si="2"/>
        <v>4980</v>
      </c>
      <c r="L84" s="19">
        <v>773.07</v>
      </c>
      <c r="M84" s="19">
        <f t="shared" si="3"/>
        <v>4206.93</v>
      </c>
      <c r="N84" s="19"/>
    </row>
    <row r="85" spans="1:14" ht="26.25" customHeight="1" thickBot="1">
      <c r="A85" s="18">
        <v>75</v>
      </c>
      <c r="B85" s="109" t="s">
        <v>1618</v>
      </c>
      <c r="C85" s="109" t="s">
        <v>1527</v>
      </c>
      <c r="D85" s="19">
        <v>2920</v>
      </c>
      <c r="E85" s="19">
        <v>2300</v>
      </c>
      <c r="F85" s="19">
        <v>1510</v>
      </c>
      <c r="G85" s="19">
        <v>0</v>
      </c>
      <c r="H85" s="19">
        <v>0</v>
      </c>
      <c r="I85" s="19">
        <v>0</v>
      </c>
      <c r="J85" s="19">
        <v>250</v>
      </c>
      <c r="K85" s="19">
        <f t="shared" si="2"/>
        <v>6980</v>
      </c>
      <c r="L85" s="19">
        <v>773.07</v>
      </c>
      <c r="M85" s="19">
        <f t="shared" si="3"/>
        <v>6206.93</v>
      </c>
      <c r="N85" s="19"/>
    </row>
    <row r="86" spans="1:14" ht="26.25" customHeight="1" thickBot="1">
      <c r="A86" s="18">
        <v>76</v>
      </c>
      <c r="B86" s="109" t="s">
        <v>1619</v>
      </c>
      <c r="C86" s="109" t="s">
        <v>1517</v>
      </c>
      <c r="D86" s="19">
        <v>3081</v>
      </c>
      <c r="E86" s="19">
        <v>300</v>
      </c>
      <c r="F86" s="19">
        <v>1510</v>
      </c>
      <c r="G86" s="19">
        <v>0</v>
      </c>
      <c r="H86" s="19">
        <v>0</v>
      </c>
      <c r="I86" s="19">
        <v>0</v>
      </c>
      <c r="J86" s="19">
        <v>250</v>
      </c>
      <c r="K86" s="19">
        <f t="shared" si="2"/>
        <v>5141</v>
      </c>
      <c r="L86" s="19">
        <v>799.39</v>
      </c>
      <c r="M86" s="19">
        <f t="shared" si="3"/>
        <v>4341.61</v>
      </c>
      <c r="N86" s="19"/>
    </row>
    <row r="87" spans="1:14" ht="26.25" customHeight="1" thickBot="1">
      <c r="A87" s="18">
        <v>77</v>
      </c>
      <c r="B87" s="109" t="s">
        <v>1620</v>
      </c>
      <c r="C87" s="109" t="s">
        <v>1550</v>
      </c>
      <c r="D87" s="19">
        <v>2920</v>
      </c>
      <c r="E87" s="19">
        <v>300</v>
      </c>
      <c r="F87" s="19">
        <v>1510</v>
      </c>
      <c r="G87" s="19">
        <v>0</v>
      </c>
      <c r="H87" s="19">
        <v>0</v>
      </c>
      <c r="I87" s="19">
        <v>0</v>
      </c>
      <c r="J87" s="19">
        <v>250</v>
      </c>
      <c r="K87" s="19">
        <f t="shared" si="2"/>
        <v>4980</v>
      </c>
      <c r="L87" s="19">
        <v>773.07</v>
      </c>
      <c r="M87" s="19">
        <f t="shared" si="3"/>
        <v>4206.93</v>
      </c>
      <c r="N87" s="19"/>
    </row>
    <row r="88" spans="1:14" ht="26.25" customHeight="1" thickBot="1">
      <c r="A88" s="18">
        <v>78</v>
      </c>
      <c r="B88" s="109" t="s">
        <v>1621</v>
      </c>
      <c r="C88" s="109" t="s">
        <v>1622</v>
      </c>
      <c r="D88" s="19">
        <v>5787</v>
      </c>
      <c r="E88" s="19">
        <v>1100</v>
      </c>
      <c r="F88" s="19">
        <v>1510</v>
      </c>
      <c r="G88" s="19">
        <v>0</v>
      </c>
      <c r="H88" s="19">
        <v>0</v>
      </c>
      <c r="I88" s="19">
        <v>0</v>
      </c>
      <c r="J88" s="19">
        <v>250</v>
      </c>
      <c r="K88" s="19">
        <f t="shared" si="2"/>
        <v>8647</v>
      </c>
      <c r="L88" s="19">
        <v>1684.92</v>
      </c>
      <c r="M88" s="19">
        <f t="shared" si="3"/>
        <v>6962.08</v>
      </c>
      <c r="N88" s="19"/>
    </row>
    <row r="89" spans="1:14" ht="26.25" customHeight="1" thickBot="1">
      <c r="A89" s="18">
        <v>79</v>
      </c>
      <c r="B89" s="109" t="s">
        <v>1623</v>
      </c>
      <c r="C89" s="109" t="s">
        <v>1525</v>
      </c>
      <c r="D89" s="19">
        <v>2920</v>
      </c>
      <c r="E89" s="19">
        <v>300</v>
      </c>
      <c r="F89" s="19">
        <v>1510</v>
      </c>
      <c r="G89" s="19">
        <v>0</v>
      </c>
      <c r="H89" s="19">
        <v>0</v>
      </c>
      <c r="I89" s="19">
        <v>0</v>
      </c>
      <c r="J89" s="19">
        <v>250</v>
      </c>
      <c r="K89" s="19">
        <f t="shared" si="2"/>
        <v>4980</v>
      </c>
      <c r="L89" s="19">
        <v>773.07</v>
      </c>
      <c r="M89" s="19">
        <f t="shared" si="3"/>
        <v>4206.93</v>
      </c>
      <c r="N89" s="19"/>
    </row>
    <row r="90" spans="1:14" ht="26.25" customHeight="1" thickBot="1">
      <c r="A90" s="18">
        <v>80</v>
      </c>
      <c r="B90" s="109" t="s">
        <v>1624</v>
      </c>
      <c r="C90" s="109" t="s">
        <v>1606</v>
      </c>
      <c r="D90" s="19">
        <v>5373</v>
      </c>
      <c r="E90" s="19">
        <v>2300</v>
      </c>
      <c r="F90" s="19">
        <v>1510</v>
      </c>
      <c r="G90" s="19">
        <v>0</v>
      </c>
      <c r="H90" s="19">
        <v>0</v>
      </c>
      <c r="I90" s="19">
        <v>350</v>
      </c>
      <c r="J90" s="19">
        <v>250</v>
      </c>
      <c r="K90" s="19">
        <f t="shared" si="2"/>
        <v>9783</v>
      </c>
      <c r="L90" s="19">
        <v>1942.15</v>
      </c>
      <c r="M90" s="19">
        <f t="shared" si="3"/>
        <v>7840.85</v>
      </c>
      <c r="N90" s="19"/>
    </row>
    <row r="91" spans="1:14" ht="26.25" customHeight="1" thickBot="1">
      <c r="A91" s="18">
        <v>81</v>
      </c>
      <c r="B91" s="109" t="s">
        <v>1625</v>
      </c>
      <c r="C91" s="109" t="s">
        <v>1616</v>
      </c>
      <c r="D91" s="19">
        <v>5835</v>
      </c>
      <c r="E91" s="19">
        <v>2300</v>
      </c>
      <c r="F91" s="19">
        <v>1510</v>
      </c>
      <c r="G91" s="19">
        <v>0</v>
      </c>
      <c r="H91" s="19">
        <v>0</v>
      </c>
      <c r="I91" s="19">
        <v>0</v>
      </c>
      <c r="J91" s="19">
        <v>250</v>
      </c>
      <c r="K91" s="19">
        <f t="shared" si="2"/>
        <v>9895</v>
      </c>
      <c r="L91" s="19">
        <v>1858.99</v>
      </c>
      <c r="M91" s="19">
        <f t="shared" si="3"/>
        <v>8036.01</v>
      </c>
      <c r="N91" s="19"/>
    </row>
    <row r="92" spans="1:14" ht="26.25" customHeight="1" thickBot="1">
      <c r="A92" s="18">
        <v>82</v>
      </c>
      <c r="B92" s="109" t="s">
        <v>1626</v>
      </c>
      <c r="C92" s="109" t="s">
        <v>1550</v>
      </c>
      <c r="D92" s="19">
        <v>2920</v>
      </c>
      <c r="E92" s="19">
        <v>300</v>
      </c>
      <c r="F92" s="19">
        <v>1510</v>
      </c>
      <c r="G92" s="19">
        <v>0</v>
      </c>
      <c r="H92" s="19">
        <v>0</v>
      </c>
      <c r="I92" s="19">
        <v>0</v>
      </c>
      <c r="J92" s="19">
        <v>250</v>
      </c>
      <c r="K92" s="19">
        <f t="shared" si="2"/>
        <v>4980</v>
      </c>
      <c r="L92" s="19">
        <v>773.07</v>
      </c>
      <c r="M92" s="19">
        <f t="shared" si="3"/>
        <v>4206.93</v>
      </c>
      <c r="N92" s="19"/>
    </row>
    <row r="93" spans="1:14" ht="26.25" customHeight="1" thickBot="1">
      <c r="A93" s="18">
        <v>83</v>
      </c>
      <c r="B93" s="109" t="s">
        <v>1627</v>
      </c>
      <c r="C93" s="109" t="s">
        <v>1519</v>
      </c>
      <c r="D93" s="19">
        <v>2920</v>
      </c>
      <c r="E93" s="19">
        <v>300</v>
      </c>
      <c r="F93" s="19">
        <v>1510</v>
      </c>
      <c r="G93" s="19">
        <v>0</v>
      </c>
      <c r="H93" s="19">
        <v>0</v>
      </c>
      <c r="I93" s="19">
        <v>0</v>
      </c>
      <c r="J93" s="19">
        <v>250</v>
      </c>
      <c r="K93" s="19">
        <f t="shared" si="2"/>
        <v>4980</v>
      </c>
      <c r="L93" s="19">
        <v>773.07</v>
      </c>
      <c r="M93" s="19">
        <f t="shared" si="3"/>
        <v>4206.93</v>
      </c>
      <c r="N93" s="19"/>
    </row>
    <row r="94" spans="1:14" ht="26.25" customHeight="1" thickBot="1">
      <c r="A94" s="18">
        <v>84</v>
      </c>
      <c r="B94" s="109" t="s">
        <v>1628</v>
      </c>
      <c r="C94" s="109" t="s">
        <v>1519</v>
      </c>
      <c r="D94" s="19">
        <v>2920</v>
      </c>
      <c r="E94" s="19">
        <v>300</v>
      </c>
      <c r="F94" s="19">
        <v>1510</v>
      </c>
      <c r="G94" s="19">
        <v>0</v>
      </c>
      <c r="H94" s="19">
        <v>0</v>
      </c>
      <c r="I94" s="19">
        <v>0</v>
      </c>
      <c r="J94" s="19">
        <v>250</v>
      </c>
      <c r="K94" s="19">
        <f t="shared" si="2"/>
        <v>4980</v>
      </c>
      <c r="L94" s="19">
        <v>773.07</v>
      </c>
      <c r="M94" s="19">
        <f t="shared" si="3"/>
        <v>4206.93</v>
      </c>
      <c r="N94" s="19"/>
    </row>
    <row r="95" spans="1:14" ht="26.25" customHeight="1" thickBot="1">
      <c r="A95" s="18">
        <v>85</v>
      </c>
      <c r="B95" s="109" t="s">
        <v>1629</v>
      </c>
      <c r="C95" s="109" t="s">
        <v>1525</v>
      </c>
      <c r="D95" s="19">
        <v>2920</v>
      </c>
      <c r="E95" s="19">
        <v>300</v>
      </c>
      <c r="F95" s="19">
        <v>1510</v>
      </c>
      <c r="G95" s="19">
        <v>0</v>
      </c>
      <c r="H95" s="19">
        <v>0</v>
      </c>
      <c r="I95" s="19">
        <v>0</v>
      </c>
      <c r="J95" s="19">
        <v>250</v>
      </c>
      <c r="K95" s="19">
        <f t="shared" si="2"/>
        <v>4980</v>
      </c>
      <c r="L95" s="19">
        <v>773.07</v>
      </c>
      <c r="M95" s="19">
        <f t="shared" si="3"/>
        <v>4206.93</v>
      </c>
      <c r="N95" s="19"/>
    </row>
    <row r="96" spans="1:14" ht="26.25" customHeight="1" thickBot="1">
      <c r="A96" s="18">
        <v>86</v>
      </c>
      <c r="B96" s="109" t="s">
        <v>1630</v>
      </c>
      <c r="C96" s="109" t="s">
        <v>1631</v>
      </c>
      <c r="D96" s="19"/>
      <c r="E96" s="19"/>
      <c r="F96" s="19">
        <v>1510</v>
      </c>
      <c r="G96" s="19">
        <v>0</v>
      </c>
      <c r="H96" s="19">
        <v>0</v>
      </c>
      <c r="I96" s="19">
        <v>0</v>
      </c>
      <c r="J96" s="19">
        <v>250</v>
      </c>
      <c r="K96" s="19">
        <f t="shared" si="2"/>
        <v>1760</v>
      </c>
      <c r="L96" s="19">
        <v>0</v>
      </c>
      <c r="M96" s="19">
        <f t="shared" si="3"/>
        <v>1760</v>
      </c>
      <c r="N96" s="19"/>
    </row>
    <row r="97" spans="1:14" ht="26.25" customHeight="1" thickBot="1">
      <c r="A97" s="18">
        <v>87</v>
      </c>
      <c r="B97" s="109" t="s">
        <v>1632</v>
      </c>
      <c r="C97" s="109" t="s">
        <v>1633</v>
      </c>
      <c r="D97" s="19">
        <v>6297</v>
      </c>
      <c r="E97" s="19">
        <v>3300</v>
      </c>
      <c r="F97" s="19">
        <v>1510</v>
      </c>
      <c r="G97" s="19">
        <v>0</v>
      </c>
      <c r="H97" s="19">
        <v>0</v>
      </c>
      <c r="I97" s="19">
        <v>350</v>
      </c>
      <c r="J97" s="19">
        <v>250</v>
      </c>
      <c r="K97" s="19">
        <f t="shared" si="2"/>
        <v>11707</v>
      </c>
      <c r="L97" s="19">
        <v>2160.08</v>
      </c>
      <c r="M97" s="19">
        <f t="shared" si="3"/>
        <v>9546.92</v>
      </c>
      <c r="N97" s="19"/>
    </row>
    <row r="98" spans="1:14" ht="26.25" customHeight="1" thickBot="1">
      <c r="A98" s="18">
        <v>88</v>
      </c>
      <c r="B98" s="109" t="s">
        <v>1634</v>
      </c>
      <c r="C98" s="109" t="s">
        <v>1542</v>
      </c>
      <c r="D98" s="19">
        <v>6759</v>
      </c>
      <c r="E98" s="19">
        <v>3300</v>
      </c>
      <c r="F98" s="19">
        <v>1510</v>
      </c>
      <c r="G98" s="19">
        <v>0</v>
      </c>
      <c r="H98" s="19">
        <v>4000</v>
      </c>
      <c r="I98" s="19">
        <v>0</v>
      </c>
      <c r="J98" s="19">
        <v>250</v>
      </c>
      <c r="K98" s="19">
        <f t="shared" si="2"/>
        <v>15819</v>
      </c>
      <c r="L98" s="19">
        <v>3097.02</v>
      </c>
      <c r="M98" s="19">
        <f t="shared" si="3"/>
        <v>12721.98</v>
      </c>
      <c r="N98" s="19"/>
    </row>
    <row r="99" spans="1:14" ht="26.25" customHeight="1">
      <c r="A99" s="18">
        <v>89</v>
      </c>
      <c r="B99" s="109" t="s">
        <v>1635</v>
      </c>
      <c r="C99" s="109" t="s">
        <v>1525</v>
      </c>
      <c r="D99" s="19">
        <v>2920</v>
      </c>
      <c r="E99" s="19">
        <v>300</v>
      </c>
      <c r="F99" s="19">
        <v>1510</v>
      </c>
      <c r="G99" s="19">
        <v>0</v>
      </c>
      <c r="H99" s="19">
        <v>0</v>
      </c>
      <c r="I99" s="19">
        <v>0</v>
      </c>
      <c r="J99" s="19">
        <v>250</v>
      </c>
      <c r="K99" s="19">
        <f t="shared" si="2"/>
        <v>4980</v>
      </c>
      <c r="L99" s="19">
        <v>773.07</v>
      </c>
      <c r="M99" s="19">
        <f t="shared" si="3"/>
        <v>4206.93</v>
      </c>
      <c r="N99" s="19"/>
    </row>
  </sheetData>
  <sheetProtection/>
  <mergeCells count="13">
    <mergeCell ref="A6:M6"/>
    <mergeCell ref="A7:M7"/>
    <mergeCell ref="M9:M10"/>
    <mergeCell ref="N9:N10"/>
    <mergeCell ref="B2:M2"/>
    <mergeCell ref="B3:M3"/>
    <mergeCell ref="A4:N4"/>
    <mergeCell ref="A5:M5"/>
    <mergeCell ref="A9:A10"/>
    <mergeCell ref="B9:B10"/>
    <mergeCell ref="C9:C10"/>
    <mergeCell ref="D9:D10"/>
    <mergeCell ref="E9:K9"/>
  </mergeCells>
  <printOptions horizontalCentered="1" verticalCentered="1"/>
  <pageMargins left="0.7874015748031497" right="0.7874015748031497" top="1.1811023622047245" bottom="0.7874015748031497" header="0.7874015748031497" footer="0.5118110236220472"/>
  <pageSetup horizontalDpi="600" verticalDpi="600" orientation="landscape" paperSize="5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Q94"/>
  <sheetViews>
    <sheetView zoomScalePageLayoutView="0" workbookViewId="0" topLeftCell="A1">
      <selection activeCell="C35" sqref="C35"/>
    </sheetView>
  </sheetViews>
  <sheetFormatPr defaultColWidth="11.57421875" defaultRowHeight="12.75"/>
  <cols>
    <col min="1" max="1" width="5.421875" style="0" customWidth="1"/>
    <col min="2" max="2" width="54.140625" style="0" customWidth="1"/>
    <col min="3" max="3" width="44.8515625" style="0" customWidth="1"/>
    <col min="4" max="4" width="13.00390625" style="0" customWidth="1"/>
    <col min="5" max="5" width="12.28125" style="0" bestFit="1" customWidth="1"/>
    <col min="6" max="6" width="11.57421875" style="0" customWidth="1"/>
    <col min="7" max="8" width="12.28125" style="0" bestFit="1" customWidth="1"/>
  </cols>
  <sheetData>
    <row r="2" spans="1:5" ht="19.5" customHeight="1">
      <c r="A2" s="128" t="s">
        <v>0</v>
      </c>
      <c r="B2" s="128"/>
      <c r="C2" s="128"/>
      <c r="D2" s="128"/>
      <c r="E2" s="128"/>
    </row>
    <row r="3" spans="1:5" ht="19.5">
      <c r="A3" s="129" t="s">
        <v>1</v>
      </c>
      <c r="B3" s="129"/>
      <c r="C3" s="129"/>
      <c r="D3" s="129"/>
      <c r="E3" s="129"/>
    </row>
    <row r="4" spans="1:17" ht="19.5" customHeight="1">
      <c r="A4" s="151" t="s">
        <v>13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5" ht="12.75">
      <c r="A5" s="131" t="s">
        <v>4</v>
      </c>
      <c r="B5" s="131"/>
      <c r="C5" s="131"/>
      <c r="D5" s="131"/>
      <c r="E5" s="131"/>
    </row>
    <row r="6" spans="1:5" ht="14.25" customHeight="1">
      <c r="A6" s="131" t="s">
        <v>2</v>
      </c>
      <c r="B6" s="131"/>
      <c r="C6" s="131"/>
      <c r="D6" s="131"/>
      <c r="E6" s="131"/>
    </row>
    <row r="7" spans="1:5" ht="14.25" customHeight="1">
      <c r="A7" s="132">
        <v>42704</v>
      </c>
      <c r="B7" s="132"/>
      <c r="C7" s="132"/>
      <c r="D7" s="132"/>
      <c r="E7" s="132"/>
    </row>
    <row r="8" ht="13.5" thickBot="1"/>
    <row r="9" spans="1:6" ht="12.75" customHeight="1" thickBot="1">
      <c r="A9" s="133" t="s">
        <v>3</v>
      </c>
      <c r="B9" s="134" t="s">
        <v>5</v>
      </c>
      <c r="C9" s="133" t="s">
        <v>6</v>
      </c>
      <c r="D9" s="134" t="s">
        <v>8</v>
      </c>
      <c r="E9" s="135" t="s">
        <v>9</v>
      </c>
      <c r="F9" s="152" t="s">
        <v>11</v>
      </c>
    </row>
    <row r="10" spans="1:6" ht="13.5" thickBot="1">
      <c r="A10" s="134"/>
      <c r="B10" s="150"/>
      <c r="C10" s="134"/>
      <c r="D10" s="150"/>
      <c r="E10" s="154"/>
      <c r="F10" s="153"/>
    </row>
    <row r="11" spans="1:6" ht="12.75">
      <c r="A11" s="4">
        <v>1</v>
      </c>
      <c r="B11" s="14" t="s">
        <v>1417</v>
      </c>
      <c r="C11" s="3" t="s">
        <v>1418</v>
      </c>
      <c r="D11" s="9">
        <v>450</v>
      </c>
      <c r="E11" s="9">
        <f>9000-450</f>
        <v>8550</v>
      </c>
      <c r="F11" s="58" t="s">
        <v>1478</v>
      </c>
    </row>
    <row r="12" spans="1:6" ht="12.75">
      <c r="A12" s="4">
        <v>2</v>
      </c>
      <c r="B12" s="8" t="s">
        <v>1419</v>
      </c>
      <c r="C12" s="3" t="s">
        <v>1420</v>
      </c>
      <c r="D12" s="9">
        <v>350</v>
      </c>
      <c r="E12" s="9">
        <f>7000-350</f>
        <v>6650</v>
      </c>
      <c r="F12" s="4" t="s">
        <v>1478</v>
      </c>
    </row>
    <row r="13" spans="1:6" ht="12.75">
      <c r="A13" s="4">
        <v>3</v>
      </c>
      <c r="B13" s="8" t="s">
        <v>1421</v>
      </c>
      <c r="C13" s="3" t="s">
        <v>1420</v>
      </c>
      <c r="D13" s="9">
        <v>300</v>
      </c>
      <c r="E13" s="9">
        <f>6000-300</f>
        <v>5700</v>
      </c>
      <c r="F13" s="4" t="s">
        <v>1478</v>
      </c>
    </row>
    <row r="14" spans="1:6" ht="12.75">
      <c r="A14" s="4">
        <v>4</v>
      </c>
      <c r="B14" s="8" t="s">
        <v>1422</v>
      </c>
      <c r="C14" s="3" t="s">
        <v>1420</v>
      </c>
      <c r="D14" s="9">
        <v>255</v>
      </c>
      <c r="E14" s="9">
        <f>5100-255</f>
        <v>4845</v>
      </c>
      <c r="F14" s="4" t="s">
        <v>1478</v>
      </c>
    </row>
    <row r="15" spans="1:6" ht="12.75">
      <c r="A15" s="4">
        <v>5</v>
      </c>
      <c r="B15" s="8" t="s">
        <v>1423</v>
      </c>
      <c r="C15" s="3" t="s">
        <v>1420</v>
      </c>
      <c r="D15" s="9">
        <v>140</v>
      </c>
      <c r="E15" s="9">
        <f>2800-D15</f>
        <v>2660</v>
      </c>
      <c r="F15" s="4" t="s">
        <v>1478</v>
      </c>
    </row>
    <row r="16" spans="1:6" ht="12.75">
      <c r="A16" s="4">
        <v>6</v>
      </c>
      <c r="B16" s="8" t="s">
        <v>1424</v>
      </c>
      <c r="C16" s="3" t="s">
        <v>1420</v>
      </c>
      <c r="D16" s="9">
        <v>275</v>
      </c>
      <c r="E16" s="9">
        <f>5500-D16</f>
        <v>5225</v>
      </c>
      <c r="F16" s="4" t="s">
        <v>1478</v>
      </c>
    </row>
    <row r="17" spans="1:6" ht="12.75">
      <c r="A17" s="4">
        <v>7</v>
      </c>
      <c r="B17" s="8" t="s">
        <v>1425</v>
      </c>
      <c r="C17" s="3" t="s">
        <v>1420</v>
      </c>
      <c r="D17" s="9">
        <v>150</v>
      </c>
      <c r="E17" s="9">
        <f>3000-150</f>
        <v>2850</v>
      </c>
      <c r="F17" s="4" t="s">
        <v>1478</v>
      </c>
    </row>
    <row r="18" spans="1:6" ht="12.75">
      <c r="A18" s="4">
        <v>8</v>
      </c>
      <c r="B18" s="8" t="s">
        <v>1426</v>
      </c>
      <c r="C18" s="3" t="s">
        <v>1418</v>
      </c>
      <c r="D18" s="9">
        <v>225</v>
      </c>
      <c r="E18" s="9">
        <f>7500-D18</f>
        <v>7275</v>
      </c>
      <c r="F18" s="4" t="s">
        <v>1478</v>
      </c>
    </row>
    <row r="19" spans="1:6" ht="12.75">
      <c r="A19" s="4">
        <v>9</v>
      </c>
      <c r="B19" s="6" t="s">
        <v>1427</v>
      </c>
      <c r="C19" s="3" t="s">
        <v>1418</v>
      </c>
      <c r="D19" s="9">
        <v>375</v>
      </c>
      <c r="E19" s="9">
        <f>7500-D19</f>
        <v>7125</v>
      </c>
      <c r="F19" s="4" t="s">
        <v>1478</v>
      </c>
    </row>
    <row r="20" spans="1:6" ht="12.75">
      <c r="A20" s="4">
        <v>10</v>
      </c>
      <c r="B20" s="15" t="s">
        <v>1428</v>
      </c>
      <c r="C20" s="3" t="s">
        <v>1418</v>
      </c>
      <c r="D20" s="9">
        <v>0</v>
      </c>
      <c r="E20" s="9">
        <v>10000</v>
      </c>
      <c r="F20" s="4" t="s">
        <v>1478</v>
      </c>
    </row>
    <row r="21" spans="1:6" ht="12.75">
      <c r="A21" s="4">
        <v>11</v>
      </c>
      <c r="B21" s="15" t="s">
        <v>1429</v>
      </c>
      <c r="C21" s="3" t="s">
        <v>1418</v>
      </c>
      <c r="D21" s="9">
        <v>250</v>
      </c>
      <c r="E21" s="9">
        <f>5000-D21</f>
        <v>4750</v>
      </c>
      <c r="F21" s="4" t="s">
        <v>1478</v>
      </c>
    </row>
    <row r="22" spans="1:6" ht="12.75">
      <c r="A22" s="4">
        <v>12</v>
      </c>
      <c r="B22" s="8" t="s">
        <v>1430</v>
      </c>
      <c r="C22" s="3" t="s">
        <v>1420</v>
      </c>
      <c r="D22" s="9">
        <v>150</v>
      </c>
      <c r="E22" s="9">
        <f>3000-D22</f>
        <v>2850</v>
      </c>
      <c r="F22" s="4" t="s">
        <v>1478</v>
      </c>
    </row>
    <row r="23" spans="1:6" ht="12.75">
      <c r="A23" s="4">
        <v>13</v>
      </c>
      <c r="B23" s="16" t="s">
        <v>1431</v>
      </c>
      <c r="C23" s="3" t="s">
        <v>1420</v>
      </c>
      <c r="D23" s="9">
        <v>175</v>
      </c>
      <c r="E23" s="9">
        <f>3500-D23</f>
        <v>3325</v>
      </c>
      <c r="F23" s="4" t="s">
        <v>1478</v>
      </c>
    </row>
    <row r="24" spans="1:6" ht="12.75">
      <c r="A24" s="4">
        <v>14</v>
      </c>
      <c r="B24" s="8" t="s">
        <v>1433</v>
      </c>
      <c r="C24" s="3" t="s">
        <v>1420</v>
      </c>
      <c r="D24" s="9">
        <v>150</v>
      </c>
      <c r="E24" s="9">
        <f>3000-D24</f>
        <v>2850</v>
      </c>
      <c r="F24" s="4" t="s">
        <v>1478</v>
      </c>
    </row>
    <row r="25" spans="1:6" ht="12.75">
      <c r="A25" s="4">
        <v>15</v>
      </c>
      <c r="B25" s="8" t="s">
        <v>1434</v>
      </c>
      <c r="C25" s="3" t="s">
        <v>1420</v>
      </c>
      <c r="D25" s="9">
        <v>200</v>
      </c>
      <c r="E25" s="9">
        <f>4000-D25</f>
        <v>3800</v>
      </c>
      <c r="F25" s="4" t="s">
        <v>1478</v>
      </c>
    </row>
    <row r="26" spans="1:6" ht="12.75">
      <c r="A26" s="4">
        <v>16</v>
      </c>
      <c r="B26" s="7" t="s">
        <v>1435</v>
      </c>
      <c r="C26" s="3" t="s">
        <v>1418</v>
      </c>
      <c r="D26" s="9">
        <v>250</v>
      </c>
      <c r="E26" s="9">
        <f>5000-D26</f>
        <v>4750</v>
      </c>
      <c r="F26" s="4" t="s">
        <v>1478</v>
      </c>
    </row>
    <row r="27" spans="1:6" ht="12.75">
      <c r="A27" s="4">
        <v>17</v>
      </c>
      <c r="B27" s="7" t="s">
        <v>1436</v>
      </c>
      <c r="C27" s="3" t="s">
        <v>1420</v>
      </c>
      <c r="D27" s="9">
        <v>161</v>
      </c>
      <c r="E27" s="9">
        <f>3220-D27</f>
        <v>3059</v>
      </c>
      <c r="F27" s="4" t="s">
        <v>1478</v>
      </c>
    </row>
    <row r="28" spans="1:6" ht="12.75">
      <c r="A28" s="4">
        <v>18</v>
      </c>
      <c r="B28" s="7" t="s">
        <v>1437</v>
      </c>
      <c r="C28" s="3" t="s">
        <v>1418</v>
      </c>
      <c r="D28" s="9">
        <v>210</v>
      </c>
      <c r="E28" s="9">
        <f>4200-D28</f>
        <v>3990</v>
      </c>
      <c r="F28" s="4" t="s">
        <v>1478</v>
      </c>
    </row>
    <row r="29" spans="1:6" ht="12.75">
      <c r="A29" s="4">
        <v>19</v>
      </c>
      <c r="B29" s="15" t="s">
        <v>1438</v>
      </c>
      <c r="C29" s="3" t="s">
        <v>1418</v>
      </c>
      <c r="D29" s="9">
        <v>375</v>
      </c>
      <c r="E29" s="9">
        <f>7500-D29</f>
        <v>7125</v>
      </c>
      <c r="F29" s="4" t="s">
        <v>1478</v>
      </c>
    </row>
    <row r="30" spans="1:6" ht="12.75">
      <c r="A30" s="4">
        <v>20</v>
      </c>
      <c r="B30" s="8" t="s">
        <v>1439</v>
      </c>
      <c r="C30" s="3" t="s">
        <v>1418</v>
      </c>
      <c r="D30" s="9">
        <v>350</v>
      </c>
      <c r="E30" s="9">
        <f>7000-D30</f>
        <v>6650</v>
      </c>
      <c r="F30" s="4" t="s">
        <v>1478</v>
      </c>
    </row>
    <row r="31" spans="1:6" ht="12.75">
      <c r="A31" s="4">
        <v>21</v>
      </c>
      <c r="B31" s="8" t="s">
        <v>1440</v>
      </c>
      <c r="C31" s="3" t="s">
        <v>1420</v>
      </c>
      <c r="D31" s="9">
        <v>265</v>
      </c>
      <c r="E31" s="9">
        <f>5300-D31</f>
        <v>5035</v>
      </c>
      <c r="F31" s="4" t="s">
        <v>1478</v>
      </c>
    </row>
    <row r="32" spans="1:6" ht="12.75">
      <c r="A32" s="4">
        <v>22</v>
      </c>
      <c r="B32" s="7" t="s">
        <v>1441</v>
      </c>
      <c r="C32" s="7" t="s">
        <v>1420</v>
      </c>
      <c r="D32" s="9">
        <v>0</v>
      </c>
      <c r="E32" s="10">
        <v>3500</v>
      </c>
      <c r="F32" s="4" t="s">
        <v>1478</v>
      </c>
    </row>
    <row r="33" spans="1:6" ht="12.75">
      <c r="A33" s="4">
        <v>23</v>
      </c>
      <c r="B33" s="8" t="s">
        <v>1442</v>
      </c>
      <c r="C33" s="3" t="s">
        <v>1420</v>
      </c>
      <c r="D33" s="9">
        <v>0</v>
      </c>
      <c r="E33" s="9">
        <v>3000</v>
      </c>
      <c r="F33" s="4" t="s">
        <v>1478</v>
      </c>
    </row>
    <row r="34" spans="1:6" ht="12.75">
      <c r="A34" s="4">
        <v>24</v>
      </c>
      <c r="B34" s="8" t="s">
        <v>1443</v>
      </c>
      <c r="C34" s="3" t="s">
        <v>1420</v>
      </c>
      <c r="D34" s="9">
        <v>225</v>
      </c>
      <c r="E34" s="9">
        <f>4500-225</f>
        <v>4275</v>
      </c>
      <c r="F34" s="4" t="s">
        <v>1478</v>
      </c>
    </row>
    <row r="35" spans="1:6" ht="12.75">
      <c r="A35" s="4">
        <v>25</v>
      </c>
      <c r="B35" s="8" t="s">
        <v>1444</v>
      </c>
      <c r="C35" s="3" t="s">
        <v>1420</v>
      </c>
      <c r="D35" s="9">
        <v>225</v>
      </c>
      <c r="E35" s="9">
        <f>4500-225</f>
        <v>4275</v>
      </c>
      <c r="F35" s="4" t="s">
        <v>1478</v>
      </c>
    </row>
    <row r="36" spans="1:6" ht="12.75">
      <c r="A36" s="4">
        <v>26</v>
      </c>
      <c r="B36" s="8" t="s">
        <v>1445</v>
      </c>
      <c r="C36" s="3" t="s">
        <v>1420</v>
      </c>
      <c r="D36" s="9">
        <v>225</v>
      </c>
      <c r="E36" s="9">
        <f>4500-225</f>
        <v>4275</v>
      </c>
      <c r="F36" s="4" t="s">
        <v>1478</v>
      </c>
    </row>
    <row r="37" spans="1:6" ht="12.75">
      <c r="A37" s="4">
        <v>27</v>
      </c>
      <c r="B37" s="15" t="s">
        <v>1446</v>
      </c>
      <c r="C37" s="3" t="s">
        <v>1418</v>
      </c>
      <c r="D37" s="9">
        <v>450</v>
      </c>
      <c r="E37" s="9">
        <f>9000-D37</f>
        <v>8550</v>
      </c>
      <c r="F37" s="4" t="s">
        <v>1478</v>
      </c>
    </row>
    <row r="38" spans="1:6" ht="12.75">
      <c r="A38" s="4">
        <v>28</v>
      </c>
      <c r="B38" s="8" t="s">
        <v>1447</v>
      </c>
      <c r="C38" s="8" t="s">
        <v>1420</v>
      </c>
      <c r="D38" s="9">
        <v>300</v>
      </c>
      <c r="E38" s="11">
        <f>6000-D38</f>
        <v>5700</v>
      </c>
      <c r="F38" s="4" t="s">
        <v>1478</v>
      </c>
    </row>
    <row r="39" spans="1:6" ht="12.75">
      <c r="A39" s="4">
        <v>29</v>
      </c>
      <c r="B39" s="15" t="s">
        <v>1448</v>
      </c>
      <c r="C39" s="8" t="s">
        <v>1418</v>
      </c>
      <c r="D39" s="9">
        <v>0</v>
      </c>
      <c r="E39" s="11">
        <v>10000</v>
      </c>
      <c r="F39" s="4" t="s">
        <v>1478</v>
      </c>
    </row>
    <row r="40" spans="1:6" ht="12.75">
      <c r="A40" s="4">
        <v>30</v>
      </c>
      <c r="B40" s="8" t="s">
        <v>1449</v>
      </c>
      <c r="C40" s="8" t="s">
        <v>1420</v>
      </c>
      <c r="D40" s="9">
        <v>275</v>
      </c>
      <c r="E40" s="11">
        <f>5500-D40</f>
        <v>5225</v>
      </c>
      <c r="F40" s="4" t="s">
        <v>1478</v>
      </c>
    </row>
    <row r="41" spans="1:6" ht="12.75">
      <c r="A41" s="4">
        <v>31</v>
      </c>
      <c r="B41" s="8" t="s">
        <v>1450</v>
      </c>
      <c r="C41" s="3" t="s">
        <v>1420</v>
      </c>
      <c r="D41" s="9">
        <v>300</v>
      </c>
      <c r="E41" s="9">
        <f>6000-D41</f>
        <v>5700</v>
      </c>
      <c r="F41" s="4" t="s">
        <v>1478</v>
      </c>
    </row>
    <row r="42" spans="1:6" ht="12.75">
      <c r="A42" s="4">
        <v>32</v>
      </c>
      <c r="B42" s="15" t="s">
        <v>1451</v>
      </c>
      <c r="C42" s="3" t="s">
        <v>1418</v>
      </c>
      <c r="D42" s="9">
        <v>0</v>
      </c>
      <c r="E42" s="9">
        <v>5500</v>
      </c>
      <c r="F42" s="4" t="s">
        <v>1478</v>
      </c>
    </row>
    <row r="43" spans="1:6" ht="12.75">
      <c r="A43" s="4">
        <v>33</v>
      </c>
      <c r="B43" s="15" t="s">
        <v>1452</v>
      </c>
      <c r="C43" s="3" t="s">
        <v>1418</v>
      </c>
      <c r="D43" s="9">
        <v>550</v>
      </c>
      <c r="E43" s="9">
        <f>11000-D43</f>
        <v>10450</v>
      </c>
      <c r="F43" s="4" t="s">
        <v>1478</v>
      </c>
    </row>
    <row r="44" spans="1:6" ht="12.75">
      <c r="A44" s="4">
        <v>34</v>
      </c>
      <c r="B44" s="8" t="s">
        <v>1453</v>
      </c>
      <c r="C44" s="3" t="s">
        <v>1420</v>
      </c>
      <c r="D44" s="9">
        <v>200</v>
      </c>
      <c r="E44" s="9">
        <f>4000-D44</f>
        <v>3800</v>
      </c>
      <c r="F44" s="4" t="s">
        <v>1478</v>
      </c>
    </row>
    <row r="45" spans="1:6" ht="12.75">
      <c r="A45" s="4">
        <v>35</v>
      </c>
      <c r="B45" s="8" t="s">
        <v>1454</v>
      </c>
      <c r="C45" s="3" t="s">
        <v>1420</v>
      </c>
      <c r="D45" s="9">
        <v>275</v>
      </c>
      <c r="E45" s="9">
        <f>5500-D45</f>
        <v>5225</v>
      </c>
      <c r="F45" s="4" t="s">
        <v>1478</v>
      </c>
    </row>
    <row r="46" spans="1:6" ht="12.75">
      <c r="A46" s="4">
        <v>36</v>
      </c>
      <c r="B46" s="15" t="s">
        <v>1455</v>
      </c>
      <c r="C46" s="3" t="s">
        <v>1418</v>
      </c>
      <c r="D46" s="9">
        <v>0</v>
      </c>
      <c r="E46" s="9">
        <v>7500</v>
      </c>
      <c r="F46" s="4" t="s">
        <v>1478</v>
      </c>
    </row>
    <row r="47" spans="1:6" ht="12.75">
      <c r="A47" s="4">
        <v>37</v>
      </c>
      <c r="B47" s="8" t="s">
        <v>1456</v>
      </c>
      <c r="C47" s="3" t="s">
        <v>1420</v>
      </c>
      <c r="D47" s="9">
        <v>250</v>
      </c>
      <c r="E47" s="9">
        <f>5000-D47</f>
        <v>4750</v>
      </c>
      <c r="F47" s="4" t="s">
        <v>1478</v>
      </c>
    </row>
    <row r="48" spans="1:6" ht="12.75">
      <c r="A48" s="4">
        <v>38</v>
      </c>
      <c r="B48" s="8" t="s">
        <v>1457</v>
      </c>
      <c r="C48" s="3" t="s">
        <v>1420</v>
      </c>
      <c r="D48" s="9">
        <v>500</v>
      </c>
      <c r="E48" s="9">
        <f>10000-D48</f>
        <v>9500</v>
      </c>
      <c r="F48" s="4" t="s">
        <v>1478</v>
      </c>
    </row>
    <row r="49" spans="1:6" ht="12.75">
      <c r="A49" s="4">
        <v>39</v>
      </c>
      <c r="B49" s="8" t="s">
        <v>1458</v>
      </c>
      <c r="C49" s="3" t="s">
        <v>1418</v>
      </c>
      <c r="D49" s="9">
        <v>0</v>
      </c>
      <c r="E49" s="9">
        <v>7500</v>
      </c>
      <c r="F49" s="4" t="s">
        <v>1478</v>
      </c>
    </row>
    <row r="50" spans="1:6" ht="12.75">
      <c r="A50" s="4">
        <v>40</v>
      </c>
      <c r="B50" s="14" t="s">
        <v>1459</v>
      </c>
      <c r="C50" s="3" t="s">
        <v>1418</v>
      </c>
      <c r="D50" s="9">
        <v>500</v>
      </c>
      <c r="E50" s="9">
        <f>10000-D50</f>
        <v>9500</v>
      </c>
      <c r="F50" s="4" t="s">
        <v>1478</v>
      </c>
    </row>
    <row r="51" spans="1:6" ht="12.75">
      <c r="A51" s="4">
        <v>41</v>
      </c>
      <c r="B51" s="7" t="s">
        <v>1460</v>
      </c>
      <c r="C51" s="3" t="s">
        <v>1420</v>
      </c>
      <c r="D51" s="9">
        <v>300</v>
      </c>
      <c r="E51" s="63">
        <v>5700</v>
      </c>
      <c r="F51" s="4" t="s">
        <v>1478</v>
      </c>
    </row>
    <row r="52" spans="1:8" ht="12.75">
      <c r="A52" s="4">
        <v>42</v>
      </c>
      <c r="B52" s="64" t="s">
        <v>1461</v>
      </c>
      <c r="C52" s="20" t="s">
        <v>1418</v>
      </c>
      <c r="D52" s="63">
        <v>350</v>
      </c>
      <c r="E52" s="63">
        <v>6650</v>
      </c>
      <c r="F52" s="84" t="s">
        <v>1478</v>
      </c>
      <c r="H52" s="114"/>
    </row>
    <row r="53" spans="1:8" ht="12.75">
      <c r="A53" s="4">
        <v>43</v>
      </c>
      <c r="B53" s="8" t="s">
        <v>1462</v>
      </c>
      <c r="C53" s="3" t="s">
        <v>1418</v>
      </c>
      <c r="D53" s="11">
        <v>350</v>
      </c>
      <c r="E53" s="11">
        <v>6650</v>
      </c>
      <c r="F53" s="4" t="s">
        <v>1478</v>
      </c>
      <c r="H53" s="114"/>
    </row>
    <row r="54" spans="1:6" ht="12.75">
      <c r="A54" s="4">
        <v>44</v>
      </c>
      <c r="B54" s="27" t="s">
        <v>1463</v>
      </c>
      <c r="C54" s="3" t="s">
        <v>1420</v>
      </c>
      <c r="D54" s="11"/>
      <c r="E54" s="11">
        <v>4000</v>
      </c>
      <c r="F54" s="4" t="s">
        <v>1478</v>
      </c>
    </row>
    <row r="55" spans="1:6" ht="12.75">
      <c r="A55" s="4">
        <v>45</v>
      </c>
      <c r="B55" s="65" t="s">
        <v>1486</v>
      </c>
      <c r="C55" s="3" t="s">
        <v>1418</v>
      </c>
      <c r="D55" s="11"/>
      <c r="E55" s="11">
        <v>26470.59</v>
      </c>
      <c r="F55" s="4" t="s">
        <v>1478</v>
      </c>
    </row>
    <row r="56" spans="1:6" ht="12.75">
      <c r="A56" s="4">
        <v>46</v>
      </c>
      <c r="B56" s="8" t="s">
        <v>1464</v>
      </c>
      <c r="C56" s="3" t="s">
        <v>1420</v>
      </c>
      <c r="D56" s="11">
        <f>5000*5%</f>
        <v>250</v>
      </c>
      <c r="E56" s="11">
        <f>5000-D56</f>
        <v>4750</v>
      </c>
      <c r="F56" s="4" t="s">
        <v>1478</v>
      </c>
    </row>
    <row r="57" spans="1:7" ht="12.75">
      <c r="A57" s="4">
        <v>47</v>
      </c>
      <c r="B57" s="91" t="s">
        <v>1466</v>
      </c>
      <c r="C57" s="66" t="s">
        <v>1420</v>
      </c>
      <c r="D57" s="11">
        <v>302.5</v>
      </c>
      <c r="E57" s="67">
        <f>6050.7-D57</f>
        <v>5748.2</v>
      </c>
      <c r="F57" s="4" t="s">
        <v>1478</v>
      </c>
      <c r="G57" s="114"/>
    </row>
    <row r="58" spans="1:6" ht="12.75">
      <c r="A58" s="4">
        <v>48</v>
      </c>
      <c r="B58" s="91" t="s">
        <v>1467</v>
      </c>
      <c r="C58" s="66" t="s">
        <v>1420</v>
      </c>
      <c r="D58" s="11"/>
      <c r="E58" s="67">
        <v>1000</v>
      </c>
      <c r="F58" s="4" t="s">
        <v>1478</v>
      </c>
    </row>
    <row r="59" spans="1:6" ht="12.75">
      <c r="A59" s="4">
        <v>49</v>
      </c>
      <c r="B59" s="68" t="s">
        <v>1468</v>
      </c>
      <c r="C59" s="66" t="s">
        <v>1420</v>
      </c>
      <c r="D59" s="11">
        <f aca="true" t="shared" si="0" ref="D59:D69">+E59*5/100</f>
        <v>190</v>
      </c>
      <c r="E59" s="67">
        <v>3800</v>
      </c>
      <c r="F59" s="4" t="s">
        <v>1478</v>
      </c>
    </row>
    <row r="60" spans="1:6" ht="12.75">
      <c r="A60" s="4">
        <v>50</v>
      </c>
      <c r="B60" s="68" t="s">
        <v>1469</v>
      </c>
      <c r="C60" s="66" t="s">
        <v>1420</v>
      </c>
      <c r="D60" s="11">
        <f t="shared" si="0"/>
        <v>405</v>
      </c>
      <c r="E60" s="67">
        <v>8100</v>
      </c>
      <c r="F60" s="4" t="s">
        <v>1478</v>
      </c>
    </row>
    <row r="61" spans="1:6" ht="12.75">
      <c r="A61" s="4">
        <v>51</v>
      </c>
      <c r="B61" s="68" t="s">
        <v>1470</v>
      </c>
      <c r="C61" s="66" t="s">
        <v>1420</v>
      </c>
      <c r="D61" s="11">
        <f t="shared" si="0"/>
        <v>275</v>
      </c>
      <c r="E61" s="67">
        <v>5500</v>
      </c>
      <c r="F61" s="4" t="s">
        <v>1478</v>
      </c>
    </row>
    <row r="62" spans="1:6" ht="12.75">
      <c r="A62" s="4">
        <v>52</v>
      </c>
      <c r="B62" s="68" t="s">
        <v>1471</v>
      </c>
      <c r="C62" s="66" t="s">
        <v>1420</v>
      </c>
      <c r="D62" s="11">
        <f t="shared" si="0"/>
        <v>665</v>
      </c>
      <c r="E62" s="67">
        <v>13300</v>
      </c>
      <c r="F62" s="4" t="s">
        <v>1478</v>
      </c>
    </row>
    <row r="63" spans="1:6" ht="12.75">
      <c r="A63" s="4">
        <v>53</v>
      </c>
      <c r="B63" s="72" t="s">
        <v>1472</v>
      </c>
      <c r="C63" s="66" t="s">
        <v>1465</v>
      </c>
      <c r="D63" s="11">
        <f t="shared" si="0"/>
        <v>820</v>
      </c>
      <c r="E63" s="67">
        <v>16400</v>
      </c>
      <c r="F63" s="4" t="s">
        <v>1478</v>
      </c>
    </row>
    <row r="64" spans="1:6" ht="12.75">
      <c r="A64" s="4">
        <v>54</v>
      </c>
      <c r="B64" s="72" t="s">
        <v>1473</v>
      </c>
      <c r="C64" s="66" t="s">
        <v>1420</v>
      </c>
      <c r="D64" s="11">
        <f t="shared" si="0"/>
        <v>250</v>
      </c>
      <c r="E64" s="67">
        <v>5000</v>
      </c>
      <c r="F64" s="4" t="s">
        <v>1478</v>
      </c>
    </row>
    <row r="65" spans="1:7" ht="12.75">
      <c r="A65" s="4">
        <v>55</v>
      </c>
      <c r="B65" s="68" t="s">
        <v>1474</v>
      </c>
      <c r="C65" s="66" t="s">
        <v>1465</v>
      </c>
      <c r="D65" s="11"/>
      <c r="E65" s="67">
        <v>9554.41</v>
      </c>
      <c r="F65" s="4" t="s">
        <v>1478</v>
      </c>
      <c r="G65" s="115"/>
    </row>
    <row r="66" spans="1:6" ht="12.75">
      <c r="A66" s="4">
        <v>56</v>
      </c>
      <c r="B66" s="68" t="s">
        <v>1475</v>
      </c>
      <c r="C66" s="66" t="s">
        <v>1465</v>
      </c>
      <c r="D66" s="11"/>
      <c r="E66" s="67">
        <v>15000</v>
      </c>
      <c r="F66" s="4" t="s">
        <v>1478</v>
      </c>
    </row>
    <row r="67" spans="1:6" ht="12.75">
      <c r="A67" s="4">
        <v>57</v>
      </c>
      <c r="B67" s="92" t="s">
        <v>1479</v>
      </c>
      <c r="C67" s="66" t="s">
        <v>1420</v>
      </c>
      <c r="D67" s="11">
        <f t="shared" si="0"/>
        <v>275</v>
      </c>
      <c r="E67" s="67">
        <v>5500</v>
      </c>
      <c r="F67" s="4" t="s">
        <v>1478</v>
      </c>
    </row>
    <row r="68" spans="1:6" ht="12.75">
      <c r="A68" s="4">
        <v>58</v>
      </c>
      <c r="B68" s="93" t="s">
        <v>1480</v>
      </c>
      <c r="C68" s="66" t="s">
        <v>1420</v>
      </c>
      <c r="D68" s="11">
        <f t="shared" si="0"/>
        <v>275</v>
      </c>
      <c r="E68" s="67">
        <v>5500</v>
      </c>
      <c r="F68" s="4" t="s">
        <v>1478</v>
      </c>
    </row>
    <row r="69" spans="1:6" ht="12.75">
      <c r="A69" s="4">
        <v>59</v>
      </c>
      <c r="B69" s="72" t="s">
        <v>1481</v>
      </c>
      <c r="C69" s="66" t="s">
        <v>1465</v>
      </c>
      <c r="D69" s="11">
        <f t="shared" si="0"/>
        <v>300</v>
      </c>
      <c r="E69" s="67">
        <v>6000</v>
      </c>
      <c r="F69" s="4" t="s">
        <v>1478</v>
      </c>
    </row>
    <row r="70" spans="1:6" ht="12.75">
      <c r="A70" s="4">
        <v>60</v>
      </c>
      <c r="B70" s="96" t="s">
        <v>1487</v>
      </c>
      <c r="C70" s="97" t="s">
        <v>1420</v>
      </c>
      <c r="D70" s="3"/>
      <c r="E70" s="67">
        <v>8000</v>
      </c>
      <c r="F70" s="4" t="s">
        <v>1478</v>
      </c>
    </row>
    <row r="71" spans="1:6" ht="12.75">
      <c r="A71" s="4">
        <v>61</v>
      </c>
      <c r="B71" s="98" t="s">
        <v>1488</v>
      </c>
      <c r="C71" s="97" t="s">
        <v>1465</v>
      </c>
      <c r="D71" s="3"/>
      <c r="E71" s="67">
        <v>10000</v>
      </c>
      <c r="F71" s="4" t="s">
        <v>1478</v>
      </c>
    </row>
    <row r="72" spans="1:6" ht="12.75">
      <c r="A72" s="4">
        <v>62</v>
      </c>
      <c r="B72" s="98" t="s">
        <v>1489</v>
      </c>
      <c r="C72" s="97" t="s">
        <v>1465</v>
      </c>
      <c r="D72" s="3"/>
      <c r="E72" s="67">
        <v>10000</v>
      </c>
      <c r="F72" s="4" t="s">
        <v>1478</v>
      </c>
    </row>
    <row r="73" spans="1:6" ht="12.75">
      <c r="A73" s="4">
        <v>63</v>
      </c>
      <c r="B73" s="98" t="s">
        <v>1490</v>
      </c>
      <c r="C73" s="97" t="s">
        <v>1465</v>
      </c>
      <c r="D73" s="3"/>
      <c r="E73" s="67">
        <v>7000</v>
      </c>
      <c r="F73" s="4" t="s">
        <v>1478</v>
      </c>
    </row>
    <row r="74" spans="1:6" ht="12.75">
      <c r="A74" s="4">
        <v>64</v>
      </c>
      <c r="B74" s="15" t="s">
        <v>1491</v>
      </c>
      <c r="C74" s="97" t="s">
        <v>1465</v>
      </c>
      <c r="D74" s="3"/>
      <c r="E74" s="67">
        <v>7500</v>
      </c>
      <c r="F74" s="4" t="s">
        <v>1478</v>
      </c>
    </row>
    <row r="75" spans="1:6" ht="12.75">
      <c r="A75" s="4">
        <v>65</v>
      </c>
      <c r="B75" s="27" t="s">
        <v>1492</v>
      </c>
      <c r="C75" s="97" t="s">
        <v>1465</v>
      </c>
      <c r="D75" s="3"/>
      <c r="E75" s="67">
        <v>11192</v>
      </c>
      <c r="F75" s="4" t="s">
        <v>1478</v>
      </c>
    </row>
    <row r="76" spans="1:6" ht="12.75">
      <c r="A76" s="4">
        <v>66</v>
      </c>
      <c r="B76" s="99" t="s">
        <v>1493</v>
      </c>
      <c r="C76" s="97" t="s">
        <v>1465</v>
      </c>
      <c r="D76" s="3"/>
      <c r="E76" s="67">
        <v>7500</v>
      </c>
      <c r="F76" s="4" t="s">
        <v>1478</v>
      </c>
    </row>
    <row r="77" spans="1:6" ht="12.75">
      <c r="A77" s="4">
        <v>67</v>
      </c>
      <c r="B77" s="98" t="s">
        <v>1494</v>
      </c>
      <c r="C77" s="97" t="s">
        <v>1465</v>
      </c>
      <c r="D77" s="11">
        <f aca="true" t="shared" si="1" ref="D77:D94">+E77*5/100</f>
        <v>350</v>
      </c>
      <c r="E77" s="67">
        <v>7000</v>
      </c>
      <c r="F77" s="4" t="s">
        <v>1478</v>
      </c>
    </row>
    <row r="78" spans="1:6" ht="12.75">
      <c r="A78" s="4">
        <v>68</v>
      </c>
      <c r="B78" s="100" t="s">
        <v>1495</v>
      </c>
      <c r="C78" s="97" t="s">
        <v>1465</v>
      </c>
      <c r="D78" s="11">
        <f t="shared" si="1"/>
        <v>500</v>
      </c>
      <c r="E78" s="67">
        <v>10000</v>
      </c>
      <c r="F78" s="4" t="s">
        <v>1478</v>
      </c>
    </row>
    <row r="79" spans="1:6" ht="12.75">
      <c r="A79" s="4">
        <v>69</v>
      </c>
      <c r="B79" s="91" t="s">
        <v>1496</v>
      </c>
      <c r="C79" s="97" t="s">
        <v>1420</v>
      </c>
      <c r="D79" s="11">
        <f t="shared" si="1"/>
        <v>175</v>
      </c>
      <c r="E79" s="67">
        <v>3500</v>
      </c>
      <c r="F79" s="4" t="s">
        <v>1478</v>
      </c>
    </row>
    <row r="80" spans="1:6" ht="12.75">
      <c r="A80" s="4">
        <v>70</v>
      </c>
      <c r="B80" s="91" t="s">
        <v>1497</v>
      </c>
      <c r="C80" s="97" t="s">
        <v>1420</v>
      </c>
      <c r="D80" s="11">
        <f t="shared" si="1"/>
        <v>175</v>
      </c>
      <c r="E80" s="67">
        <v>3500</v>
      </c>
      <c r="F80" s="4" t="s">
        <v>1478</v>
      </c>
    </row>
    <row r="81" spans="1:6" ht="12.75">
      <c r="A81" s="4">
        <v>71</v>
      </c>
      <c r="B81" s="27" t="s">
        <v>1498</v>
      </c>
      <c r="C81" s="97" t="s">
        <v>1420</v>
      </c>
      <c r="D81" s="11">
        <f t="shared" si="1"/>
        <v>325</v>
      </c>
      <c r="E81" s="67">
        <v>6500</v>
      </c>
      <c r="F81" s="4" t="s">
        <v>1478</v>
      </c>
    </row>
    <row r="82" spans="1:6" ht="12.75">
      <c r="A82" s="4">
        <v>72</v>
      </c>
      <c r="B82" s="91" t="s">
        <v>1432</v>
      </c>
      <c r="C82" s="97" t="s">
        <v>1420</v>
      </c>
      <c r="D82" s="11">
        <f t="shared" si="1"/>
        <v>350</v>
      </c>
      <c r="E82" s="67">
        <v>7000</v>
      </c>
      <c r="F82" s="4" t="s">
        <v>1478</v>
      </c>
    </row>
    <row r="83" spans="1:6" ht="12.75">
      <c r="A83" s="4">
        <v>73</v>
      </c>
      <c r="B83" s="27" t="s">
        <v>1499</v>
      </c>
      <c r="C83" s="97" t="s">
        <v>1420</v>
      </c>
      <c r="D83" s="11">
        <f t="shared" si="1"/>
        <v>400</v>
      </c>
      <c r="E83" s="67">
        <v>8000</v>
      </c>
      <c r="F83" s="4" t="s">
        <v>1478</v>
      </c>
    </row>
    <row r="84" spans="1:6" ht="12.75">
      <c r="A84" s="4">
        <v>74</v>
      </c>
      <c r="B84" s="116" t="s">
        <v>1505</v>
      </c>
      <c r="C84" s="97" t="s">
        <v>1420</v>
      </c>
      <c r="D84" s="11">
        <f t="shared" si="1"/>
        <v>300</v>
      </c>
      <c r="E84" s="67">
        <v>6000</v>
      </c>
      <c r="F84" s="4" t="s">
        <v>1478</v>
      </c>
    </row>
    <row r="85" spans="1:6" ht="12.75">
      <c r="A85" s="4">
        <v>75</v>
      </c>
      <c r="B85" s="117" t="s">
        <v>1506</v>
      </c>
      <c r="C85" s="97" t="s">
        <v>1465</v>
      </c>
      <c r="D85" s="11"/>
      <c r="E85" s="67">
        <v>12000</v>
      </c>
      <c r="F85" s="4" t="s">
        <v>1478</v>
      </c>
    </row>
    <row r="86" spans="1:6" ht="12.75">
      <c r="A86" s="4">
        <v>76</v>
      </c>
      <c r="B86" s="100" t="s">
        <v>1507</v>
      </c>
      <c r="C86" s="97" t="s">
        <v>1465</v>
      </c>
      <c r="D86" s="11">
        <f t="shared" si="1"/>
        <v>500</v>
      </c>
      <c r="E86" s="67">
        <v>10000</v>
      </c>
      <c r="F86" s="4" t="s">
        <v>1478</v>
      </c>
    </row>
    <row r="87" spans="1:6" ht="12.75">
      <c r="A87" s="4">
        <v>77</v>
      </c>
      <c r="B87" s="91" t="s">
        <v>1508</v>
      </c>
      <c r="C87" s="97" t="s">
        <v>1465</v>
      </c>
      <c r="D87" s="11">
        <f t="shared" si="1"/>
        <v>350</v>
      </c>
      <c r="E87" s="67">
        <v>7000</v>
      </c>
      <c r="F87" s="4" t="s">
        <v>1478</v>
      </c>
    </row>
    <row r="88" spans="1:6" ht="12.75">
      <c r="A88" s="4">
        <v>78</v>
      </c>
      <c r="B88" s="27" t="s">
        <v>1509</v>
      </c>
      <c r="C88" s="97" t="s">
        <v>1420</v>
      </c>
      <c r="D88" s="11">
        <f t="shared" si="1"/>
        <v>211</v>
      </c>
      <c r="E88" s="67">
        <v>4220</v>
      </c>
      <c r="F88" s="4" t="s">
        <v>1478</v>
      </c>
    </row>
    <row r="89" spans="1:6" ht="12.75">
      <c r="A89" s="4">
        <v>79</v>
      </c>
      <c r="B89" s="121" t="s">
        <v>1511</v>
      </c>
      <c r="C89" s="97" t="s">
        <v>1420</v>
      </c>
      <c r="D89" s="11">
        <f t="shared" si="1"/>
        <v>400</v>
      </c>
      <c r="E89" s="67">
        <v>8000</v>
      </c>
      <c r="F89" s="4" t="s">
        <v>1478</v>
      </c>
    </row>
    <row r="90" spans="1:6" ht="12.75">
      <c r="A90" s="4">
        <v>80</v>
      </c>
      <c r="B90" s="100" t="s">
        <v>1636</v>
      </c>
      <c r="C90" s="97" t="s">
        <v>1465</v>
      </c>
      <c r="D90" s="11">
        <f t="shared" si="1"/>
        <v>1150</v>
      </c>
      <c r="E90" s="67">
        <v>23000</v>
      </c>
      <c r="F90" s="4" t="s">
        <v>1478</v>
      </c>
    </row>
    <row r="91" spans="1:6" ht="12.75">
      <c r="A91" s="4">
        <v>81</v>
      </c>
      <c r="B91" s="27" t="s">
        <v>1637</v>
      </c>
      <c r="C91" s="127" t="s">
        <v>1420</v>
      </c>
      <c r="D91" s="11">
        <f t="shared" si="1"/>
        <v>300</v>
      </c>
      <c r="E91" s="67">
        <v>6000</v>
      </c>
      <c r="F91" s="4" t="s">
        <v>1478</v>
      </c>
    </row>
    <row r="92" spans="1:6" ht="12.75">
      <c r="A92" s="4">
        <v>82</v>
      </c>
      <c r="B92" s="27" t="s">
        <v>1638</v>
      </c>
      <c r="C92" s="127" t="s">
        <v>1420</v>
      </c>
      <c r="D92" s="11">
        <f t="shared" si="1"/>
        <v>300</v>
      </c>
      <c r="E92" s="67">
        <v>6000</v>
      </c>
      <c r="F92" s="4" t="s">
        <v>1478</v>
      </c>
    </row>
    <row r="93" spans="1:6" ht="12.75">
      <c r="A93" s="4">
        <v>83</v>
      </c>
      <c r="B93" s="100" t="s">
        <v>1639</v>
      </c>
      <c r="C93" s="97" t="s">
        <v>1465</v>
      </c>
      <c r="D93" s="11">
        <f t="shared" si="1"/>
        <v>600</v>
      </c>
      <c r="E93" s="67">
        <v>12000</v>
      </c>
      <c r="F93" s="4" t="s">
        <v>1478</v>
      </c>
    </row>
    <row r="94" spans="1:6" ht="12.75">
      <c r="A94" s="4">
        <v>84</v>
      </c>
      <c r="B94" s="27" t="s">
        <v>1640</v>
      </c>
      <c r="C94" s="127" t="s">
        <v>1420</v>
      </c>
      <c r="D94" s="11">
        <f t="shared" si="1"/>
        <v>200</v>
      </c>
      <c r="E94" s="67">
        <v>4000</v>
      </c>
      <c r="F94" s="4" t="s">
        <v>1478</v>
      </c>
    </row>
  </sheetData>
  <sheetProtection/>
  <protectedRanges>
    <protectedRange sqref="B22" name="Rango1_4_4_2_1_1"/>
  </protectedRanges>
  <mergeCells count="12">
    <mergeCell ref="D9:D10"/>
    <mergeCell ref="E9:E10"/>
    <mergeCell ref="A2:E2"/>
    <mergeCell ref="A3:E3"/>
    <mergeCell ref="A7:E7"/>
    <mergeCell ref="A5:E5"/>
    <mergeCell ref="A6:E6"/>
    <mergeCell ref="B9:B10"/>
    <mergeCell ref="A4:Q4"/>
    <mergeCell ref="A9:A10"/>
    <mergeCell ref="C9:C10"/>
    <mergeCell ref="F9:F10"/>
  </mergeCells>
  <printOptions horizontalCentered="1" verticalCentered="1"/>
  <pageMargins left="1.6929133858267718" right="0.7874015748031497" top="1.1811023622047245" bottom="0.7874015748031497" header="0.7874015748031497" footer="0.5118110236220472"/>
  <pageSetup horizontalDpi="600" verticalDpi="600" orientation="landscape" paperSize="5" r:id="rId2"/>
  <headerFooter alignWithMargins="0">
    <oddHeader>&amp;C&amp;"Times New Roman,Normal"&amp;22&amp;A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L100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553" sqref="B553"/>
    </sheetView>
  </sheetViews>
  <sheetFormatPr defaultColWidth="11.57421875" defaultRowHeight="12.75"/>
  <cols>
    <col min="1" max="1" width="5.421875" style="2" customWidth="1"/>
    <col min="2" max="2" width="43.421875" style="2" customWidth="1"/>
    <col min="3" max="3" width="39.00390625" style="0" customWidth="1"/>
    <col min="4" max="7" width="11.57421875" style="0" customWidth="1"/>
    <col min="8" max="8" width="10.421875" style="0" customWidth="1"/>
    <col min="9" max="9" width="12.00390625" style="0" customWidth="1"/>
  </cols>
  <sheetData>
    <row r="2" spans="1:11" ht="19.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9.5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2.75">
      <c r="A4" s="172" t="s">
        <v>25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2.75">
      <c r="A5" s="131" t="s">
        <v>26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2.75">
      <c r="A6" s="131" t="s">
        <v>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12.75">
      <c r="A7" s="173">
        <v>42704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</row>
    <row r="8" ht="13.5" thickBot="1"/>
    <row r="9" spans="1:11" s="22" customFormat="1" ht="12.75" customHeight="1" thickBot="1">
      <c r="A9" s="162" t="s">
        <v>3</v>
      </c>
      <c r="B9" s="142" t="s">
        <v>5</v>
      </c>
      <c r="C9" s="147" t="s">
        <v>6</v>
      </c>
      <c r="D9" s="169" t="s">
        <v>27</v>
      </c>
      <c r="E9" s="155" t="s">
        <v>43</v>
      </c>
      <c r="F9" s="156"/>
      <c r="G9" s="157"/>
      <c r="H9" s="158" t="s">
        <v>22</v>
      </c>
      <c r="I9" s="160" t="s">
        <v>8</v>
      </c>
      <c r="J9" s="164" t="s">
        <v>9</v>
      </c>
      <c r="K9" s="166" t="s">
        <v>11</v>
      </c>
    </row>
    <row r="10" spans="1:11" s="22" customFormat="1" ht="26.25" thickBot="1">
      <c r="A10" s="163"/>
      <c r="B10" s="143"/>
      <c r="C10" s="168"/>
      <c r="D10" s="170"/>
      <c r="E10" s="80" t="s">
        <v>17</v>
      </c>
      <c r="F10" s="80" t="s">
        <v>18</v>
      </c>
      <c r="G10" s="80" t="s">
        <v>21</v>
      </c>
      <c r="H10" s="159"/>
      <c r="I10" s="161"/>
      <c r="J10" s="165"/>
      <c r="K10" s="167"/>
    </row>
    <row r="11" spans="1:12" ht="12.75">
      <c r="A11" s="21">
        <v>1</v>
      </c>
      <c r="B11" s="78" t="s">
        <v>41</v>
      </c>
      <c r="C11" s="23" t="s">
        <v>40</v>
      </c>
      <c r="D11" s="24">
        <v>2347.5</v>
      </c>
      <c r="E11" s="24">
        <v>950</v>
      </c>
      <c r="F11" s="25">
        <v>75</v>
      </c>
      <c r="G11" s="24">
        <v>250</v>
      </c>
      <c r="H11" s="26">
        <v>3622.5</v>
      </c>
      <c r="I11" s="85">
        <v>162.89175</v>
      </c>
      <c r="J11" s="90">
        <v>3459.60825</v>
      </c>
      <c r="K11" s="111"/>
      <c r="L11" s="112"/>
    </row>
    <row r="12" spans="1:12" ht="12.75">
      <c r="A12" s="21">
        <v>2</v>
      </c>
      <c r="B12" s="79" t="s">
        <v>42</v>
      </c>
      <c r="C12" s="27" t="s">
        <v>40</v>
      </c>
      <c r="D12" s="28">
        <v>2347.5</v>
      </c>
      <c r="E12" s="28">
        <v>950</v>
      </c>
      <c r="F12" s="29">
        <v>75</v>
      </c>
      <c r="G12" s="28">
        <v>250</v>
      </c>
      <c r="H12" s="30">
        <v>3622.5</v>
      </c>
      <c r="I12" s="85">
        <v>162.89175</v>
      </c>
      <c r="J12" s="90">
        <v>3459.60825</v>
      </c>
      <c r="K12" s="113"/>
      <c r="L12" s="112"/>
    </row>
    <row r="13" spans="1:12" ht="12.75">
      <c r="A13" s="21">
        <v>3</v>
      </c>
      <c r="B13" s="79" t="s">
        <v>389</v>
      </c>
      <c r="C13" s="27" t="s">
        <v>40</v>
      </c>
      <c r="D13" s="28">
        <v>2347.5</v>
      </c>
      <c r="E13" s="28">
        <v>950</v>
      </c>
      <c r="F13" s="29">
        <v>75</v>
      </c>
      <c r="G13" s="28">
        <v>250</v>
      </c>
      <c r="H13" s="30">
        <v>3622.5</v>
      </c>
      <c r="I13" s="85">
        <v>162.89175</v>
      </c>
      <c r="J13" s="90">
        <v>3459.60825</v>
      </c>
      <c r="K13" s="113"/>
      <c r="L13" s="112"/>
    </row>
    <row r="14" spans="1:12" ht="12.75">
      <c r="A14" s="21">
        <v>4</v>
      </c>
      <c r="B14" s="79" t="s">
        <v>390</v>
      </c>
      <c r="C14" s="27" t="s">
        <v>40</v>
      </c>
      <c r="D14" s="30">
        <v>2347.5</v>
      </c>
      <c r="E14" s="28">
        <v>950</v>
      </c>
      <c r="F14" s="29">
        <v>50</v>
      </c>
      <c r="G14" s="28">
        <v>250</v>
      </c>
      <c r="H14" s="30">
        <v>3597.5</v>
      </c>
      <c r="I14" s="85">
        <v>161.68425000000002</v>
      </c>
      <c r="J14" s="90">
        <v>3435.8157499999998</v>
      </c>
      <c r="K14" s="113"/>
      <c r="L14" s="112"/>
    </row>
    <row r="15" spans="1:12" ht="12.75">
      <c r="A15" s="21">
        <v>5</v>
      </c>
      <c r="B15" s="79" t="s">
        <v>391</v>
      </c>
      <c r="C15" s="27" t="s">
        <v>40</v>
      </c>
      <c r="D15" s="30">
        <v>2347.5</v>
      </c>
      <c r="E15" s="28">
        <v>950</v>
      </c>
      <c r="F15" s="29">
        <v>75</v>
      </c>
      <c r="G15" s="28">
        <v>250</v>
      </c>
      <c r="H15" s="30">
        <v>3622.5</v>
      </c>
      <c r="I15" s="85">
        <v>162.89175</v>
      </c>
      <c r="J15" s="90">
        <v>3459.60825</v>
      </c>
      <c r="K15" s="113"/>
      <c r="L15" s="112"/>
    </row>
    <row r="16" spans="1:12" ht="12.75">
      <c r="A16" s="21">
        <v>6</v>
      </c>
      <c r="B16" s="79" t="s">
        <v>392</v>
      </c>
      <c r="C16" s="27" t="s">
        <v>393</v>
      </c>
      <c r="D16" s="30">
        <v>2238.8999999999996</v>
      </c>
      <c r="E16" s="28">
        <v>950</v>
      </c>
      <c r="F16" s="29">
        <v>75</v>
      </c>
      <c r="G16" s="28">
        <v>250</v>
      </c>
      <c r="H16" s="30">
        <v>3513.8999999999996</v>
      </c>
      <c r="I16" s="85">
        <v>157.64637</v>
      </c>
      <c r="J16" s="90">
        <v>3356.2536299999997</v>
      </c>
      <c r="K16" s="113"/>
      <c r="L16" s="112"/>
    </row>
    <row r="17" spans="1:12" ht="12.75">
      <c r="A17" s="21">
        <v>7</v>
      </c>
      <c r="B17" s="79" t="s">
        <v>394</v>
      </c>
      <c r="C17" s="27" t="s">
        <v>395</v>
      </c>
      <c r="D17" s="30">
        <v>2238.8999999999996</v>
      </c>
      <c r="E17" s="28">
        <v>950</v>
      </c>
      <c r="F17" s="29">
        <v>75</v>
      </c>
      <c r="G17" s="28">
        <v>250</v>
      </c>
      <c r="H17" s="30">
        <v>3513.8999999999996</v>
      </c>
      <c r="I17" s="85">
        <v>157.64637</v>
      </c>
      <c r="J17" s="90">
        <v>3356.2536299999997</v>
      </c>
      <c r="K17" s="113"/>
      <c r="L17" s="112"/>
    </row>
    <row r="18" spans="1:12" ht="12.75">
      <c r="A18" s="21">
        <v>8</v>
      </c>
      <c r="B18" s="79" t="s">
        <v>396</v>
      </c>
      <c r="C18" s="27" t="s">
        <v>397</v>
      </c>
      <c r="D18" s="30">
        <v>2238.8999999999996</v>
      </c>
      <c r="E18" s="28">
        <v>950</v>
      </c>
      <c r="F18" s="29">
        <v>75</v>
      </c>
      <c r="G18" s="28">
        <v>250</v>
      </c>
      <c r="H18" s="30">
        <v>3513.8999999999996</v>
      </c>
      <c r="I18" s="85">
        <v>157.64637</v>
      </c>
      <c r="J18" s="90">
        <v>3356.2536299999997</v>
      </c>
      <c r="K18" s="113"/>
      <c r="L18" s="112"/>
    </row>
    <row r="19" spans="1:12" ht="12.75">
      <c r="A19" s="21">
        <v>9</v>
      </c>
      <c r="B19" s="79" t="s">
        <v>398</v>
      </c>
      <c r="C19" s="27" t="s">
        <v>393</v>
      </c>
      <c r="D19" s="30">
        <v>2238.8999999999996</v>
      </c>
      <c r="E19" s="28">
        <v>950</v>
      </c>
      <c r="F19" s="29">
        <v>75</v>
      </c>
      <c r="G19" s="28">
        <v>250</v>
      </c>
      <c r="H19" s="30">
        <v>3513.8999999999996</v>
      </c>
      <c r="I19" s="85">
        <v>157.64637</v>
      </c>
      <c r="J19" s="90">
        <v>3356.2536299999997</v>
      </c>
      <c r="K19" s="113"/>
      <c r="L19" s="112"/>
    </row>
    <row r="20" spans="1:12" ht="12.75">
      <c r="A20" s="21">
        <v>10</v>
      </c>
      <c r="B20" s="79" t="s">
        <v>399</v>
      </c>
      <c r="C20" s="27" t="s">
        <v>400</v>
      </c>
      <c r="D20" s="30">
        <v>2238.8999999999996</v>
      </c>
      <c r="E20" s="28">
        <v>950</v>
      </c>
      <c r="F20" s="29">
        <v>50</v>
      </c>
      <c r="G20" s="28">
        <v>250</v>
      </c>
      <c r="H20" s="30">
        <v>3488.8999999999996</v>
      </c>
      <c r="I20" s="85">
        <v>156.43886999999998</v>
      </c>
      <c r="J20" s="90">
        <v>3332.4611299999997</v>
      </c>
      <c r="K20" s="113"/>
      <c r="L20" s="112"/>
    </row>
    <row r="21" spans="1:12" ht="12.75">
      <c r="A21" s="21">
        <v>11</v>
      </c>
      <c r="B21" s="79" t="s">
        <v>401</v>
      </c>
      <c r="C21" s="27" t="s">
        <v>397</v>
      </c>
      <c r="D21" s="30">
        <v>2238.8999999999996</v>
      </c>
      <c r="E21" s="28">
        <v>950</v>
      </c>
      <c r="F21" s="29">
        <v>75</v>
      </c>
      <c r="G21" s="28">
        <v>250</v>
      </c>
      <c r="H21" s="30">
        <v>3513.8999999999996</v>
      </c>
      <c r="I21" s="85">
        <v>157.64637</v>
      </c>
      <c r="J21" s="90">
        <v>3356.2536299999997</v>
      </c>
      <c r="K21" s="113"/>
      <c r="L21" s="112"/>
    </row>
    <row r="22" spans="1:12" ht="12.75">
      <c r="A22" s="21">
        <v>12</v>
      </c>
      <c r="B22" s="79" t="s">
        <v>402</v>
      </c>
      <c r="C22" s="27" t="s">
        <v>403</v>
      </c>
      <c r="D22" s="30">
        <v>2176.2000000000003</v>
      </c>
      <c r="E22" s="28">
        <v>950</v>
      </c>
      <c r="F22" s="29">
        <v>75</v>
      </c>
      <c r="G22" s="28">
        <v>250</v>
      </c>
      <c r="H22" s="30">
        <v>3451.2000000000003</v>
      </c>
      <c r="I22" s="85">
        <v>154.61796</v>
      </c>
      <c r="J22" s="90">
        <v>3296.5820400000002</v>
      </c>
      <c r="K22" s="113"/>
      <c r="L22" s="112"/>
    </row>
    <row r="23" spans="1:12" ht="12.75">
      <c r="A23" s="21">
        <v>13</v>
      </c>
      <c r="B23" s="79" t="s">
        <v>404</v>
      </c>
      <c r="C23" s="27" t="s">
        <v>403</v>
      </c>
      <c r="D23" s="30">
        <v>2176.2000000000003</v>
      </c>
      <c r="E23" s="28">
        <v>950</v>
      </c>
      <c r="F23" s="29">
        <v>75</v>
      </c>
      <c r="G23" s="28">
        <v>250</v>
      </c>
      <c r="H23" s="30">
        <v>3451.2000000000003</v>
      </c>
      <c r="I23" s="85">
        <v>154.61796</v>
      </c>
      <c r="J23" s="90">
        <v>3296.5820400000002</v>
      </c>
      <c r="K23" s="113"/>
      <c r="L23" s="112"/>
    </row>
    <row r="24" spans="1:12" ht="12.75">
      <c r="A24" s="21">
        <v>14</v>
      </c>
      <c r="B24" s="79" t="s">
        <v>405</v>
      </c>
      <c r="C24" s="27" t="s">
        <v>403</v>
      </c>
      <c r="D24" s="30">
        <v>2176.2000000000003</v>
      </c>
      <c r="E24" s="28">
        <v>950</v>
      </c>
      <c r="F24" s="29">
        <v>75</v>
      </c>
      <c r="G24" s="28">
        <v>250</v>
      </c>
      <c r="H24" s="30">
        <v>3451.2000000000003</v>
      </c>
      <c r="I24" s="85">
        <v>154.61796</v>
      </c>
      <c r="J24" s="90">
        <v>3296.5820400000002</v>
      </c>
      <c r="K24" s="113"/>
      <c r="L24" s="112"/>
    </row>
    <row r="25" spans="1:12" ht="12.75">
      <c r="A25" s="21">
        <v>15</v>
      </c>
      <c r="B25" s="79" t="s">
        <v>406</v>
      </c>
      <c r="C25" s="27" t="s">
        <v>403</v>
      </c>
      <c r="D25" s="30">
        <v>2176.2000000000003</v>
      </c>
      <c r="E25" s="28">
        <v>950</v>
      </c>
      <c r="F25" s="29">
        <v>75</v>
      </c>
      <c r="G25" s="28">
        <v>250</v>
      </c>
      <c r="H25" s="30">
        <v>3451.2000000000003</v>
      </c>
      <c r="I25" s="85">
        <v>154.61796</v>
      </c>
      <c r="J25" s="90">
        <v>3296.5820400000002</v>
      </c>
      <c r="K25" s="113"/>
      <c r="L25" s="112"/>
    </row>
    <row r="26" spans="1:12" ht="12.75">
      <c r="A26" s="21">
        <v>16</v>
      </c>
      <c r="B26" s="79" t="s">
        <v>407</v>
      </c>
      <c r="C26" s="27" t="s">
        <v>403</v>
      </c>
      <c r="D26" s="30">
        <v>2176.2000000000003</v>
      </c>
      <c r="E26" s="28">
        <v>950</v>
      </c>
      <c r="F26" s="29">
        <v>75</v>
      </c>
      <c r="G26" s="28">
        <v>250</v>
      </c>
      <c r="H26" s="30">
        <v>3451.2000000000003</v>
      </c>
      <c r="I26" s="85">
        <v>154.61796</v>
      </c>
      <c r="J26" s="90">
        <v>3296.5820400000002</v>
      </c>
      <c r="K26" s="113"/>
      <c r="L26" s="112"/>
    </row>
    <row r="27" spans="1:12" ht="12.75">
      <c r="A27" s="21">
        <v>17</v>
      </c>
      <c r="B27" s="79" t="s">
        <v>408</v>
      </c>
      <c r="C27" s="27" t="s">
        <v>403</v>
      </c>
      <c r="D27" s="30">
        <v>2176.2000000000003</v>
      </c>
      <c r="E27" s="28">
        <v>950</v>
      </c>
      <c r="F27" s="29">
        <v>75</v>
      </c>
      <c r="G27" s="28">
        <v>250</v>
      </c>
      <c r="H27" s="30">
        <v>3451.2000000000003</v>
      </c>
      <c r="I27" s="85">
        <v>154.61796</v>
      </c>
      <c r="J27" s="90">
        <v>3296.5820400000002</v>
      </c>
      <c r="K27" s="113"/>
      <c r="L27" s="112"/>
    </row>
    <row r="28" spans="1:12" ht="12.75">
      <c r="A28" s="21">
        <v>18</v>
      </c>
      <c r="B28" s="79" t="s">
        <v>409</v>
      </c>
      <c r="C28" s="27" t="s">
        <v>403</v>
      </c>
      <c r="D28" s="30">
        <v>2176.2000000000003</v>
      </c>
      <c r="E28" s="28">
        <v>950</v>
      </c>
      <c r="F28" s="29">
        <v>75</v>
      </c>
      <c r="G28" s="28">
        <v>250</v>
      </c>
      <c r="H28" s="30">
        <v>3451.2000000000003</v>
      </c>
      <c r="I28" s="85">
        <v>154.61796</v>
      </c>
      <c r="J28" s="90">
        <v>3296.5820400000002</v>
      </c>
      <c r="K28" s="113"/>
      <c r="L28" s="112"/>
    </row>
    <row r="29" spans="1:12" ht="12.75">
      <c r="A29" s="21">
        <v>19</v>
      </c>
      <c r="B29" s="79" t="s">
        <v>410</v>
      </c>
      <c r="C29" s="27" t="s">
        <v>411</v>
      </c>
      <c r="D29" s="30">
        <v>2176.2000000000003</v>
      </c>
      <c r="E29" s="28">
        <v>950</v>
      </c>
      <c r="F29" s="29">
        <v>50</v>
      </c>
      <c r="G29" s="28">
        <v>250</v>
      </c>
      <c r="H29" s="30">
        <v>3426.2000000000003</v>
      </c>
      <c r="I29" s="85">
        <v>153.41046000000003</v>
      </c>
      <c r="J29" s="90">
        <v>3272.78954</v>
      </c>
      <c r="K29" s="113"/>
      <c r="L29" s="112"/>
    </row>
    <row r="30" spans="1:12" ht="12.75">
      <c r="A30" s="21">
        <v>20</v>
      </c>
      <c r="B30" s="79" t="s">
        <v>412</v>
      </c>
      <c r="C30" s="27" t="s">
        <v>403</v>
      </c>
      <c r="D30" s="30">
        <v>2176.2000000000003</v>
      </c>
      <c r="E30" s="28">
        <v>950</v>
      </c>
      <c r="F30" s="29">
        <v>75</v>
      </c>
      <c r="G30" s="28">
        <v>250</v>
      </c>
      <c r="H30" s="30">
        <v>3451.2000000000003</v>
      </c>
      <c r="I30" s="85">
        <v>154.61796</v>
      </c>
      <c r="J30" s="90">
        <v>3296.5820400000002</v>
      </c>
      <c r="K30" s="113"/>
      <c r="L30" s="112"/>
    </row>
    <row r="31" spans="1:12" ht="12.75">
      <c r="A31" s="21">
        <v>21</v>
      </c>
      <c r="B31" s="79" t="s">
        <v>413</v>
      </c>
      <c r="C31" s="27" t="s">
        <v>403</v>
      </c>
      <c r="D31" s="30">
        <v>2176.2000000000003</v>
      </c>
      <c r="E31" s="28">
        <v>950</v>
      </c>
      <c r="F31" s="29">
        <v>35</v>
      </c>
      <c r="G31" s="28">
        <v>250</v>
      </c>
      <c r="H31" s="30">
        <v>3411.2000000000003</v>
      </c>
      <c r="I31" s="85">
        <v>152.68596000000002</v>
      </c>
      <c r="J31" s="90">
        <v>3258.51404</v>
      </c>
      <c r="K31" s="113"/>
      <c r="L31" s="112"/>
    </row>
    <row r="32" spans="1:12" ht="12.75">
      <c r="A32" s="21">
        <v>22</v>
      </c>
      <c r="B32" s="79" t="s">
        <v>414</v>
      </c>
      <c r="C32" s="27" t="s">
        <v>415</v>
      </c>
      <c r="D32" s="30">
        <v>2176.2000000000003</v>
      </c>
      <c r="E32" s="28">
        <v>950</v>
      </c>
      <c r="F32" s="29">
        <v>75</v>
      </c>
      <c r="G32" s="28">
        <v>250</v>
      </c>
      <c r="H32" s="30">
        <v>3451.2000000000003</v>
      </c>
      <c r="I32" s="85">
        <v>154.61796</v>
      </c>
      <c r="J32" s="90">
        <v>3296.5820400000002</v>
      </c>
      <c r="K32" s="113"/>
      <c r="L32" s="112"/>
    </row>
    <row r="33" spans="1:12" ht="12.75">
      <c r="A33" s="21">
        <v>23</v>
      </c>
      <c r="B33" s="79" t="s">
        <v>416</v>
      </c>
      <c r="C33" s="27" t="s">
        <v>415</v>
      </c>
      <c r="D33" s="30">
        <v>2176.2000000000003</v>
      </c>
      <c r="E33" s="28">
        <v>950</v>
      </c>
      <c r="F33" s="29">
        <v>75</v>
      </c>
      <c r="G33" s="28">
        <v>250</v>
      </c>
      <c r="H33" s="30">
        <v>3451.2000000000003</v>
      </c>
      <c r="I33" s="85">
        <v>154.61796</v>
      </c>
      <c r="J33" s="90">
        <v>3296.5820400000002</v>
      </c>
      <c r="K33" s="113"/>
      <c r="L33" s="112"/>
    </row>
    <row r="34" spans="1:12" ht="12.75">
      <c r="A34" s="21">
        <v>24</v>
      </c>
      <c r="B34" s="79" t="s">
        <v>417</v>
      </c>
      <c r="C34" s="27" t="s">
        <v>415</v>
      </c>
      <c r="D34" s="30">
        <v>2176.2000000000003</v>
      </c>
      <c r="E34" s="28">
        <v>950</v>
      </c>
      <c r="F34" s="29">
        <v>75</v>
      </c>
      <c r="G34" s="28">
        <v>250</v>
      </c>
      <c r="H34" s="30">
        <v>3451.2000000000003</v>
      </c>
      <c r="I34" s="85">
        <v>154.61796</v>
      </c>
      <c r="J34" s="90">
        <v>3296.5820400000002</v>
      </c>
      <c r="K34" s="113"/>
      <c r="L34" s="112"/>
    </row>
    <row r="35" spans="1:12" ht="12.75">
      <c r="A35" s="21">
        <v>25</v>
      </c>
      <c r="B35" s="79" t="s">
        <v>418</v>
      </c>
      <c r="C35" s="27" t="s">
        <v>415</v>
      </c>
      <c r="D35" s="30">
        <v>2176.2000000000003</v>
      </c>
      <c r="E35" s="28">
        <v>950</v>
      </c>
      <c r="F35" s="29">
        <v>75</v>
      </c>
      <c r="G35" s="28">
        <v>250</v>
      </c>
      <c r="H35" s="30">
        <v>3451.2000000000003</v>
      </c>
      <c r="I35" s="85">
        <v>154.61796</v>
      </c>
      <c r="J35" s="90">
        <v>3296.5820400000002</v>
      </c>
      <c r="K35" s="113"/>
      <c r="L35" s="112"/>
    </row>
    <row r="36" spans="1:12" ht="12.75">
      <c r="A36" s="21">
        <v>26</v>
      </c>
      <c r="B36" s="79" t="s">
        <v>419</v>
      </c>
      <c r="C36" s="27" t="s">
        <v>415</v>
      </c>
      <c r="D36" s="30">
        <v>2176.2000000000003</v>
      </c>
      <c r="E36" s="28">
        <v>950</v>
      </c>
      <c r="F36" s="29">
        <v>75</v>
      </c>
      <c r="G36" s="28">
        <v>250</v>
      </c>
      <c r="H36" s="30">
        <v>3451.2000000000003</v>
      </c>
      <c r="I36" s="85">
        <v>154.61796</v>
      </c>
      <c r="J36" s="90">
        <v>3296.5820400000002</v>
      </c>
      <c r="K36" s="113"/>
      <c r="L36" s="112"/>
    </row>
    <row r="37" spans="1:12" ht="12.75">
      <c r="A37" s="21">
        <v>27</v>
      </c>
      <c r="B37" s="79" t="s">
        <v>420</v>
      </c>
      <c r="C37" s="27" t="s">
        <v>415</v>
      </c>
      <c r="D37" s="30">
        <v>2176.2000000000003</v>
      </c>
      <c r="E37" s="28">
        <v>950</v>
      </c>
      <c r="F37" s="29">
        <v>75</v>
      </c>
      <c r="G37" s="28">
        <v>250</v>
      </c>
      <c r="H37" s="30">
        <v>3451.2000000000003</v>
      </c>
      <c r="I37" s="85">
        <v>154.61796</v>
      </c>
      <c r="J37" s="90">
        <v>3296.5820400000002</v>
      </c>
      <c r="K37" s="113"/>
      <c r="L37" s="112"/>
    </row>
    <row r="38" spans="1:12" ht="12.75">
      <c r="A38" s="21">
        <v>28</v>
      </c>
      <c r="B38" s="79" t="s">
        <v>421</v>
      </c>
      <c r="C38" s="27" t="s">
        <v>415</v>
      </c>
      <c r="D38" s="30">
        <v>2176.2000000000003</v>
      </c>
      <c r="E38" s="28">
        <v>950</v>
      </c>
      <c r="F38" s="29">
        <v>50</v>
      </c>
      <c r="G38" s="28">
        <v>250</v>
      </c>
      <c r="H38" s="30">
        <v>3426.2000000000003</v>
      </c>
      <c r="I38" s="85">
        <v>153.41046000000003</v>
      </c>
      <c r="J38" s="90">
        <v>3272.78954</v>
      </c>
      <c r="K38" s="113"/>
      <c r="L38" s="112"/>
    </row>
    <row r="39" spans="1:12" ht="12.75">
      <c r="A39" s="21">
        <v>29</v>
      </c>
      <c r="B39" s="79" t="s">
        <v>422</v>
      </c>
      <c r="C39" s="27" t="s">
        <v>415</v>
      </c>
      <c r="D39" s="30">
        <v>2176.2000000000003</v>
      </c>
      <c r="E39" s="28">
        <v>950</v>
      </c>
      <c r="F39" s="29">
        <v>50</v>
      </c>
      <c r="G39" s="28">
        <v>250</v>
      </c>
      <c r="H39" s="30">
        <v>3426.2000000000003</v>
      </c>
      <c r="I39" s="85">
        <v>153.41046000000003</v>
      </c>
      <c r="J39" s="90">
        <v>3272.78954</v>
      </c>
      <c r="K39" s="113"/>
      <c r="L39" s="112"/>
    </row>
    <row r="40" spans="1:12" ht="12.75">
      <c r="A40" s="21">
        <v>30</v>
      </c>
      <c r="B40" s="79" t="s">
        <v>423</v>
      </c>
      <c r="C40" s="27" t="s">
        <v>415</v>
      </c>
      <c r="D40" s="30">
        <v>2176.2000000000003</v>
      </c>
      <c r="E40" s="28">
        <v>950</v>
      </c>
      <c r="F40" s="29">
        <v>75</v>
      </c>
      <c r="G40" s="28">
        <v>250</v>
      </c>
      <c r="H40" s="30">
        <v>3451.2000000000003</v>
      </c>
      <c r="I40" s="85">
        <v>154.61796</v>
      </c>
      <c r="J40" s="90">
        <v>3296.5820400000002</v>
      </c>
      <c r="K40" s="113"/>
      <c r="L40" s="112"/>
    </row>
    <row r="41" spans="1:12" ht="12.75">
      <c r="A41" s="21">
        <v>31</v>
      </c>
      <c r="B41" s="79" t="s">
        <v>424</v>
      </c>
      <c r="C41" s="27" t="s">
        <v>415</v>
      </c>
      <c r="D41" s="30">
        <v>2176.2000000000003</v>
      </c>
      <c r="E41" s="28">
        <v>950</v>
      </c>
      <c r="F41" s="29">
        <v>50</v>
      </c>
      <c r="G41" s="28">
        <v>250</v>
      </c>
      <c r="H41" s="30">
        <v>3426.2000000000003</v>
      </c>
      <c r="I41" s="85">
        <v>153.41046000000003</v>
      </c>
      <c r="J41" s="90">
        <v>3272.78954</v>
      </c>
      <c r="K41" s="113"/>
      <c r="L41" s="112"/>
    </row>
    <row r="42" spans="1:12" ht="12.75">
      <c r="A42" s="21">
        <v>32</v>
      </c>
      <c r="B42" s="79" t="s">
        <v>425</v>
      </c>
      <c r="C42" s="27" t="s">
        <v>415</v>
      </c>
      <c r="D42" s="30">
        <v>2176.2000000000003</v>
      </c>
      <c r="E42" s="28">
        <v>950</v>
      </c>
      <c r="F42" s="29">
        <v>35</v>
      </c>
      <c r="G42" s="28">
        <v>250</v>
      </c>
      <c r="H42" s="30">
        <v>3411.2000000000003</v>
      </c>
      <c r="I42" s="85">
        <v>152.68596000000002</v>
      </c>
      <c r="J42" s="90">
        <v>3258.51404</v>
      </c>
      <c r="K42" s="113"/>
      <c r="L42" s="112"/>
    </row>
    <row r="43" spans="1:12" ht="12.75">
      <c r="A43" s="21">
        <v>33</v>
      </c>
      <c r="B43" s="79" t="s">
        <v>426</v>
      </c>
      <c r="C43" s="27" t="s">
        <v>427</v>
      </c>
      <c r="D43" s="30">
        <v>2142</v>
      </c>
      <c r="E43" s="28">
        <v>950</v>
      </c>
      <c r="F43" s="29">
        <v>75</v>
      </c>
      <c r="G43" s="28">
        <v>250</v>
      </c>
      <c r="H43" s="30">
        <v>3417</v>
      </c>
      <c r="I43" s="85">
        <v>152.9661</v>
      </c>
      <c r="J43" s="90">
        <v>3264.0339</v>
      </c>
      <c r="K43" s="113"/>
      <c r="L43" s="112"/>
    </row>
    <row r="44" spans="1:12" ht="12.75">
      <c r="A44" s="21">
        <v>34</v>
      </c>
      <c r="B44" s="79" t="s">
        <v>428</v>
      </c>
      <c r="C44" s="27" t="s">
        <v>427</v>
      </c>
      <c r="D44" s="30">
        <v>2142</v>
      </c>
      <c r="E44" s="28">
        <v>950</v>
      </c>
      <c r="F44" s="29">
        <v>75</v>
      </c>
      <c r="G44" s="28">
        <v>250</v>
      </c>
      <c r="H44" s="30">
        <v>3417</v>
      </c>
      <c r="I44" s="85">
        <v>152.9661</v>
      </c>
      <c r="J44" s="90">
        <v>3264.0339</v>
      </c>
      <c r="K44" s="113"/>
      <c r="L44" s="112"/>
    </row>
    <row r="45" spans="1:12" ht="12.75">
      <c r="A45" s="21">
        <v>35</v>
      </c>
      <c r="B45" s="79" t="s">
        <v>429</v>
      </c>
      <c r="C45" s="27" t="s">
        <v>427</v>
      </c>
      <c r="D45" s="30">
        <v>2142</v>
      </c>
      <c r="E45" s="28">
        <v>950</v>
      </c>
      <c r="F45" s="29">
        <v>75</v>
      </c>
      <c r="G45" s="28">
        <v>250</v>
      </c>
      <c r="H45" s="30">
        <v>3417</v>
      </c>
      <c r="I45" s="85">
        <v>152.9661</v>
      </c>
      <c r="J45" s="90">
        <v>3264.0339</v>
      </c>
      <c r="K45" s="113"/>
      <c r="L45" s="112"/>
    </row>
    <row r="46" spans="1:12" ht="12.75">
      <c r="A46" s="21">
        <v>36</v>
      </c>
      <c r="B46" s="79" t="s">
        <v>430</v>
      </c>
      <c r="C46" s="27" t="s">
        <v>427</v>
      </c>
      <c r="D46" s="30">
        <v>2142</v>
      </c>
      <c r="E46" s="28">
        <v>950</v>
      </c>
      <c r="F46" s="29">
        <v>75</v>
      </c>
      <c r="G46" s="28">
        <v>250</v>
      </c>
      <c r="H46" s="30">
        <v>3417</v>
      </c>
      <c r="I46" s="85">
        <v>152.9661</v>
      </c>
      <c r="J46" s="90">
        <v>3264.0339</v>
      </c>
      <c r="K46" s="113"/>
      <c r="L46" s="112"/>
    </row>
    <row r="47" spans="1:12" ht="12.75">
      <c r="A47" s="21">
        <v>37</v>
      </c>
      <c r="B47" s="79" t="s">
        <v>431</v>
      </c>
      <c r="C47" s="27" t="s">
        <v>427</v>
      </c>
      <c r="D47" s="30">
        <v>2142</v>
      </c>
      <c r="E47" s="28">
        <v>950</v>
      </c>
      <c r="F47" s="29">
        <v>75</v>
      </c>
      <c r="G47" s="28">
        <v>250</v>
      </c>
      <c r="H47" s="30">
        <v>3417</v>
      </c>
      <c r="I47" s="85">
        <v>152.9661</v>
      </c>
      <c r="J47" s="90">
        <v>3264.0339</v>
      </c>
      <c r="K47" s="113"/>
      <c r="L47" s="112"/>
    </row>
    <row r="48" spans="1:12" ht="12.75">
      <c r="A48" s="21">
        <v>38</v>
      </c>
      <c r="B48" s="79" t="s">
        <v>432</v>
      </c>
      <c r="C48" s="27" t="s">
        <v>427</v>
      </c>
      <c r="D48" s="30">
        <v>2142</v>
      </c>
      <c r="E48" s="28">
        <v>950</v>
      </c>
      <c r="F48" s="29">
        <v>75</v>
      </c>
      <c r="G48" s="28">
        <v>250</v>
      </c>
      <c r="H48" s="30">
        <v>3417</v>
      </c>
      <c r="I48" s="85">
        <v>152.9661</v>
      </c>
      <c r="J48" s="90">
        <v>3264.0339</v>
      </c>
      <c r="K48" s="113"/>
      <c r="L48" s="112"/>
    </row>
    <row r="49" spans="1:12" ht="12.75">
      <c r="A49" s="21">
        <v>39</v>
      </c>
      <c r="B49" s="79" t="s">
        <v>433</v>
      </c>
      <c r="C49" s="27" t="s">
        <v>427</v>
      </c>
      <c r="D49" s="30">
        <v>2142</v>
      </c>
      <c r="E49" s="28">
        <v>950</v>
      </c>
      <c r="F49" s="29">
        <v>75</v>
      </c>
      <c r="G49" s="28">
        <v>250</v>
      </c>
      <c r="H49" s="30">
        <v>3417</v>
      </c>
      <c r="I49" s="85">
        <v>152.9661</v>
      </c>
      <c r="J49" s="90">
        <v>3264.0339</v>
      </c>
      <c r="K49" s="113"/>
      <c r="L49" s="112"/>
    </row>
    <row r="50" spans="1:12" ht="12.75">
      <c r="A50" s="21">
        <v>40</v>
      </c>
      <c r="B50" s="79" t="s">
        <v>434</v>
      </c>
      <c r="C50" s="27" t="s">
        <v>427</v>
      </c>
      <c r="D50" s="30">
        <v>2142</v>
      </c>
      <c r="E50" s="28">
        <v>950</v>
      </c>
      <c r="F50" s="29">
        <v>75</v>
      </c>
      <c r="G50" s="28">
        <v>250</v>
      </c>
      <c r="H50" s="30">
        <v>3417</v>
      </c>
      <c r="I50" s="85">
        <v>152.9661</v>
      </c>
      <c r="J50" s="90">
        <v>3264.0339</v>
      </c>
      <c r="K50" s="113"/>
      <c r="L50" s="112"/>
    </row>
    <row r="51" spans="1:12" ht="12.75">
      <c r="A51" s="21">
        <v>41</v>
      </c>
      <c r="B51" s="79" t="s">
        <v>435</v>
      </c>
      <c r="C51" s="27" t="s">
        <v>427</v>
      </c>
      <c r="D51" s="30">
        <v>2142</v>
      </c>
      <c r="E51" s="28">
        <v>950</v>
      </c>
      <c r="F51" s="29">
        <v>75</v>
      </c>
      <c r="G51" s="28">
        <v>250</v>
      </c>
      <c r="H51" s="30">
        <v>3417</v>
      </c>
      <c r="I51" s="85">
        <v>152.9661</v>
      </c>
      <c r="J51" s="90">
        <v>3264.0339</v>
      </c>
      <c r="K51" s="113"/>
      <c r="L51" s="112"/>
    </row>
    <row r="52" spans="1:12" ht="12.75">
      <c r="A52" s="21">
        <v>42</v>
      </c>
      <c r="B52" s="79" t="s">
        <v>436</v>
      </c>
      <c r="C52" s="27" t="s">
        <v>427</v>
      </c>
      <c r="D52" s="30">
        <v>2142</v>
      </c>
      <c r="E52" s="28">
        <v>950</v>
      </c>
      <c r="F52" s="29">
        <v>75</v>
      </c>
      <c r="G52" s="28">
        <v>250</v>
      </c>
      <c r="H52" s="30">
        <v>3417</v>
      </c>
      <c r="I52" s="85">
        <v>152.9661</v>
      </c>
      <c r="J52" s="90">
        <v>3264.0339</v>
      </c>
      <c r="K52" s="113"/>
      <c r="L52" s="112"/>
    </row>
    <row r="53" spans="1:12" ht="12.75">
      <c r="A53" s="21">
        <v>43</v>
      </c>
      <c r="B53" s="79" t="s">
        <v>437</v>
      </c>
      <c r="C53" s="27" t="s">
        <v>427</v>
      </c>
      <c r="D53" s="30">
        <v>2142</v>
      </c>
      <c r="E53" s="28">
        <v>950</v>
      </c>
      <c r="F53" s="29">
        <v>75</v>
      </c>
      <c r="G53" s="28">
        <v>250</v>
      </c>
      <c r="H53" s="30">
        <v>3417</v>
      </c>
      <c r="I53" s="85">
        <v>152.9661</v>
      </c>
      <c r="J53" s="90">
        <v>3264.0339</v>
      </c>
      <c r="K53" s="113"/>
      <c r="L53" s="112"/>
    </row>
    <row r="54" spans="1:12" ht="12.75">
      <c r="A54" s="21">
        <v>44</v>
      </c>
      <c r="B54" s="79" t="s">
        <v>438</v>
      </c>
      <c r="C54" s="27" t="s">
        <v>427</v>
      </c>
      <c r="D54" s="30">
        <v>2142</v>
      </c>
      <c r="E54" s="28">
        <v>950</v>
      </c>
      <c r="F54" s="29">
        <v>75</v>
      </c>
      <c r="G54" s="28">
        <v>250</v>
      </c>
      <c r="H54" s="30">
        <v>3417</v>
      </c>
      <c r="I54" s="85">
        <v>152.9661</v>
      </c>
      <c r="J54" s="90">
        <v>3264.0339</v>
      </c>
      <c r="K54" s="113"/>
      <c r="L54" s="112"/>
    </row>
    <row r="55" spans="1:12" ht="12.75">
      <c r="A55" s="21">
        <v>45</v>
      </c>
      <c r="B55" s="79" t="s">
        <v>439</v>
      </c>
      <c r="C55" s="27" t="s">
        <v>427</v>
      </c>
      <c r="D55" s="30">
        <v>2142</v>
      </c>
      <c r="E55" s="28">
        <v>950</v>
      </c>
      <c r="F55" s="29">
        <v>75</v>
      </c>
      <c r="G55" s="28">
        <v>250</v>
      </c>
      <c r="H55" s="30">
        <v>3417</v>
      </c>
      <c r="I55" s="85">
        <v>152.9661</v>
      </c>
      <c r="J55" s="90">
        <v>3264.0339</v>
      </c>
      <c r="K55" s="113"/>
      <c r="L55" s="112"/>
    </row>
    <row r="56" spans="1:12" ht="12.75">
      <c r="A56" s="21">
        <v>46</v>
      </c>
      <c r="B56" s="79" t="s">
        <v>440</v>
      </c>
      <c r="C56" s="27" t="s">
        <v>427</v>
      </c>
      <c r="D56" s="30">
        <v>2142</v>
      </c>
      <c r="E56" s="28">
        <v>950</v>
      </c>
      <c r="F56" s="29">
        <v>75</v>
      </c>
      <c r="G56" s="28">
        <v>250</v>
      </c>
      <c r="H56" s="30">
        <v>3417</v>
      </c>
      <c r="I56" s="85">
        <v>152.9661</v>
      </c>
      <c r="J56" s="90">
        <v>3264.0339</v>
      </c>
      <c r="K56" s="113"/>
      <c r="L56" s="112"/>
    </row>
    <row r="57" spans="1:12" ht="12.75">
      <c r="A57" s="21">
        <v>47</v>
      </c>
      <c r="B57" s="79" t="s">
        <v>441</v>
      </c>
      <c r="C57" s="27" t="s">
        <v>427</v>
      </c>
      <c r="D57" s="30">
        <v>2142</v>
      </c>
      <c r="E57" s="28">
        <v>950</v>
      </c>
      <c r="F57" s="29">
        <v>50</v>
      </c>
      <c r="G57" s="28">
        <v>250</v>
      </c>
      <c r="H57" s="30">
        <v>3392</v>
      </c>
      <c r="I57" s="85">
        <v>151.7586</v>
      </c>
      <c r="J57" s="90">
        <v>3240.2414</v>
      </c>
      <c r="K57" s="113"/>
      <c r="L57" s="112"/>
    </row>
    <row r="58" spans="1:12" ht="12.75">
      <c r="A58" s="21">
        <v>48</v>
      </c>
      <c r="B58" s="79" t="s">
        <v>442</v>
      </c>
      <c r="C58" s="27" t="s">
        <v>443</v>
      </c>
      <c r="D58" s="30">
        <v>2142</v>
      </c>
      <c r="E58" s="28">
        <v>950</v>
      </c>
      <c r="F58" s="29">
        <v>50</v>
      </c>
      <c r="G58" s="28">
        <v>250</v>
      </c>
      <c r="H58" s="30">
        <v>3392</v>
      </c>
      <c r="I58" s="85">
        <v>151.7586</v>
      </c>
      <c r="J58" s="90">
        <v>3240.2414</v>
      </c>
      <c r="K58" s="113"/>
      <c r="L58" s="112"/>
    </row>
    <row r="59" spans="1:12" ht="12.75">
      <c r="A59" s="21">
        <v>49</v>
      </c>
      <c r="B59" s="79" t="s">
        <v>444</v>
      </c>
      <c r="C59" s="27" t="s">
        <v>427</v>
      </c>
      <c r="D59" s="30">
        <v>2142</v>
      </c>
      <c r="E59" s="28">
        <v>950</v>
      </c>
      <c r="F59" s="29">
        <v>50</v>
      </c>
      <c r="G59" s="28">
        <v>250</v>
      </c>
      <c r="H59" s="30">
        <v>3392</v>
      </c>
      <c r="I59" s="85">
        <v>151.7586</v>
      </c>
      <c r="J59" s="90">
        <v>3240.2414</v>
      </c>
      <c r="K59" s="113"/>
      <c r="L59" s="112"/>
    </row>
    <row r="60" spans="1:12" ht="12.75">
      <c r="A60" s="21">
        <v>50</v>
      </c>
      <c r="B60" s="79" t="s">
        <v>445</v>
      </c>
      <c r="C60" s="27" t="s">
        <v>427</v>
      </c>
      <c r="D60" s="30">
        <v>2142</v>
      </c>
      <c r="E60" s="28">
        <v>950</v>
      </c>
      <c r="F60" s="29">
        <v>50</v>
      </c>
      <c r="G60" s="28">
        <v>250</v>
      </c>
      <c r="H60" s="30">
        <v>3392</v>
      </c>
      <c r="I60" s="85">
        <v>151.7586</v>
      </c>
      <c r="J60" s="90">
        <v>3240.2414</v>
      </c>
      <c r="K60" s="113"/>
      <c r="L60" s="112"/>
    </row>
    <row r="61" spans="1:12" ht="12.75">
      <c r="A61" s="21">
        <v>51</v>
      </c>
      <c r="B61" s="79" t="s">
        <v>446</v>
      </c>
      <c r="C61" s="27" t="s">
        <v>427</v>
      </c>
      <c r="D61" s="30">
        <v>2142</v>
      </c>
      <c r="E61" s="28">
        <v>950</v>
      </c>
      <c r="F61" s="29">
        <v>50</v>
      </c>
      <c r="G61" s="28">
        <v>250</v>
      </c>
      <c r="H61" s="30">
        <v>3392</v>
      </c>
      <c r="I61" s="85">
        <v>151.7586</v>
      </c>
      <c r="J61" s="90">
        <v>3240.2414</v>
      </c>
      <c r="K61" s="113"/>
      <c r="L61" s="112"/>
    </row>
    <row r="62" spans="1:12" ht="12.75">
      <c r="A62" s="21">
        <v>52</v>
      </c>
      <c r="B62" s="79" t="s">
        <v>447</v>
      </c>
      <c r="C62" s="27" t="s">
        <v>448</v>
      </c>
      <c r="D62" s="30">
        <v>2142</v>
      </c>
      <c r="E62" s="28">
        <v>950</v>
      </c>
      <c r="F62" s="29">
        <v>50</v>
      </c>
      <c r="G62" s="28">
        <v>250</v>
      </c>
      <c r="H62" s="30">
        <v>3392</v>
      </c>
      <c r="I62" s="85">
        <v>151.7586</v>
      </c>
      <c r="J62" s="90">
        <v>3240.2414</v>
      </c>
      <c r="K62" s="113"/>
      <c r="L62" s="112"/>
    </row>
    <row r="63" spans="1:12" ht="12.75">
      <c r="A63" s="21">
        <v>53</v>
      </c>
      <c r="B63" s="79" t="s">
        <v>449</v>
      </c>
      <c r="C63" s="27" t="s">
        <v>427</v>
      </c>
      <c r="D63" s="30">
        <v>2142</v>
      </c>
      <c r="E63" s="28">
        <v>950</v>
      </c>
      <c r="F63" s="29">
        <v>50</v>
      </c>
      <c r="G63" s="28">
        <v>250</v>
      </c>
      <c r="H63" s="30">
        <v>3392</v>
      </c>
      <c r="I63" s="85">
        <v>151.7586</v>
      </c>
      <c r="J63" s="90">
        <v>3240.2414</v>
      </c>
      <c r="K63" s="113"/>
      <c r="L63" s="112"/>
    </row>
    <row r="64" spans="1:12" ht="12.75">
      <c r="A64" s="21">
        <v>54</v>
      </c>
      <c r="B64" s="79" t="s">
        <v>450</v>
      </c>
      <c r="C64" s="27" t="s">
        <v>427</v>
      </c>
      <c r="D64" s="30">
        <v>2142</v>
      </c>
      <c r="E64" s="28">
        <v>950</v>
      </c>
      <c r="F64" s="29">
        <v>50</v>
      </c>
      <c r="G64" s="28">
        <v>250</v>
      </c>
      <c r="H64" s="30">
        <v>3392</v>
      </c>
      <c r="I64" s="85">
        <v>151.7586</v>
      </c>
      <c r="J64" s="90">
        <v>3240.2414</v>
      </c>
      <c r="K64" s="113"/>
      <c r="L64" s="112"/>
    </row>
    <row r="65" spans="1:12" ht="12.75">
      <c r="A65" s="21">
        <v>55</v>
      </c>
      <c r="B65" s="79" t="s">
        <v>451</v>
      </c>
      <c r="C65" s="27" t="s">
        <v>427</v>
      </c>
      <c r="D65" s="30">
        <v>2142</v>
      </c>
      <c r="E65" s="28">
        <v>950</v>
      </c>
      <c r="F65" s="29">
        <v>35</v>
      </c>
      <c r="G65" s="28">
        <v>250</v>
      </c>
      <c r="H65" s="30">
        <v>3377</v>
      </c>
      <c r="I65" s="85">
        <v>151.0341</v>
      </c>
      <c r="J65" s="90">
        <v>3225.9659</v>
      </c>
      <c r="K65" s="113"/>
      <c r="L65" s="112"/>
    </row>
    <row r="66" spans="1:12" ht="12.75">
      <c r="A66" s="21">
        <v>56</v>
      </c>
      <c r="B66" s="79" t="s">
        <v>452</v>
      </c>
      <c r="C66" s="27" t="s">
        <v>427</v>
      </c>
      <c r="D66" s="30">
        <v>2142</v>
      </c>
      <c r="E66" s="28">
        <v>950</v>
      </c>
      <c r="F66" s="29">
        <v>50</v>
      </c>
      <c r="G66" s="28">
        <v>250</v>
      </c>
      <c r="H66" s="30">
        <v>3392</v>
      </c>
      <c r="I66" s="85">
        <v>151.7586</v>
      </c>
      <c r="J66" s="90">
        <v>3240.2414</v>
      </c>
      <c r="K66" s="113"/>
      <c r="L66" s="112"/>
    </row>
    <row r="67" spans="1:12" ht="12.75">
      <c r="A67" s="21">
        <v>57</v>
      </c>
      <c r="B67" s="79" t="s">
        <v>453</v>
      </c>
      <c r="C67" s="27" t="s">
        <v>427</v>
      </c>
      <c r="D67" s="30">
        <v>2142</v>
      </c>
      <c r="E67" s="28">
        <v>950</v>
      </c>
      <c r="F67" s="29">
        <v>50</v>
      </c>
      <c r="G67" s="28">
        <v>250</v>
      </c>
      <c r="H67" s="30">
        <v>3392</v>
      </c>
      <c r="I67" s="85">
        <v>151.7586</v>
      </c>
      <c r="J67" s="90">
        <v>3240.2414</v>
      </c>
      <c r="K67" s="113"/>
      <c r="L67" s="112"/>
    </row>
    <row r="68" spans="1:12" ht="12.75">
      <c r="A68" s="21">
        <v>58</v>
      </c>
      <c r="B68" s="79" t="s">
        <v>454</v>
      </c>
      <c r="C68" s="27" t="s">
        <v>427</v>
      </c>
      <c r="D68" s="30">
        <v>2142</v>
      </c>
      <c r="E68" s="28">
        <v>950</v>
      </c>
      <c r="F68" s="29">
        <v>35</v>
      </c>
      <c r="G68" s="28">
        <v>250</v>
      </c>
      <c r="H68" s="30">
        <v>3377</v>
      </c>
      <c r="I68" s="85">
        <v>151.0341</v>
      </c>
      <c r="J68" s="90">
        <v>3225.9659</v>
      </c>
      <c r="K68" s="113"/>
      <c r="L68" s="112"/>
    </row>
    <row r="69" spans="1:12" ht="12.75">
      <c r="A69" s="21">
        <v>59</v>
      </c>
      <c r="B69" s="79" t="s">
        <v>455</v>
      </c>
      <c r="C69" s="27" t="s">
        <v>427</v>
      </c>
      <c r="D69" s="30">
        <v>2142</v>
      </c>
      <c r="E69" s="28">
        <v>950</v>
      </c>
      <c r="F69" s="29">
        <v>35</v>
      </c>
      <c r="G69" s="28">
        <v>250</v>
      </c>
      <c r="H69" s="30">
        <v>3377</v>
      </c>
      <c r="I69" s="85">
        <v>151.0341</v>
      </c>
      <c r="J69" s="90">
        <v>3225.9659</v>
      </c>
      <c r="K69" s="113"/>
      <c r="L69" s="112"/>
    </row>
    <row r="70" spans="1:12" ht="12.75">
      <c r="A70" s="21">
        <v>60</v>
      </c>
      <c r="B70" s="79" t="s">
        <v>456</v>
      </c>
      <c r="C70" s="27" t="s">
        <v>427</v>
      </c>
      <c r="D70" s="30">
        <v>2142</v>
      </c>
      <c r="E70" s="28">
        <v>950</v>
      </c>
      <c r="F70" s="29">
        <v>35</v>
      </c>
      <c r="G70" s="28">
        <v>250</v>
      </c>
      <c r="H70" s="30">
        <v>3377</v>
      </c>
      <c r="I70" s="85">
        <v>151.0341</v>
      </c>
      <c r="J70" s="90">
        <v>3225.9659</v>
      </c>
      <c r="K70" s="113"/>
      <c r="L70" s="112"/>
    </row>
    <row r="71" spans="1:12" ht="12.75">
      <c r="A71" s="21">
        <v>61</v>
      </c>
      <c r="B71" s="79" t="s">
        <v>457</v>
      </c>
      <c r="C71" s="27" t="s">
        <v>427</v>
      </c>
      <c r="D71" s="30">
        <v>2142</v>
      </c>
      <c r="E71" s="28">
        <v>950</v>
      </c>
      <c r="F71" s="29">
        <v>35</v>
      </c>
      <c r="G71" s="28">
        <v>250</v>
      </c>
      <c r="H71" s="30">
        <v>3377</v>
      </c>
      <c r="I71" s="85">
        <v>151.0341</v>
      </c>
      <c r="J71" s="90">
        <v>3225.9659</v>
      </c>
      <c r="K71" s="113"/>
      <c r="L71" s="112"/>
    </row>
    <row r="72" spans="1:12" ht="12.75">
      <c r="A72" s="21">
        <v>62</v>
      </c>
      <c r="B72" s="79" t="s">
        <v>458</v>
      </c>
      <c r="C72" s="27" t="s">
        <v>427</v>
      </c>
      <c r="D72" s="30">
        <v>2142</v>
      </c>
      <c r="E72" s="28">
        <v>950</v>
      </c>
      <c r="F72" s="29">
        <v>35</v>
      </c>
      <c r="G72" s="28">
        <v>250</v>
      </c>
      <c r="H72" s="30">
        <v>3377</v>
      </c>
      <c r="I72" s="85">
        <v>151.0341</v>
      </c>
      <c r="J72" s="90">
        <v>3225.9659</v>
      </c>
      <c r="K72" s="113"/>
      <c r="L72" s="112"/>
    </row>
    <row r="73" spans="1:12" ht="12.75">
      <c r="A73" s="21">
        <v>63</v>
      </c>
      <c r="B73" s="79" t="s">
        <v>459</v>
      </c>
      <c r="C73" s="27" t="s">
        <v>427</v>
      </c>
      <c r="D73" s="30">
        <v>2142</v>
      </c>
      <c r="E73" s="28">
        <v>950</v>
      </c>
      <c r="F73" s="29">
        <v>35</v>
      </c>
      <c r="G73" s="28">
        <v>250</v>
      </c>
      <c r="H73" s="30">
        <v>3377</v>
      </c>
      <c r="I73" s="85">
        <v>151.0341</v>
      </c>
      <c r="J73" s="90">
        <v>3225.9659</v>
      </c>
      <c r="K73" s="113"/>
      <c r="L73" s="112"/>
    </row>
    <row r="74" spans="1:12" ht="12.75">
      <c r="A74" s="21">
        <v>64</v>
      </c>
      <c r="B74" s="79" t="s">
        <v>460</v>
      </c>
      <c r="C74" s="27" t="s">
        <v>427</v>
      </c>
      <c r="D74" s="30">
        <v>2142</v>
      </c>
      <c r="E74" s="28">
        <v>950</v>
      </c>
      <c r="F74" s="29">
        <v>35</v>
      </c>
      <c r="G74" s="28">
        <v>250</v>
      </c>
      <c r="H74" s="30">
        <v>3377</v>
      </c>
      <c r="I74" s="85">
        <v>151.0341</v>
      </c>
      <c r="J74" s="90">
        <v>3225.9659</v>
      </c>
      <c r="K74" s="113"/>
      <c r="L74" s="112"/>
    </row>
    <row r="75" spans="1:12" ht="12.75">
      <c r="A75" s="21">
        <v>65</v>
      </c>
      <c r="B75" s="79" t="s">
        <v>461</v>
      </c>
      <c r="C75" s="27" t="s">
        <v>427</v>
      </c>
      <c r="D75" s="30">
        <v>2142</v>
      </c>
      <c r="E75" s="28">
        <v>950</v>
      </c>
      <c r="F75" s="29">
        <v>35</v>
      </c>
      <c r="G75" s="28">
        <v>250</v>
      </c>
      <c r="H75" s="30">
        <v>3377</v>
      </c>
      <c r="I75" s="85">
        <v>151.0341</v>
      </c>
      <c r="J75" s="90">
        <v>3225.9659</v>
      </c>
      <c r="K75" s="113"/>
      <c r="L75" s="112"/>
    </row>
    <row r="76" spans="1:12" ht="12.75">
      <c r="A76" s="21">
        <v>66</v>
      </c>
      <c r="B76" s="79" t="s">
        <v>462</v>
      </c>
      <c r="C76" s="27" t="s">
        <v>427</v>
      </c>
      <c r="D76" s="30">
        <v>2142</v>
      </c>
      <c r="E76" s="28">
        <v>950</v>
      </c>
      <c r="F76" s="29">
        <v>35</v>
      </c>
      <c r="G76" s="28">
        <v>250</v>
      </c>
      <c r="H76" s="30">
        <v>3377</v>
      </c>
      <c r="I76" s="85">
        <v>151.0341</v>
      </c>
      <c r="J76" s="90">
        <v>3225.9659</v>
      </c>
      <c r="K76" s="113"/>
      <c r="L76" s="112"/>
    </row>
    <row r="77" spans="1:12" ht="12.75">
      <c r="A77" s="21">
        <v>67</v>
      </c>
      <c r="B77" s="79" t="s">
        <v>463</v>
      </c>
      <c r="C77" s="27" t="s">
        <v>427</v>
      </c>
      <c r="D77" s="30">
        <v>2142</v>
      </c>
      <c r="E77" s="28">
        <v>950</v>
      </c>
      <c r="F77" s="29">
        <v>35</v>
      </c>
      <c r="G77" s="28">
        <v>250</v>
      </c>
      <c r="H77" s="30">
        <v>3377</v>
      </c>
      <c r="I77" s="85">
        <v>151.0341</v>
      </c>
      <c r="J77" s="90">
        <v>3225.9659</v>
      </c>
      <c r="K77" s="113"/>
      <c r="L77" s="112"/>
    </row>
    <row r="78" spans="1:12" ht="12.75">
      <c r="A78" s="21">
        <v>68</v>
      </c>
      <c r="B78" s="79" t="s">
        <v>464</v>
      </c>
      <c r="C78" s="27" t="s">
        <v>465</v>
      </c>
      <c r="D78" s="30">
        <v>2142</v>
      </c>
      <c r="E78" s="28">
        <v>950</v>
      </c>
      <c r="F78" s="29">
        <v>35</v>
      </c>
      <c r="G78" s="28">
        <v>250</v>
      </c>
      <c r="H78" s="30">
        <v>3377</v>
      </c>
      <c r="I78" s="85">
        <v>151.0341</v>
      </c>
      <c r="J78" s="90">
        <v>3225.9659</v>
      </c>
      <c r="K78" s="113"/>
      <c r="L78" s="112"/>
    </row>
    <row r="79" spans="1:12" ht="12.75">
      <c r="A79" s="21">
        <v>69</v>
      </c>
      <c r="B79" s="79" t="s">
        <v>466</v>
      </c>
      <c r="C79" s="27" t="s">
        <v>427</v>
      </c>
      <c r="D79" s="30">
        <v>2142</v>
      </c>
      <c r="E79" s="28">
        <v>950</v>
      </c>
      <c r="F79" s="29">
        <v>35</v>
      </c>
      <c r="G79" s="28">
        <v>250</v>
      </c>
      <c r="H79" s="30">
        <v>3377</v>
      </c>
      <c r="I79" s="85">
        <v>151.0341</v>
      </c>
      <c r="J79" s="90">
        <v>3225.9659</v>
      </c>
      <c r="K79" s="113"/>
      <c r="L79" s="112"/>
    </row>
    <row r="80" spans="1:12" ht="12.75">
      <c r="A80" s="21">
        <v>70</v>
      </c>
      <c r="B80" s="79" t="s">
        <v>467</v>
      </c>
      <c r="C80" s="27" t="s">
        <v>427</v>
      </c>
      <c r="D80" s="30">
        <v>2142</v>
      </c>
      <c r="E80" s="28">
        <v>950</v>
      </c>
      <c r="F80" s="29">
        <v>35</v>
      </c>
      <c r="G80" s="28">
        <v>250</v>
      </c>
      <c r="H80" s="30">
        <v>3377</v>
      </c>
      <c r="I80" s="85">
        <v>151.0341</v>
      </c>
      <c r="J80" s="90">
        <v>3225.9659</v>
      </c>
      <c r="K80" s="113"/>
      <c r="L80" s="112"/>
    </row>
    <row r="81" spans="1:12" ht="12.75">
      <c r="A81" s="21">
        <v>71</v>
      </c>
      <c r="B81" s="79" t="s">
        <v>468</v>
      </c>
      <c r="C81" s="27" t="s">
        <v>443</v>
      </c>
      <c r="D81" s="30">
        <v>2142</v>
      </c>
      <c r="E81" s="28">
        <v>950</v>
      </c>
      <c r="F81" s="29">
        <v>0</v>
      </c>
      <c r="G81" s="28">
        <v>250</v>
      </c>
      <c r="H81" s="30">
        <v>3342</v>
      </c>
      <c r="I81" s="85">
        <v>149.3436</v>
      </c>
      <c r="J81" s="90">
        <v>3192.6564</v>
      </c>
      <c r="K81" s="113"/>
      <c r="L81" s="112"/>
    </row>
    <row r="82" spans="1:12" ht="12.75">
      <c r="A82" s="21">
        <v>72</v>
      </c>
      <c r="B82" s="79" t="s">
        <v>469</v>
      </c>
      <c r="C82" s="27" t="s">
        <v>427</v>
      </c>
      <c r="D82" s="30">
        <v>2142</v>
      </c>
      <c r="E82" s="28">
        <v>950</v>
      </c>
      <c r="F82" s="29">
        <v>0</v>
      </c>
      <c r="G82" s="28">
        <v>250</v>
      </c>
      <c r="H82" s="30">
        <v>3342</v>
      </c>
      <c r="I82" s="85">
        <v>149.3436</v>
      </c>
      <c r="J82" s="90">
        <v>3192.6564</v>
      </c>
      <c r="K82" s="113"/>
      <c r="L82" s="112"/>
    </row>
    <row r="83" spans="1:12" ht="12.75">
      <c r="A83" s="21">
        <v>73</v>
      </c>
      <c r="B83" s="79" t="s">
        <v>470</v>
      </c>
      <c r="C83" s="27" t="s">
        <v>427</v>
      </c>
      <c r="D83" s="30">
        <v>2142</v>
      </c>
      <c r="E83" s="28">
        <v>950</v>
      </c>
      <c r="F83" s="29">
        <v>75</v>
      </c>
      <c r="G83" s="28">
        <v>250</v>
      </c>
      <c r="H83" s="30">
        <v>3417</v>
      </c>
      <c r="I83" s="85">
        <v>152.9661</v>
      </c>
      <c r="J83" s="90">
        <v>3264.0339</v>
      </c>
      <c r="K83" s="113"/>
      <c r="L83" s="112"/>
    </row>
    <row r="84" spans="1:12" ht="12.75">
      <c r="A84" s="21">
        <v>74</v>
      </c>
      <c r="B84" s="79" t="s">
        <v>471</v>
      </c>
      <c r="C84" s="27" t="s">
        <v>427</v>
      </c>
      <c r="D84" s="30">
        <v>2142</v>
      </c>
      <c r="E84" s="28">
        <v>950</v>
      </c>
      <c r="F84" s="29">
        <v>50</v>
      </c>
      <c r="G84" s="28">
        <v>250</v>
      </c>
      <c r="H84" s="30">
        <v>3392</v>
      </c>
      <c r="I84" s="85">
        <v>151.7586</v>
      </c>
      <c r="J84" s="90">
        <v>3240.2414</v>
      </c>
      <c r="K84" s="113"/>
      <c r="L84" s="112"/>
    </row>
    <row r="85" spans="1:12" ht="12.75">
      <c r="A85" s="21">
        <v>75</v>
      </c>
      <c r="B85" s="79" t="s">
        <v>472</v>
      </c>
      <c r="C85" s="27" t="s">
        <v>427</v>
      </c>
      <c r="D85" s="30">
        <v>2142</v>
      </c>
      <c r="E85" s="28">
        <v>950</v>
      </c>
      <c r="F85" s="29">
        <v>50</v>
      </c>
      <c r="G85" s="28">
        <v>250</v>
      </c>
      <c r="H85" s="30">
        <v>3392</v>
      </c>
      <c r="I85" s="85">
        <v>151.7586</v>
      </c>
      <c r="J85" s="90">
        <v>3240.2414</v>
      </c>
      <c r="K85" s="113"/>
      <c r="L85" s="112"/>
    </row>
    <row r="86" spans="1:12" ht="12.75">
      <c r="A86" s="21">
        <v>76</v>
      </c>
      <c r="B86" s="79" t="s">
        <v>473</v>
      </c>
      <c r="C86" s="27" t="s">
        <v>427</v>
      </c>
      <c r="D86" s="30">
        <v>2142</v>
      </c>
      <c r="E86" s="28">
        <v>950</v>
      </c>
      <c r="F86" s="29">
        <v>0</v>
      </c>
      <c r="G86" s="28">
        <v>250</v>
      </c>
      <c r="H86" s="30">
        <v>3342</v>
      </c>
      <c r="I86" s="85">
        <v>149.3436</v>
      </c>
      <c r="J86" s="90">
        <v>3192.6564</v>
      </c>
      <c r="K86" s="113"/>
      <c r="L86" s="112"/>
    </row>
    <row r="87" spans="1:12" ht="12.75">
      <c r="A87" s="21">
        <v>77</v>
      </c>
      <c r="B87" s="79" t="s">
        <v>474</v>
      </c>
      <c r="C87" s="27" t="s">
        <v>443</v>
      </c>
      <c r="D87" s="30">
        <v>2142</v>
      </c>
      <c r="E87" s="28">
        <v>950</v>
      </c>
      <c r="F87" s="29">
        <v>35</v>
      </c>
      <c r="G87" s="28">
        <v>250</v>
      </c>
      <c r="H87" s="30">
        <v>3377</v>
      </c>
      <c r="I87" s="85">
        <v>151.0341</v>
      </c>
      <c r="J87" s="90">
        <v>3225.9659</v>
      </c>
      <c r="K87" s="113"/>
      <c r="L87" s="112"/>
    </row>
    <row r="88" spans="1:12" ht="12.75">
      <c r="A88" s="21">
        <v>78</v>
      </c>
      <c r="B88" s="79" t="s">
        <v>475</v>
      </c>
      <c r="C88" s="27" t="s">
        <v>427</v>
      </c>
      <c r="D88" s="30">
        <v>2142</v>
      </c>
      <c r="E88" s="28">
        <v>950</v>
      </c>
      <c r="F88" s="29">
        <v>0</v>
      </c>
      <c r="G88" s="28">
        <v>250</v>
      </c>
      <c r="H88" s="30">
        <v>3342</v>
      </c>
      <c r="I88" s="85">
        <v>149.3436</v>
      </c>
      <c r="J88" s="90">
        <v>3192.6564</v>
      </c>
      <c r="K88" s="113"/>
      <c r="L88" s="112"/>
    </row>
    <row r="89" spans="1:12" ht="12.75">
      <c r="A89" s="21">
        <v>79</v>
      </c>
      <c r="B89" s="79" t="s">
        <v>476</v>
      </c>
      <c r="C89" s="27" t="s">
        <v>427</v>
      </c>
      <c r="D89" s="30">
        <v>2142</v>
      </c>
      <c r="E89" s="28">
        <v>950</v>
      </c>
      <c r="F89" s="29">
        <v>0</v>
      </c>
      <c r="G89" s="28">
        <v>250</v>
      </c>
      <c r="H89" s="30">
        <v>3342</v>
      </c>
      <c r="I89" s="85">
        <v>149.3436</v>
      </c>
      <c r="J89" s="90">
        <v>3192.6564</v>
      </c>
      <c r="K89" s="113"/>
      <c r="L89" s="112"/>
    </row>
    <row r="90" spans="1:12" ht="12.75">
      <c r="A90" s="21">
        <v>80</v>
      </c>
      <c r="B90" s="79" t="s">
        <v>477</v>
      </c>
      <c r="C90" s="27" t="s">
        <v>427</v>
      </c>
      <c r="D90" s="30">
        <v>2142</v>
      </c>
      <c r="E90" s="28">
        <v>950</v>
      </c>
      <c r="F90" s="29">
        <v>0</v>
      </c>
      <c r="G90" s="28">
        <v>250</v>
      </c>
      <c r="H90" s="30">
        <v>3342</v>
      </c>
      <c r="I90" s="85">
        <v>149.3436</v>
      </c>
      <c r="J90" s="90">
        <v>3192.6564</v>
      </c>
      <c r="K90" s="113"/>
      <c r="L90" s="112"/>
    </row>
    <row r="91" spans="1:12" ht="12.75">
      <c r="A91" s="21">
        <v>81</v>
      </c>
      <c r="B91" s="79" t="s">
        <v>478</v>
      </c>
      <c r="C91" s="27" t="s">
        <v>427</v>
      </c>
      <c r="D91" s="30">
        <v>2142</v>
      </c>
      <c r="E91" s="28">
        <v>950</v>
      </c>
      <c r="F91" s="29">
        <v>0</v>
      </c>
      <c r="G91" s="28">
        <v>250</v>
      </c>
      <c r="H91" s="30">
        <v>3342</v>
      </c>
      <c r="I91" s="85">
        <v>149.3436</v>
      </c>
      <c r="J91" s="90">
        <v>3192.6564</v>
      </c>
      <c r="K91" s="113"/>
      <c r="L91" s="112"/>
    </row>
    <row r="92" spans="1:12" ht="12.75">
      <c r="A92" s="21">
        <v>82</v>
      </c>
      <c r="B92" s="79" t="s">
        <v>479</v>
      </c>
      <c r="C92" s="31" t="s">
        <v>427</v>
      </c>
      <c r="D92" s="30">
        <v>2142</v>
      </c>
      <c r="E92" s="28">
        <v>950</v>
      </c>
      <c r="F92" s="29">
        <v>0</v>
      </c>
      <c r="G92" s="28">
        <v>250</v>
      </c>
      <c r="H92" s="30">
        <v>3342</v>
      </c>
      <c r="I92" s="85">
        <v>149.3436</v>
      </c>
      <c r="J92" s="90">
        <v>3192.6564</v>
      </c>
      <c r="K92" s="113"/>
      <c r="L92" s="112"/>
    </row>
    <row r="93" spans="1:12" ht="12.75">
      <c r="A93" s="21">
        <v>83</v>
      </c>
      <c r="B93" s="79" t="s">
        <v>480</v>
      </c>
      <c r="C93" s="31" t="s">
        <v>427</v>
      </c>
      <c r="D93" s="30">
        <v>2142</v>
      </c>
      <c r="E93" s="28">
        <v>950</v>
      </c>
      <c r="F93" s="29">
        <v>0</v>
      </c>
      <c r="G93" s="28">
        <v>250</v>
      </c>
      <c r="H93" s="30">
        <v>3342</v>
      </c>
      <c r="I93" s="85">
        <v>149.3436</v>
      </c>
      <c r="J93" s="90">
        <v>3192.6564</v>
      </c>
      <c r="K93" s="113"/>
      <c r="L93" s="112"/>
    </row>
    <row r="94" spans="1:12" ht="12.75">
      <c r="A94" s="21">
        <v>84</v>
      </c>
      <c r="B94" s="79" t="s">
        <v>481</v>
      </c>
      <c r="C94" s="31" t="s">
        <v>427</v>
      </c>
      <c r="D94" s="30">
        <v>2142</v>
      </c>
      <c r="E94" s="28">
        <v>950</v>
      </c>
      <c r="F94" s="29">
        <v>0</v>
      </c>
      <c r="G94" s="28">
        <v>250</v>
      </c>
      <c r="H94" s="30">
        <v>3342</v>
      </c>
      <c r="I94" s="85">
        <v>149.3436</v>
      </c>
      <c r="J94" s="90">
        <v>3192.6564</v>
      </c>
      <c r="K94" s="113"/>
      <c r="L94" s="112"/>
    </row>
    <row r="95" spans="1:12" ht="12.75">
      <c r="A95" s="21">
        <v>85</v>
      </c>
      <c r="B95" s="79" t="s">
        <v>482</v>
      </c>
      <c r="C95" s="31" t="s">
        <v>427</v>
      </c>
      <c r="D95" s="30">
        <v>2142</v>
      </c>
      <c r="E95" s="28">
        <v>950</v>
      </c>
      <c r="F95" s="32">
        <v>0</v>
      </c>
      <c r="G95" s="28">
        <v>250</v>
      </c>
      <c r="H95" s="30">
        <v>3342</v>
      </c>
      <c r="I95" s="85">
        <v>149.3436</v>
      </c>
      <c r="J95" s="90">
        <v>3192.6564</v>
      </c>
      <c r="K95" s="113"/>
      <c r="L95" s="112"/>
    </row>
    <row r="96" spans="1:12" ht="12.75">
      <c r="A96" s="21">
        <v>86</v>
      </c>
      <c r="B96" s="79" t="s">
        <v>483</v>
      </c>
      <c r="C96" s="27" t="s">
        <v>427</v>
      </c>
      <c r="D96" s="30">
        <v>2142</v>
      </c>
      <c r="E96" s="28">
        <v>950</v>
      </c>
      <c r="F96" s="29">
        <v>0</v>
      </c>
      <c r="G96" s="28">
        <v>250</v>
      </c>
      <c r="H96" s="30">
        <v>3342</v>
      </c>
      <c r="I96" s="85">
        <v>149.3436</v>
      </c>
      <c r="J96" s="90">
        <v>3192.6564</v>
      </c>
      <c r="K96" s="113"/>
      <c r="L96" s="112"/>
    </row>
    <row r="97" spans="1:12" ht="12.75">
      <c r="A97" s="21">
        <v>87</v>
      </c>
      <c r="B97" s="79" t="s">
        <v>484</v>
      </c>
      <c r="C97" s="27" t="s">
        <v>427</v>
      </c>
      <c r="D97" s="30">
        <v>2142</v>
      </c>
      <c r="E97" s="28">
        <v>950</v>
      </c>
      <c r="F97" s="29">
        <v>0</v>
      </c>
      <c r="G97" s="28">
        <v>250</v>
      </c>
      <c r="H97" s="30">
        <v>3342</v>
      </c>
      <c r="I97" s="85">
        <v>149.3436</v>
      </c>
      <c r="J97" s="90">
        <v>3192.6564</v>
      </c>
      <c r="K97" s="113"/>
      <c r="L97" s="112"/>
    </row>
    <row r="98" spans="1:12" ht="12.75">
      <c r="A98" s="21">
        <v>88</v>
      </c>
      <c r="B98" s="79" t="s">
        <v>485</v>
      </c>
      <c r="C98" s="27" t="s">
        <v>415</v>
      </c>
      <c r="D98" s="30">
        <v>2176.2000000000003</v>
      </c>
      <c r="E98" s="28">
        <v>950</v>
      </c>
      <c r="F98" s="32">
        <v>75</v>
      </c>
      <c r="G98" s="28">
        <v>250</v>
      </c>
      <c r="H98" s="30">
        <v>3451.2000000000003</v>
      </c>
      <c r="I98" s="85">
        <v>154.61796</v>
      </c>
      <c r="J98" s="90">
        <v>3296.5820400000002</v>
      </c>
      <c r="K98" s="113"/>
      <c r="L98" s="112"/>
    </row>
    <row r="99" spans="1:12" ht="12.75">
      <c r="A99" s="21">
        <v>89</v>
      </c>
      <c r="B99" s="79" t="s">
        <v>486</v>
      </c>
      <c r="C99" s="27" t="s">
        <v>487</v>
      </c>
      <c r="D99" s="30">
        <v>2142</v>
      </c>
      <c r="E99" s="28">
        <v>950</v>
      </c>
      <c r="F99" s="32">
        <v>75</v>
      </c>
      <c r="G99" s="28">
        <v>250</v>
      </c>
      <c r="H99" s="30">
        <v>3417</v>
      </c>
      <c r="I99" s="85">
        <v>152.9661</v>
      </c>
      <c r="J99" s="90">
        <v>3264.0339</v>
      </c>
      <c r="K99" s="113"/>
      <c r="L99" s="112"/>
    </row>
    <row r="100" spans="1:12" ht="12.75">
      <c r="A100" s="21">
        <v>90</v>
      </c>
      <c r="B100" s="79" t="s">
        <v>488</v>
      </c>
      <c r="C100" s="27" t="s">
        <v>40</v>
      </c>
      <c r="D100" s="30">
        <v>2347.5</v>
      </c>
      <c r="E100" s="28">
        <v>950</v>
      </c>
      <c r="F100" s="32">
        <v>75</v>
      </c>
      <c r="G100" s="28">
        <v>250</v>
      </c>
      <c r="H100" s="30">
        <v>3622.5</v>
      </c>
      <c r="I100" s="85">
        <v>162.89175</v>
      </c>
      <c r="J100" s="90">
        <v>3459.60825</v>
      </c>
      <c r="K100" s="113"/>
      <c r="L100" s="112"/>
    </row>
    <row r="101" spans="1:12" ht="12.75">
      <c r="A101" s="21">
        <v>91</v>
      </c>
      <c r="B101" s="79" t="s">
        <v>489</v>
      </c>
      <c r="C101" s="27" t="s">
        <v>490</v>
      </c>
      <c r="D101" s="30">
        <v>2142</v>
      </c>
      <c r="E101" s="28">
        <v>950</v>
      </c>
      <c r="F101" s="32">
        <v>50</v>
      </c>
      <c r="G101" s="28">
        <v>250</v>
      </c>
      <c r="H101" s="30">
        <v>3392</v>
      </c>
      <c r="I101" s="85">
        <v>151.7586</v>
      </c>
      <c r="J101" s="90">
        <v>3240.2414</v>
      </c>
      <c r="K101" s="113"/>
      <c r="L101" s="112"/>
    </row>
    <row r="102" spans="1:12" ht="12.75">
      <c r="A102" s="21">
        <v>92</v>
      </c>
      <c r="B102" s="79" t="s">
        <v>491</v>
      </c>
      <c r="C102" s="27" t="s">
        <v>492</v>
      </c>
      <c r="D102" s="30">
        <v>2142</v>
      </c>
      <c r="E102" s="28">
        <v>950</v>
      </c>
      <c r="F102" s="32">
        <v>75</v>
      </c>
      <c r="G102" s="28">
        <v>250</v>
      </c>
      <c r="H102" s="30">
        <v>3417</v>
      </c>
      <c r="I102" s="85">
        <v>152.9661</v>
      </c>
      <c r="J102" s="90">
        <v>3264.0339</v>
      </c>
      <c r="K102" s="113"/>
      <c r="L102" s="112"/>
    </row>
    <row r="103" spans="1:12" ht="12.75">
      <c r="A103" s="21">
        <v>93</v>
      </c>
      <c r="B103" s="79" t="s">
        <v>493</v>
      </c>
      <c r="C103" s="27" t="s">
        <v>492</v>
      </c>
      <c r="D103" s="30">
        <v>2142</v>
      </c>
      <c r="E103" s="28">
        <v>950</v>
      </c>
      <c r="F103" s="32">
        <v>35</v>
      </c>
      <c r="G103" s="28">
        <v>250</v>
      </c>
      <c r="H103" s="30">
        <v>3377</v>
      </c>
      <c r="I103" s="85">
        <v>151.0341</v>
      </c>
      <c r="J103" s="90">
        <v>3225.9659</v>
      </c>
      <c r="K103" s="113"/>
      <c r="L103" s="112"/>
    </row>
    <row r="104" spans="1:12" ht="12.75">
      <c r="A104" s="21">
        <v>94</v>
      </c>
      <c r="B104" s="79" t="s">
        <v>494</v>
      </c>
      <c r="C104" s="27" t="s">
        <v>495</v>
      </c>
      <c r="D104" s="30">
        <v>2176.2000000000003</v>
      </c>
      <c r="E104" s="28">
        <v>950</v>
      </c>
      <c r="F104" s="32">
        <v>50</v>
      </c>
      <c r="G104" s="28">
        <v>250</v>
      </c>
      <c r="H104" s="30">
        <v>3426.2000000000003</v>
      </c>
      <c r="I104" s="85">
        <v>153.41046000000003</v>
      </c>
      <c r="J104" s="90">
        <v>3272.78954</v>
      </c>
      <c r="K104" s="113"/>
      <c r="L104" s="112"/>
    </row>
    <row r="105" spans="1:12" ht="12.75">
      <c r="A105" s="21">
        <v>95</v>
      </c>
      <c r="B105" s="79" t="s">
        <v>496</v>
      </c>
      <c r="C105" s="27" t="s">
        <v>490</v>
      </c>
      <c r="D105" s="30">
        <v>2142</v>
      </c>
      <c r="E105" s="28">
        <v>950</v>
      </c>
      <c r="F105" s="32">
        <v>50</v>
      </c>
      <c r="G105" s="28">
        <v>250</v>
      </c>
      <c r="H105" s="30">
        <v>3392</v>
      </c>
      <c r="I105" s="85">
        <v>151.7586</v>
      </c>
      <c r="J105" s="90">
        <v>3240.2414</v>
      </c>
      <c r="K105" s="113"/>
      <c r="L105" s="112"/>
    </row>
    <row r="106" spans="1:12" ht="12.75">
      <c r="A106" s="21">
        <v>96</v>
      </c>
      <c r="B106" s="79" t="s">
        <v>497</v>
      </c>
      <c r="C106" s="27" t="s">
        <v>498</v>
      </c>
      <c r="D106" s="30">
        <v>2176.2000000000003</v>
      </c>
      <c r="E106" s="28">
        <v>950</v>
      </c>
      <c r="F106" s="32">
        <v>50</v>
      </c>
      <c r="G106" s="28">
        <v>250</v>
      </c>
      <c r="H106" s="30">
        <v>3426.2000000000003</v>
      </c>
      <c r="I106" s="85">
        <v>153.41046000000003</v>
      </c>
      <c r="J106" s="90">
        <v>3272.78954</v>
      </c>
      <c r="K106" s="113"/>
      <c r="L106" s="112"/>
    </row>
    <row r="107" spans="1:12" ht="12.75">
      <c r="A107" s="21">
        <v>97</v>
      </c>
      <c r="B107" s="79" t="s">
        <v>499</v>
      </c>
      <c r="C107" s="27" t="s">
        <v>500</v>
      </c>
      <c r="D107" s="30">
        <v>2207.7000000000003</v>
      </c>
      <c r="E107" s="28">
        <v>950</v>
      </c>
      <c r="F107" s="32">
        <v>50</v>
      </c>
      <c r="G107" s="28">
        <v>250</v>
      </c>
      <c r="H107" s="30">
        <v>3457.7000000000003</v>
      </c>
      <c r="I107" s="85">
        <v>154.93191000000002</v>
      </c>
      <c r="J107" s="90">
        <v>3302.7680900000005</v>
      </c>
      <c r="K107" s="113"/>
      <c r="L107" s="112"/>
    </row>
    <row r="108" spans="1:12" ht="12.75">
      <c r="A108" s="21">
        <v>98</v>
      </c>
      <c r="B108" s="79" t="s">
        <v>501</v>
      </c>
      <c r="C108" s="27" t="s">
        <v>490</v>
      </c>
      <c r="D108" s="30">
        <v>2142</v>
      </c>
      <c r="E108" s="28">
        <v>950</v>
      </c>
      <c r="F108" s="32">
        <v>75</v>
      </c>
      <c r="G108" s="28">
        <v>250</v>
      </c>
      <c r="H108" s="30">
        <v>3417</v>
      </c>
      <c r="I108" s="85">
        <v>152.9661</v>
      </c>
      <c r="J108" s="90">
        <v>3264.0339</v>
      </c>
      <c r="K108" s="113"/>
      <c r="L108" s="112"/>
    </row>
    <row r="109" spans="1:12" ht="12.75">
      <c r="A109" s="21">
        <v>99</v>
      </c>
      <c r="B109" s="79" t="s">
        <v>502</v>
      </c>
      <c r="C109" s="27" t="s">
        <v>492</v>
      </c>
      <c r="D109" s="30">
        <v>2142</v>
      </c>
      <c r="E109" s="28">
        <v>950</v>
      </c>
      <c r="F109" s="32">
        <v>35</v>
      </c>
      <c r="G109" s="28">
        <v>250</v>
      </c>
      <c r="H109" s="30">
        <v>3377</v>
      </c>
      <c r="I109" s="85">
        <v>151.0341</v>
      </c>
      <c r="J109" s="90">
        <v>3225.9659</v>
      </c>
      <c r="K109" s="113"/>
      <c r="L109" s="112"/>
    </row>
    <row r="110" spans="1:12" ht="12.75">
      <c r="A110" s="21">
        <v>100</v>
      </c>
      <c r="B110" s="79" t="s">
        <v>503</v>
      </c>
      <c r="C110" s="27" t="s">
        <v>415</v>
      </c>
      <c r="D110" s="30">
        <v>2176.2000000000003</v>
      </c>
      <c r="E110" s="28">
        <v>950</v>
      </c>
      <c r="F110" s="32">
        <v>35</v>
      </c>
      <c r="G110" s="28">
        <v>250</v>
      </c>
      <c r="H110" s="30">
        <v>3411.2000000000003</v>
      </c>
      <c r="I110" s="85">
        <v>152.68596000000002</v>
      </c>
      <c r="J110" s="90">
        <v>3258.51404</v>
      </c>
      <c r="K110" s="113"/>
      <c r="L110" s="112"/>
    </row>
    <row r="111" spans="1:12" ht="12.75">
      <c r="A111" s="21">
        <v>101</v>
      </c>
      <c r="B111" s="79" t="s">
        <v>504</v>
      </c>
      <c r="C111" s="27" t="s">
        <v>492</v>
      </c>
      <c r="D111" s="30">
        <v>2142</v>
      </c>
      <c r="E111" s="28">
        <v>950</v>
      </c>
      <c r="F111" s="32">
        <v>75</v>
      </c>
      <c r="G111" s="28">
        <v>250</v>
      </c>
      <c r="H111" s="30">
        <v>3417</v>
      </c>
      <c r="I111" s="85">
        <v>152.9661</v>
      </c>
      <c r="J111" s="90">
        <v>3264.0339</v>
      </c>
      <c r="K111" s="113"/>
      <c r="L111" s="112"/>
    </row>
    <row r="112" spans="1:12" ht="12.75">
      <c r="A112" s="21">
        <v>102</v>
      </c>
      <c r="B112" s="79" t="s">
        <v>505</v>
      </c>
      <c r="C112" s="27" t="s">
        <v>492</v>
      </c>
      <c r="D112" s="30">
        <v>2142</v>
      </c>
      <c r="E112" s="28">
        <v>950</v>
      </c>
      <c r="F112" s="32">
        <v>35</v>
      </c>
      <c r="G112" s="28">
        <v>250</v>
      </c>
      <c r="H112" s="30">
        <v>3377</v>
      </c>
      <c r="I112" s="85">
        <v>151.0341</v>
      </c>
      <c r="J112" s="90">
        <v>3225.9659</v>
      </c>
      <c r="K112" s="113"/>
      <c r="L112" s="112"/>
    </row>
    <row r="113" spans="1:12" ht="12.75">
      <c r="A113" s="21">
        <v>103</v>
      </c>
      <c r="B113" s="79" t="s">
        <v>506</v>
      </c>
      <c r="C113" s="27" t="s">
        <v>490</v>
      </c>
      <c r="D113" s="30">
        <v>2142</v>
      </c>
      <c r="E113" s="28">
        <v>950</v>
      </c>
      <c r="F113" s="32">
        <v>50</v>
      </c>
      <c r="G113" s="28">
        <v>250</v>
      </c>
      <c r="H113" s="30">
        <v>3392</v>
      </c>
      <c r="I113" s="85">
        <v>151.7586</v>
      </c>
      <c r="J113" s="90">
        <v>3240.2414</v>
      </c>
      <c r="K113" s="113"/>
      <c r="L113" s="112"/>
    </row>
    <row r="114" spans="1:12" ht="12.75">
      <c r="A114" s="21">
        <v>104</v>
      </c>
      <c r="B114" s="79" t="s">
        <v>507</v>
      </c>
      <c r="C114" s="27" t="s">
        <v>443</v>
      </c>
      <c r="D114" s="30">
        <v>2142</v>
      </c>
      <c r="E114" s="28">
        <v>950</v>
      </c>
      <c r="F114" s="32">
        <v>35</v>
      </c>
      <c r="G114" s="28">
        <v>250</v>
      </c>
      <c r="H114" s="30">
        <v>3377</v>
      </c>
      <c r="I114" s="85">
        <v>151.0341</v>
      </c>
      <c r="J114" s="90">
        <v>3225.9659</v>
      </c>
      <c r="K114" s="113"/>
      <c r="L114" s="112"/>
    </row>
    <row r="115" spans="1:12" ht="12.75">
      <c r="A115" s="21">
        <v>105</v>
      </c>
      <c r="B115" s="79" t="s">
        <v>508</v>
      </c>
      <c r="C115" s="27" t="s">
        <v>443</v>
      </c>
      <c r="D115" s="30">
        <v>2142</v>
      </c>
      <c r="E115" s="28">
        <v>950</v>
      </c>
      <c r="F115" s="32">
        <v>35</v>
      </c>
      <c r="G115" s="28">
        <v>250</v>
      </c>
      <c r="H115" s="30">
        <v>3377</v>
      </c>
      <c r="I115" s="85">
        <v>151.0341</v>
      </c>
      <c r="J115" s="90">
        <v>3225.9659</v>
      </c>
      <c r="K115" s="113"/>
      <c r="L115" s="112"/>
    </row>
    <row r="116" spans="1:12" ht="12.75">
      <c r="A116" s="21">
        <v>106</v>
      </c>
      <c r="B116" s="79" t="s">
        <v>509</v>
      </c>
      <c r="C116" s="27" t="s">
        <v>492</v>
      </c>
      <c r="D116" s="30">
        <v>2142</v>
      </c>
      <c r="E116" s="28">
        <v>950</v>
      </c>
      <c r="F116" s="32">
        <v>0</v>
      </c>
      <c r="G116" s="28">
        <v>250</v>
      </c>
      <c r="H116" s="30">
        <v>3342</v>
      </c>
      <c r="I116" s="85">
        <v>149.3436</v>
      </c>
      <c r="J116" s="90">
        <v>3192.6564</v>
      </c>
      <c r="K116" s="113"/>
      <c r="L116" s="112"/>
    </row>
    <row r="117" spans="1:12" ht="12.75">
      <c r="A117" s="21">
        <v>107</v>
      </c>
      <c r="B117" s="79" t="s">
        <v>510</v>
      </c>
      <c r="C117" s="33" t="s">
        <v>403</v>
      </c>
      <c r="D117" s="30">
        <v>2176.2000000000003</v>
      </c>
      <c r="E117" s="28">
        <v>950</v>
      </c>
      <c r="F117" s="34">
        <v>75</v>
      </c>
      <c r="G117" s="28">
        <v>250</v>
      </c>
      <c r="H117" s="30">
        <v>3451.2000000000003</v>
      </c>
      <c r="I117" s="85">
        <v>154.61796</v>
      </c>
      <c r="J117" s="90">
        <v>3296.5820400000002</v>
      </c>
      <c r="K117" s="113"/>
      <c r="L117" s="112"/>
    </row>
    <row r="118" spans="1:12" ht="12.75">
      <c r="A118" s="21">
        <v>108</v>
      </c>
      <c r="B118" s="79" t="s">
        <v>511</v>
      </c>
      <c r="C118" s="33" t="s">
        <v>492</v>
      </c>
      <c r="D118" s="30">
        <v>2142</v>
      </c>
      <c r="E118" s="28">
        <v>950</v>
      </c>
      <c r="F118" s="34">
        <v>50</v>
      </c>
      <c r="G118" s="28">
        <v>250</v>
      </c>
      <c r="H118" s="30">
        <v>3392</v>
      </c>
      <c r="I118" s="85">
        <v>151.7586</v>
      </c>
      <c r="J118" s="90">
        <v>3240.2414</v>
      </c>
      <c r="K118" s="113"/>
      <c r="L118" s="112"/>
    </row>
    <row r="119" spans="1:12" ht="12.75">
      <c r="A119" s="21">
        <v>109</v>
      </c>
      <c r="B119" s="79" t="s">
        <v>512</v>
      </c>
      <c r="C119" s="33" t="s">
        <v>492</v>
      </c>
      <c r="D119" s="30">
        <v>2142</v>
      </c>
      <c r="E119" s="28">
        <v>950</v>
      </c>
      <c r="F119" s="34">
        <v>50</v>
      </c>
      <c r="G119" s="28">
        <v>250</v>
      </c>
      <c r="H119" s="30">
        <v>3392</v>
      </c>
      <c r="I119" s="85">
        <v>151.7586</v>
      </c>
      <c r="J119" s="90">
        <v>3240.2414</v>
      </c>
      <c r="K119" s="113"/>
      <c r="L119" s="112"/>
    </row>
    <row r="120" spans="1:12" ht="12.75">
      <c r="A120" s="21">
        <v>110</v>
      </c>
      <c r="B120" s="79" t="s">
        <v>513</v>
      </c>
      <c r="C120" s="33" t="s">
        <v>514</v>
      </c>
      <c r="D120" s="30">
        <v>2269.2</v>
      </c>
      <c r="E120" s="28">
        <v>950</v>
      </c>
      <c r="F120" s="34">
        <v>0</v>
      </c>
      <c r="G120" s="28">
        <v>250</v>
      </c>
      <c r="H120" s="30">
        <v>3469.2</v>
      </c>
      <c r="I120" s="85">
        <v>155.48736</v>
      </c>
      <c r="J120" s="90">
        <v>3313.7126399999997</v>
      </c>
      <c r="K120" s="113"/>
      <c r="L120" s="112"/>
    </row>
    <row r="121" spans="1:12" ht="12.75">
      <c r="A121" s="21">
        <v>111</v>
      </c>
      <c r="B121" s="79" t="s">
        <v>515</v>
      </c>
      <c r="C121" s="31" t="s">
        <v>516</v>
      </c>
      <c r="D121" s="30">
        <v>2142</v>
      </c>
      <c r="E121" s="28">
        <v>950</v>
      </c>
      <c r="F121" s="34">
        <v>0</v>
      </c>
      <c r="G121" s="28">
        <v>250</v>
      </c>
      <c r="H121" s="30">
        <v>3342</v>
      </c>
      <c r="I121" s="85">
        <v>149.3436</v>
      </c>
      <c r="J121" s="90">
        <v>3192.6564</v>
      </c>
      <c r="K121" s="113"/>
      <c r="L121" s="112"/>
    </row>
    <row r="122" spans="1:12" ht="12.75">
      <c r="A122" s="21">
        <v>112</v>
      </c>
      <c r="B122" s="79" t="s">
        <v>517</v>
      </c>
      <c r="C122" s="27" t="s">
        <v>443</v>
      </c>
      <c r="D122" s="30">
        <v>2142</v>
      </c>
      <c r="E122" s="28">
        <v>950</v>
      </c>
      <c r="F122" s="32">
        <v>35</v>
      </c>
      <c r="G122" s="28">
        <v>250</v>
      </c>
      <c r="H122" s="30">
        <v>3377</v>
      </c>
      <c r="I122" s="85">
        <v>151.0341</v>
      </c>
      <c r="J122" s="90">
        <v>3225.9659</v>
      </c>
      <c r="K122" s="113"/>
      <c r="L122" s="112"/>
    </row>
    <row r="123" spans="1:12" ht="12.75">
      <c r="A123" s="21">
        <v>113</v>
      </c>
      <c r="B123" s="79" t="s">
        <v>518</v>
      </c>
      <c r="C123" s="27" t="s">
        <v>490</v>
      </c>
      <c r="D123" s="30">
        <v>2142</v>
      </c>
      <c r="E123" s="28">
        <v>950</v>
      </c>
      <c r="F123" s="32">
        <v>35</v>
      </c>
      <c r="G123" s="28">
        <v>250</v>
      </c>
      <c r="H123" s="30">
        <v>3377</v>
      </c>
      <c r="I123" s="85">
        <v>151.0341</v>
      </c>
      <c r="J123" s="90">
        <v>3225.9659</v>
      </c>
      <c r="K123" s="113"/>
      <c r="L123" s="112"/>
    </row>
    <row r="124" spans="1:12" ht="12.75">
      <c r="A124" s="21">
        <v>114</v>
      </c>
      <c r="B124" s="79" t="s">
        <v>519</v>
      </c>
      <c r="C124" s="31" t="s">
        <v>443</v>
      </c>
      <c r="D124" s="30">
        <v>2142</v>
      </c>
      <c r="E124" s="28">
        <v>950</v>
      </c>
      <c r="F124" s="32">
        <v>0</v>
      </c>
      <c r="G124" s="28">
        <v>250</v>
      </c>
      <c r="H124" s="30">
        <v>3342</v>
      </c>
      <c r="I124" s="85">
        <v>149.3436</v>
      </c>
      <c r="J124" s="90">
        <v>3192.6564</v>
      </c>
      <c r="K124" s="113"/>
      <c r="L124" s="112"/>
    </row>
    <row r="125" spans="1:12" ht="12.75">
      <c r="A125" s="21">
        <v>115</v>
      </c>
      <c r="B125" s="79" t="s">
        <v>520</v>
      </c>
      <c r="C125" s="33" t="s">
        <v>443</v>
      </c>
      <c r="D125" s="30">
        <v>2142</v>
      </c>
      <c r="E125" s="28">
        <v>950</v>
      </c>
      <c r="F125" s="34">
        <v>35</v>
      </c>
      <c r="G125" s="28">
        <v>250</v>
      </c>
      <c r="H125" s="30">
        <v>3377</v>
      </c>
      <c r="I125" s="85">
        <v>151.0341</v>
      </c>
      <c r="J125" s="90">
        <v>3225.9659</v>
      </c>
      <c r="K125" s="113"/>
      <c r="L125" s="112"/>
    </row>
    <row r="126" spans="1:12" ht="12.75">
      <c r="A126" s="21">
        <v>116</v>
      </c>
      <c r="B126" s="79" t="s">
        <v>521</v>
      </c>
      <c r="C126" s="27" t="s">
        <v>443</v>
      </c>
      <c r="D126" s="30">
        <v>2142</v>
      </c>
      <c r="E126" s="28">
        <v>950</v>
      </c>
      <c r="F126" s="32">
        <v>35</v>
      </c>
      <c r="G126" s="28">
        <v>250</v>
      </c>
      <c r="H126" s="30">
        <v>3377</v>
      </c>
      <c r="I126" s="85">
        <v>151.0341</v>
      </c>
      <c r="J126" s="90">
        <v>3225.9659</v>
      </c>
      <c r="K126" s="113"/>
      <c r="L126" s="112"/>
    </row>
    <row r="127" spans="1:12" ht="12.75">
      <c r="A127" s="21">
        <v>117</v>
      </c>
      <c r="B127" s="79" t="s">
        <v>522</v>
      </c>
      <c r="C127" s="27" t="s">
        <v>443</v>
      </c>
      <c r="D127" s="30">
        <v>2142</v>
      </c>
      <c r="E127" s="28">
        <v>950</v>
      </c>
      <c r="F127" s="32">
        <v>35</v>
      </c>
      <c r="G127" s="28">
        <v>250</v>
      </c>
      <c r="H127" s="30">
        <v>3377</v>
      </c>
      <c r="I127" s="85">
        <v>151.0341</v>
      </c>
      <c r="J127" s="90">
        <v>3225.9659</v>
      </c>
      <c r="K127" s="113"/>
      <c r="L127" s="112"/>
    </row>
    <row r="128" spans="1:12" ht="12.75">
      <c r="A128" s="21">
        <v>118</v>
      </c>
      <c r="B128" s="79" t="s">
        <v>523</v>
      </c>
      <c r="C128" s="27" t="s">
        <v>443</v>
      </c>
      <c r="D128" s="30">
        <v>2040</v>
      </c>
      <c r="E128" s="28">
        <v>950</v>
      </c>
      <c r="F128" s="35">
        <v>35</v>
      </c>
      <c r="G128" s="28">
        <v>250</v>
      </c>
      <c r="H128" s="30">
        <v>3275</v>
      </c>
      <c r="I128" s="85">
        <v>146.10750000000002</v>
      </c>
      <c r="J128" s="90">
        <v>3128.8925</v>
      </c>
      <c r="K128" s="113"/>
      <c r="L128" s="112"/>
    </row>
    <row r="129" spans="1:12" ht="12.75">
      <c r="A129" s="21">
        <v>119</v>
      </c>
      <c r="B129" s="79" t="s">
        <v>524</v>
      </c>
      <c r="C129" s="27" t="s">
        <v>443</v>
      </c>
      <c r="D129" s="30">
        <v>2040</v>
      </c>
      <c r="E129" s="28">
        <v>950</v>
      </c>
      <c r="F129" s="32">
        <v>35</v>
      </c>
      <c r="G129" s="28">
        <v>250</v>
      </c>
      <c r="H129" s="30">
        <v>3275</v>
      </c>
      <c r="I129" s="85">
        <v>146.10750000000002</v>
      </c>
      <c r="J129" s="90">
        <v>3128.8925</v>
      </c>
      <c r="K129" s="113"/>
      <c r="L129" s="112"/>
    </row>
    <row r="130" spans="1:12" ht="12.75">
      <c r="A130" s="21">
        <v>120</v>
      </c>
      <c r="B130" s="79" t="s">
        <v>525</v>
      </c>
      <c r="C130" s="27" t="s">
        <v>443</v>
      </c>
      <c r="D130" s="30">
        <v>2040</v>
      </c>
      <c r="E130" s="28">
        <v>950</v>
      </c>
      <c r="F130" s="35">
        <v>35</v>
      </c>
      <c r="G130" s="28">
        <v>250</v>
      </c>
      <c r="H130" s="30">
        <v>3275</v>
      </c>
      <c r="I130" s="85">
        <v>146.10750000000002</v>
      </c>
      <c r="J130" s="90">
        <v>3128.8925</v>
      </c>
      <c r="K130" s="113"/>
      <c r="L130" s="112"/>
    </row>
    <row r="131" spans="1:12" ht="12.75">
      <c r="A131" s="21">
        <v>121</v>
      </c>
      <c r="B131" s="79" t="s">
        <v>526</v>
      </c>
      <c r="C131" s="33" t="s">
        <v>403</v>
      </c>
      <c r="D131" s="30">
        <v>2176.2000000000003</v>
      </c>
      <c r="E131" s="28">
        <v>950</v>
      </c>
      <c r="F131" s="32">
        <v>0</v>
      </c>
      <c r="G131" s="28">
        <v>250</v>
      </c>
      <c r="H131" s="30">
        <v>3376.2000000000003</v>
      </c>
      <c r="I131" s="85">
        <v>150.99546</v>
      </c>
      <c r="J131" s="90">
        <v>3225.20454</v>
      </c>
      <c r="K131" s="113"/>
      <c r="L131" s="112"/>
    </row>
    <row r="132" spans="1:12" ht="12.75">
      <c r="A132" s="21">
        <v>122</v>
      </c>
      <c r="B132" s="79" t="s">
        <v>527</v>
      </c>
      <c r="C132" s="33" t="s">
        <v>403</v>
      </c>
      <c r="D132" s="30">
        <v>2176.2000000000003</v>
      </c>
      <c r="E132" s="28">
        <v>950</v>
      </c>
      <c r="F132" s="32">
        <v>0</v>
      </c>
      <c r="G132" s="28">
        <v>250</v>
      </c>
      <c r="H132" s="30">
        <v>3376.2000000000003</v>
      </c>
      <c r="I132" s="85">
        <v>150.99546</v>
      </c>
      <c r="J132" s="90">
        <v>3225.20454</v>
      </c>
      <c r="K132" s="113"/>
      <c r="L132" s="112"/>
    </row>
    <row r="133" spans="1:12" ht="12.75">
      <c r="A133" s="21">
        <v>123</v>
      </c>
      <c r="B133" s="79" t="s">
        <v>528</v>
      </c>
      <c r="C133" s="33" t="s">
        <v>403</v>
      </c>
      <c r="D133" s="30">
        <v>2176.2000000000003</v>
      </c>
      <c r="E133" s="28">
        <v>950</v>
      </c>
      <c r="F133" s="32">
        <v>0</v>
      </c>
      <c r="G133" s="28">
        <v>250</v>
      </c>
      <c r="H133" s="30">
        <v>3376.2000000000003</v>
      </c>
      <c r="I133" s="85">
        <v>150.99546</v>
      </c>
      <c r="J133" s="90">
        <v>3225.20454</v>
      </c>
      <c r="K133" s="113"/>
      <c r="L133" s="112"/>
    </row>
    <row r="134" spans="1:12" ht="12.75">
      <c r="A134" s="21">
        <v>124</v>
      </c>
      <c r="B134" s="79" t="s">
        <v>529</v>
      </c>
      <c r="C134" s="33" t="s">
        <v>403</v>
      </c>
      <c r="D134" s="30">
        <v>2176.2000000000003</v>
      </c>
      <c r="E134" s="28">
        <v>950</v>
      </c>
      <c r="F134" s="32">
        <v>0</v>
      </c>
      <c r="G134" s="28">
        <v>250</v>
      </c>
      <c r="H134" s="30">
        <v>3376.2000000000003</v>
      </c>
      <c r="I134" s="85">
        <v>150.99546</v>
      </c>
      <c r="J134" s="90">
        <v>3225.20454</v>
      </c>
      <c r="K134" s="113"/>
      <c r="L134" s="112"/>
    </row>
    <row r="135" spans="1:12" ht="12.75">
      <c r="A135" s="21">
        <v>125</v>
      </c>
      <c r="B135" s="79" t="s">
        <v>530</v>
      </c>
      <c r="C135" s="33" t="s">
        <v>403</v>
      </c>
      <c r="D135" s="30">
        <v>2176.2000000000003</v>
      </c>
      <c r="E135" s="28">
        <v>950</v>
      </c>
      <c r="F135" s="32">
        <v>0</v>
      </c>
      <c r="G135" s="28">
        <v>250</v>
      </c>
      <c r="H135" s="30">
        <v>3376.2000000000003</v>
      </c>
      <c r="I135" s="85">
        <v>150.99546</v>
      </c>
      <c r="J135" s="90">
        <v>3225.20454</v>
      </c>
      <c r="K135" s="113"/>
      <c r="L135" s="112"/>
    </row>
    <row r="136" spans="1:12" ht="12.75">
      <c r="A136" s="21">
        <v>126</v>
      </c>
      <c r="B136" s="79" t="s">
        <v>531</v>
      </c>
      <c r="C136" s="33" t="s">
        <v>516</v>
      </c>
      <c r="D136" s="30">
        <v>2040</v>
      </c>
      <c r="E136" s="28">
        <v>950</v>
      </c>
      <c r="F136" s="32">
        <v>0</v>
      </c>
      <c r="G136" s="28">
        <v>250</v>
      </c>
      <c r="H136" s="30">
        <v>3240</v>
      </c>
      <c r="I136" s="85">
        <v>144.417</v>
      </c>
      <c r="J136" s="90">
        <v>3095.583</v>
      </c>
      <c r="K136" s="113"/>
      <c r="L136" s="112"/>
    </row>
    <row r="137" spans="1:12" ht="12.75">
      <c r="A137" s="21">
        <v>127</v>
      </c>
      <c r="B137" s="79" t="s">
        <v>532</v>
      </c>
      <c r="C137" s="33" t="s">
        <v>40</v>
      </c>
      <c r="D137" s="30">
        <v>2245.5</v>
      </c>
      <c r="E137" s="28">
        <v>950</v>
      </c>
      <c r="F137" s="32">
        <v>0</v>
      </c>
      <c r="G137" s="28">
        <v>250</v>
      </c>
      <c r="H137" s="30">
        <v>3445.5</v>
      </c>
      <c r="I137" s="85">
        <v>154.34265000000002</v>
      </c>
      <c r="J137" s="90">
        <v>3291.15735</v>
      </c>
      <c r="K137" s="113"/>
      <c r="L137" s="112"/>
    </row>
    <row r="138" spans="1:12" ht="12.75">
      <c r="A138" s="21">
        <v>128</v>
      </c>
      <c r="B138" s="79" t="s">
        <v>533</v>
      </c>
      <c r="C138" s="33" t="s">
        <v>534</v>
      </c>
      <c r="D138" s="30">
        <v>2074.2</v>
      </c>
      <c r="E138" s="28">
        <v>950</v>
      </c>
      <c r="F138" s="32">
        <v>0</v>
      </c>
      <c r="G138" s="28">
        <v>250</v>
      </c>
      <c r="H138" s="30">
        <v>3274.2</v>
      </c>
      <c r="I138" s="85">
        <v>146.06886</v>
      </c>
      <c r="J138" s="90">
        <v>3128.13114</v>
      </c>
      <c r="K138" s="113"/>
      <c r="L138" s="112"/>
    </row>
    <row r="139" spans="1:12" ht="12.75">
      <c r="A139" s="21">
        <v>129</v>
      </c>
      <c r="B139" s="79" t="s">
        <v>535</v>
      </c>
      <c r="C139" s="33" t="s">
        <v>403</v>
      </c>
      <c r="D139" s="30">
        <v>2176.2000000000003</v>
      </c>
      <c r="E139" s="28">
        <v>950</v>
      </c>
      <c r="F139" s="32">
        <v>0</v>
      </c>
      <c r="G139" s="28">
        <v>250</v>
      </c>
      <c r="H139" s="30">
        <v>3376.2000000000003</v>
      </c>
      <c r="I139" s="85">
        <v>150.99546</v>
      </c>
      <c r="J139" s="90">
        <v>3225.20454</v>
      </c>
      <c r="K139" s="113"/>
      <c r="L139" s="112"/>
    </row>
    <row r="140" spans="1:12" ht="12.75">
      <c r="A140" s="21">
        <v>130</v>
      </c>
      <c r="B140" s="79" t="s">
        <v>536</v>
      </c>
      <c r="C140" s="27" t="s">
        <v>443</v>
      </c>
      <c r="D140" s="30">
        <v>2142</v>
      </c>
      <c r="E140" s="28">
        <v>950</v>
      </c>
      <c r="F140" s="32">
        <v>0</v>
      </c>
      <c r="G140" s="28">
        <v>250</v>
      </c>
      <c r="H140" s="30">
        <v>3342</v>
      </c>
      <c r="I140" s="85">
        <v>149.3436</v>
      </c>
      <c r="J140" s="90">
        <v>3192.6564</v>
      </c>
      <c r="K140" s="113"/>
      <c r="L140" s="112"/>
    </row>
    <row r="141" spans="1:12" ht="12.75">
      <c r="A141" s="21">
        <v>131</v>
      </c>
      <c r="B141" s="79" t="s">
        <v>537</v>
      </c>
      <c r="C141" s="27" t="s">
        <v>538</v>
      </c>
      <c r="D141" s="30">
        <v>2207.7000000000003</v>
      </c>
      <c r="E141" s="28">
        <v>950</v>
      </c>
      <c r="F141" s="32">
        <v>50</v>
      </c>
      <c r="G141" s="28">
        <v>250</v>
      </c>
      <c r="H141" s="30">
        <v>3457.7000000000003</v>
      </c>
      <c r="I141" s="85">
        <v>154.93191000000002</v>
      </c>
      <c r="J141" s="90">
        <v>3302.7680900000005</v>
      </c>
      <c r="K141" s="113"/>
      <c r="L141" s="112"/>
    </row>
    <row r="142" spans="1:12" ht="12.75">
      <c r="A142" s="21">
        <v>132</v>
      </c>
      <c r="B142" s="79" t="s">
        <v>539</v>
      </c>
      <c r="C142" s="27" t="s">
        <v>490</v>
      </c>
      <c r="D142" s="30">
        <v>2142</v>
      </c>
      <c r="E142" s="28">
        <v>950</v>
      </c>
      <c r="F142" s="32">
        <v>50</v>
      </c>
      <c r="G142" s="28">
        <v>250</v>
      </c>
      <c r="H142" s="30">
        <v>3392</v>
      </c>
      <c r="I142" s="85">
        <v>151.7586</v>
      </c>
      <c r="J142" s="90">
        <v>3240.2414</v>
      </c>
      <c r="K142" s="113"/>
      <c r="L142" s="112"/>
    </row>
    <row r="143" spans="1:12" ht="12.75">
      <c r="A143" s="21">
        <v>133</v>
      </c>
      <c r="B143" s="79" t="s">
        <v>540</v>
      </c>
      <c r="C143" s="27" t="s">
        <v>538</v>
      </c>
      <c r="D143" s="30">
        <v>2207.7000000000003</v>
      </c>
      <c r="E143" s="28">
        <v>950</v>
      </c>
      <c r="F143" s="32">
        <v>35</v>
      </c>
      <c r="G143" s="28">
        <v>250</v>
      </c>
      <c r="H143" s="30">
        <v>3442.7000000000003</v>
      </c>
      <c r="I143" s="85">
        <v>154.20741</v>
      </c>
      <c r="J143" s="90">
        <v>3288.4925900000003</v>
      </c>
      <c r="K143" s="113"/>
      <c r="L143" s="112"/>
    </row>
    <row r="144" spans="1:12" ht="12.75">
      <c r="A144" s="21">
        <v>134</v>
      </c>
      <c r="B144" s="79" t="s">
        <v>541</v>
      </c>
      <c r="C144" s="27" t="s">
        <v>443</v>
      </c>
      <c r="D144" s="30">
        <v>2142</v>
      </c>
      <c r="E144" s="28">
        <v>950</v>
      </c>
      <c r="F144" s="32">
        <v>0</v>
      </c>
      <c r="G144" s="28">
        <v>250</v>
      </c>
      <c r="H144" s="30">
        <v>3342</v>
      </c>
      <c r="I144" s="85">
        <v>149.3436</v>
      </c>
      <c r="J144" s="90">
        <v>3192.6564</v>
      </c>
      <c r="K144" s="113"/>
      <c r="L144" s="112"/>
    </row>
    <row r="145" spans="1:12" ht="12.75">
      <c r="A145" s="21">
        <v>135</v>
      </c>
      <c r="B145" s="79" t="s">
        <v>542</v>
      </c>
      <c r="C145" s="27" t="s">
        <v>514</v>
      </c>
      <c r="D145" s="30">
        <v>2269.2</v>
      </c>
      <c r="E145" s="28">
        <v>950</v>
      </c>
      <c r="F145" s="32">
        <v>0</v>
      </c>
      <c r="G145" s="28">
        <v>250</v>
      </c>
      <c r="H145" s="30">
        <v>3469.2</v>
      </c>
      <c r="I145" s="85">
        <v>155.48736</v>
      </c>
      <c r="J145" s="90">
        <v>3313.7126399999997</v>
      </c>
      <c r="K145" s="113"/>
      <c r="L145" s="112"/>
    </row>
    <row r="146" spans="1:12" ht="12.75">
      <c r="A146" s="21">
        <v>136</v>
      </c>
      <c r="B146" s="79" t="s">
        <v>543</v>
      </c>
      <c r="C146" s="27" t="s">
        <v>544</v>
      </c>
      <c r="D146" s="30">
        <v>2238.8999999999996</v>
      </c>
      <c r="E146" s="28">
        <v>950</v>
      </c>
      <c r="F146" s="32">
        <v>0</v>
      </c>
      <c r="G146" s="28">
        <v>250</v>
      </c>
      <c r="H146" s="30">
        <v>3438.8999999999996</v>
      </c>
      <c r="I146" s="85">
        <v>154.02387</v>
      </c>
      <c r="J146" s="90">
        <v>3284.8761299999996</v>
      </c>
      <c r="K146" s="113"/>
      <c r="L146" s="112"/>
    </row>
    <row r="147" spans="1:12" ht="12.75">
      <c r="A147" s="21">
        <v>137</v>
      </c>
      <c r="B147" s="79" t="s">
        <v>545</v>
      </c>
      <c r="C147" s="27" t="s">
        <v>490</v>
      </c>
      <c r="D147" s="30">
        <v>2142</v>
      </c>
      <c r="E147" s="28">
        <v>950</v>
      </c>
      <c r="F147" s="32">
        <v>0</v>
      </c>
      <c r="G147" s="28">
        <v>250</v>
      </c>
      <c r="H147" s="30">
        <v>3342</v>
      </c>
      <c r="I147" s="85">
        <v>149.3436</v>
      </c>
      <c r="J147" s="90">
        <v>3192.6564</v>
      </c>
      <c r="K147" s="113"/>
      <c r="L147" s="112"/>
    </row>
    <row r="148" spans="1:12" ht="12.75">
      <c r="A148" s="21">
        <v>138</v>
      </c>
      <c r="B148" s="79" t="s">
        <v>546</v>
      </c>
      <c r="C148" s="31" t="s">
        <v>547</v>
      </c>
      <c r="D148" s="30">
        <v>2269.2</v>
      </c>
      <c r="E148" s="28">
        <v>950</v>
      </c>
      <c r="F148" s="32">
        <v>0</v>
      </c>
      <c r="G148" s="28">
        <v>250</v>
      </c>
      <c r="H148" s="30">
        <v>3469.2</v>
      </c>
      <c r="I148" s="85">
        <v>155.48736</v>
      </c>
      <c r="J148" s="90">
        <v>3313.7126399999997</v>
      </c>
      <c r="K148" s="113"/>
      <c r="L148" s="112"/>
    </row>
    <row r="149" spans="1:12" ht="12.75">
      <c r="A149" s="21">
        <v>139</v>
      </c>
      <c r="B149" s="79" t="s">
        <v>548</v>
      </c>
      <c r="C149" s="31" t="s">
        <v>547</v>
      </c>
      <c r="D149" s="30">
        <v>2269.2</v>
      </c>
      <c r="E149" s="28">
        <v>950</v>
      </c>
      <c r="F149" s="32">
        <v>0</v>
      </c>
      <c r="G149" s="28">
        <v>250</v>
      </c>
      <c r="H149" s="30">
        <v>3469.2</v>
      </c>
      <c r="I149" s="85">
        <v>155.48736</v>
      </c>
      <c r="J149" s="90">
        <v>3313.7126399999997</v>
      </c>
      <c r="K149" s="113"/>
      <c r="L149" s="112"/>
    </row>
    <row r="150" spans="1:12" ht="12.75">
      <c r="A150" s="21">
        <v>140</v>
      </c>
      <c r="B150" s="79" t="s">
        <v>549</v>
      </c>
      <c r="C150" s="31" t="s">
        <v>547</v>
      </c>
      <c r="D150" s="30">
        <v>2269.2</v>
      </c>
      <c r="E150" s="28">
        <v>950</v>
      </c>
      <c r="F150" s="32">
        <v>0</v>
      </c>
      <c r="G150" s="28">
        <v>250</v>
      </c>
      <c r="H150" s="30">
        <v>3469.2</v>
      </c>
      <c r="I150" s="85">
        <v>155.48736</v>
      </c>
      <c r="J150" s="90">
        <v>3313.7126399999997</v>
      </c>
      <c r="K150" s="113"/>
      <c r="L150" s="112"/>
    </row>
    <row r="151" spans="1:12" ht="12.75">
      <c r="A151" s="21">
        <v>141</v>
      </c>
      <c r="B151" s="79" t="s">
        <v>550</v>
      </c>
      <c r="C151" s="27" t="s">
        <v>551</v>
      </c>
      <c r="D151" s="30">
        <v>2297.7000000000003</v>
      </c>
      <c r="E151" s="28">
        <v>950</v>
      </c>
      <c r="F151" s="32">
        <v>0</v>
      </c>
      <c r="G151" s="28">
        <v>250</v>
      </c>
      <c r="H151" s="30">
        <v>3497.7000000000003</v>
      </c>
      <c r="I151" s="85">
        <v>156.86391000000003</v>
      </c>
      <c r="J151" s="90">
        <v>3340.8360900000002</v>
      </c>
      <c r="K151" s="113"/>
      <c r="L151" s="112"/>
    </row>
    <row r="152" spans="1:12" ht="12.75">
      <c r="A152" s="21">
        <v>142</v>
      </c>
      <c r="B152" s="79" t="s">
        <v>552</v>
      </c>
      <c r="C152" s="27" t="s">
        <v>403</v>
      </c>
      <c r="D152" s="30">
        <v>2176.2000000000003</v>
      </c>
      <c r="E152" s="28">
        <v>950</v>
      </c>
      <c r="F152" s="32">
        <v>0</v>
      </c>
      <c r="G152" s="28">
        <v>250</v>
      </c>
      <c r="H152" s="30">
        <v>3376.2000000000003</v>
      </c>
      <c r="I152" s="85">
        <v>150.99546</v>
      </c>
      <c r="J152" s="90">
        <v>3225.20454</v>
      </c>
      <c r="K152" s="113"/>
      <c r="L152" s="112"/>
    </row>
    <row r="153" spans="1:12" ht="12.75">
      <c r="A153" s="21">
        <v>143</v>
      </c>
      <c r="B153" s="79" t="s">
        <v>553</v>
      </c>
      <c r="C153" s="27" t="s">
        <v>403</v>
      </c>
      <c r="D153" s="30">
        <v>2176.2000000000003</v>
      </c>
      <c r="E153" s="28">
        <v>950</v>
      </c>
      <c r="F153" s="32">
        <v>35</v>
      </c>
      <c r="G153" s="28">
        <v>250</v>
      </c>
      <c r="H153" s="30">
        <v>3411.2000000000003</v>
      </c>
      <c r="I153" s="85">
        <v>152.68596000000002</v>
      </c>
      <c r="J153" s="90">
        <v>3258.51404</v>
      </c>
      <c r="K153" s="113"/>
      <c r="L153" s="112"/>
    </row>
    <row r="154" spans="1:12" ht="12.75">
      <c r="A154" s="21">
        <v>144</v>
      </c>
      <c r="B154" s="79" t="s">
        <v>554</v>
      </c>
      <c r="C154" s="27" t="s">
        <v>555</v>
      </c>
      <c r="D154" s="30">
        <v>2176.2000000000003</v>
      </c>
      <c r="E154" s="28">
        <v>950</v>
      </c>
      <c r="F154" s="32">
        <v>35</v>
      </c>
      <c r="G154" s="28">
        <v>250</v>
      </c>
      <c r="H154" s="30">
        <v>3411.2000000000003</v>
      </c>
      <c r="I154" s="85">
        <v>152.68596000000002</v>
      </c>
      <c r="J154" s="90">
        <v>3258.51404</v>
      </c>
      <c r="K154" s="113"/>
      <c r="L154" s="112"/>
    </row>
    <row r="155" spans="1:12" ht="12.75">
      <c r="A155" s="21">
        <v>145</v>
      </c>
      <c r="B155" s="79" t="s">
        <v>556</v>
      </c>
      <c r="C155" s="27" t="s">
        <v>555</v>
      </c>
      <c r="D155" s="30">
        <v>2176.2000000000003</v>
      </c>
      <c r="E155" s="28">
        <v>950</v>
      </c>
      <c r="F155" s="32">
        <v>35</v>
      </c>
      <c r="G155" s="28">
        <v>250</v>
      </c>
      <c r="H155" s="30">
        <v>3411.2000000000003</v>
      </c>
      <c r="I155" s="85">
        <v>152.68596000000002</v>
      </c>
      <c r="J155" s="90">
        <v>3258.51404</v>
      </c>
      <c r="K155" s="113"/>
      <c r="L155" s="112"/>
    </row>
    <row r="156" spans="1:12" ht="12.75">
      <c r="A156" s="21">
        <v>146</v>
      </c>
      <c r="B156" s="79" t="s">
        <v>557</v>
      </c>
      <c r="C156" s="27" t="s">
        <v>490</v>
      </c>
      <c r="D156" s="30">
        <v>2142</v>
      </c>
      <c r="E156" s="28">
        <v>950</v>
      </c>
      <c r="F156" s="32">
        <v>0</v>
      </c>
      <c r="G156" s="28">
        <v>250</v>
      </c>
      <c r="H156" s="30">
        <v>3342</v>
      </c>
      <c r="I156" s="85">
        <v>149.3436</v>
      </c>
      <c r="J156" s="90">
        <v>3192.6564</v>
      </c>
      <c r="K156" s="113"/>
      <c r="L156" s="112"/>
    </row>
    <row r="157" spans="1:12" ht="12.75">
      <c r="A157" s="21">
        <v>147</v>
      </c>
      <c r="B157" s="79" t="s">
        <v>558</v>
      </c>
      <c r="C157" s="27" t="s">
        <v>514</v>
      </c>
      <c r="D157" s="30">
        <v>2269.2</v>
      </c>
      <c r="E157" s="28">
        <v>950</v>
      </c>
      <c r="F157" s="32">
        <v>35</v>
      </c>
      <c r="G157" s="28">
        <v>250</v>
      </c>
      <c r="H157" s="30">
        <v>3504.2</v>
      </c>
      <c r="I157" s="85">
        <v>157.17786</v>
      </c>
      <c r="J157" s="90">
        <v>3347.02214</v>
      </c>
      <c r="K157" s="113"/>
      <c r="L157" s="112"/>
    </row>
    <row r="158" spans="1:12" ht="12.75">
      <c r="A158" s="21">
        <v>148</v>
      </c>
      <c r="B158" s="79" t="s">
        <v>559</v>
      </c>
      <c r="C158" s="27" t="s">
        <v>443</v>
      </c>
      <c r="D158" s="30">
        <v>2142</v>
      </c>
      <c r="E158" s="28">
        <v>950</v>
      </c>
      <c r="F158" s="32">
        <v>35</v>
      </c>
      <c r="G158" s="28">
        <v>250</v>
      </c>
      <c r="H158" s="30">
        <v>3377</v>
      </c>
      <c r="I158" s="85">
        <v>151.0341</v>
      </c>
      <c r="J158" s="90">
        <v>3225.9659</v>
      </c>
      <c r="K158" s="113"/>
      <c r="L158" s="112"/>
    </row>
    <row r="159" spans="1:12" ht="12.75">
      <c r="A159" s="21">
        <v>149</v>
      </c>
      <c r="B159" s="79" t="s">
        <v>560</v>
      </c>
      <c r="C159" s="27" t="s">
        <v>403</v>
      </c>
      <c r="D159" s="30">
        <v>2176.2000000000003</v>
      </c>
      <c r="E159" s="28">
        <v>950</v>
      </c>
      <c r="F159" s="32">
        <v>50</v>
      </c>
      <c r="G159" s="28">
        <v>250</v>
      </c>
      <c r="H159" s="30">
        <v>3426.2000000000003</v>
      </c>
      <c r="I159" s="85">
        <v>153.41046000000003</v>
      </c>
      <c r="J159" s="90">
        <v>3272.78954</v>
      </c>
      <c r="K159" s="113"/>
      <c r="L159" s="112"/>
    </row>
    <row r="160" spans="1:12" ht="12.75">
      <c r="A160" s="21">
        <v>150</v>
      </c>
      <c r="B160" s="79" t="s">
        <v>561</v>
      </c>
      <c r="C160" s="27" t="s">
        <v>443</v>
      </c>
      <c r="D160" s="30">
        <v>2142</v>
      </c>
      <c r="E160" s="28">
        <v>950</v>
      </c>
      <c r="F160" s="32">
        <v>75</v>
      </c>
      <c r="G160" s="28">
        <v>250</v>
      </c>
      <c r="H160" s="30">
        <v>3417</v>
      </c>
      <c r="I160" s="85">
        <v>152.9661</v>
      </c>
      <c r="J160" s="90">
        <v>3264.0339</v>
      </c>
      <c r="K160" s="113"/>
      <c r="L160" s="112"/>
    </row>
    <row r="161" spans="1:12" ht="12.75">
      <c r="A161" s="21">
        <v>151</v>
      </c>
      <c r="B161" s="79" t="s">
        <v>562</v>
      </c>
      <c r="C161" s="27" t="s">
        <v>443</v>
      </c>
      <c r="D161" s="30">
        <v>2142</v>
      </c>
      <c r="E161" s="28">
        <v>950</v>
      </c>
      <c r="F161" s="32">
        <v>50</v>
      </c>
      <c r="G161" s="28">
        <v>250</v>
      </c>
      <c r="H161" s="30">
        <v>3392</v>
      </c>
      <c r="I161" s="85">
        <v>151.7586</v>
      </c>
      <c r="J161" s="90">
        <v>3240.2414</v>
      </c>
      <c r="K161" s="113"/>
      <c r="L161" s="112"/>
    </row>
    <row r="162" spans="1:12" ht="12.75">
      <c r="A162" s="21">
        <v>152</v>
      </c>
      <c r="B162" s="79" t="s">
        <v>563</v>
      </c>
      <c r="C162" s="27" t="s">
        <v>564</v>
      </c>
      <c r="D162" s="30">
        <v>2207.7000000000003</v>
      </c>
      <c r="E162" s="28">
        <v>950</v>
      </c>
      <c r="F162" s="32">
        <v>35</v>
      </c>
      <c r="G162" s="28">
        <v>250</v>
      </c>
      <c r="H162" s="30">
        <v>3442.7000000000003</v>
      </c>
      <c r="I162" s="85">
        <v>154.20741</v>
      </c>
      <c r="J162" s="90">
        <v>3288.4925900000003</v>
      </c>
      <c r="K162" s="113"/>
      <c r="L162" s="112"/>
    </row>
    <row r="163" spans="1:12" ht="12.75">
      <c r="A163" s="21">
        <v>153</v>
      </c>
      <c r="B163" s="79" t="s">
        <v>565</v>
      </c>
      <c r="C163" s="27" t="s">
        <v>40</v>
      </c>
      <c r="D163" s="30">
        <v>2347.5</v>
      </c>
      <c r="E163" s="28">
        <v>950</v>
      </c>
      <c r="F163" s="32">
        <v>75</v>
      </c>
      <c r="G163" s="28">
        <v>250</v>
      </c>
      <c r="H163" s="30">
        <v>3622.5</v>
      </c>
      <c r="I163" s="85">
        <v>162.89175</v>
      </c>
      <c r="J163" s="90">
        <v>3459.60825</v>
      </c>
      <c r="K163" s="113"/>
      <c r="L163" s="112"/>
    </row>
    <row r="164" spans="1:12" ht="12.75">
      <c r="A164" s="21">
        <v>154</v>
      </c>
      <c r="B164" s="79" t="s">
        <v>566</v>
      </c>
      <c r="C164" s="27" t="s">
        <v>40</v>
      </c>
      <c r="D164" s="30">
        <v>2347.5</v>
      </c>
      <c r="E164" s="28">
        <v>950</v>
      </c>
      <c r="F164" s="32">
        <v>50</v>
      </c>
      <c r="G164" s="28">
        <v>250</v>
      </c>
      <c r="H164" s="30">
        <v>3597.5</v>
      </c>
      <c r="I164" s="85">
        <v>161.68425000000002</v>
      </c>
      <c r="J164" s="90">
        <v>3435.8157499999998</v>
      </c>
      <c r="K164" s="113"/>
      <c r="L164" s="112"/>
    </row>
    <row r="165" spans="1:12" ht="12.75">
      <c r="A165" s="21">
        <v>155</v>
      </c>
      <c r="B165" s="79" t="s">
        <v>567</v>
      </c>
      <c r="C165" s="27" t="s">
        <v>395</v>
      </c>
      <c r="D165" s="30">
        <v>2238.8999999999996</v>
      </c>
      <c r="E165" s="28">
        <v>950</v>
      </c>
      <c r="F165" s="32">
        <v>50</v>
      </c>
      <c r="G165" s="28">
        <v>250</v>
      </c>
      <c r="H165" s="30">
        <v>3488.8999999999996</v>
      </c>
      <c r="I165" s="85">
        <v>156.43886999999998</v>
      </c>
      <c r="J165" s="90">
        <v>3332.4611299999997</v>
      </c>
      <c r="K165" s="113"/>
      <c r="L165" s="112"/>
    </row>
    <row r="166" spans="1:12" ht="12.75">
      <c r="A166" s="21">
        <v>156</v>
      </c>
      <c r="B166" s="79" t="s">
        <v>568</v>
      </c>
      <c r="C166" s="27" t="s">
        <v>40</v>
      </c>
      <c r="D166" s="30">
        <v>2347.5</v>
      </c>
      <c r="E166" s="28">
        <v>950</v>
      </c>
      <c r="F166" s="32">
        <v>0</v>
      </c>
      <c r="G166" s="28">
        <v>250</v>
      </c>
      <c r="H166" s="30">
        <v>3547.5</v>
      </c>
      <c r="I166" s="85">
        <v>159.26925</v>
      </c>
      <c r="J166" s="90">
        <v>3388.23075</v>
      </c>
      <c r="K166" s="113"/>
      <c r="L166" s="112"/>
    </row>
    <row r="167" spans="1:12" ht="12.75">
      <c r="A167" s="21">
        <v>157</v>
      </c>
      <c r="B167" s="79" t="s">
        <v>569</v>
      </c>
      <c r="C167" s="27" t="s">
        <v>443</v>
      </c>
      <c r="D167" s="30">
        <v>2142</v>
      </c>
      <c r="E167" s="28">
        <v>950</v>
      </c>
      <c r="F167" s="32">
        <v>50</v>
      </c>
      <c r="G167" s="28">
        <v>250</v>
      </c>
      <c r="H167" s="30">
        <v>3392</v>
      </c>
      <c r="I167" s="85">
        <v>151.7586</v>
      </c>
      <c r="J167" s="90">
        <v>3240.2414</v>
      </c>
      <c r="K167" s="113"/>
      <c r="L167" s="112"/>
    </row>
    <row r="168" spans="1:12" ht="12.75">
      <c r="A168" s="21">
        <v>158</v>
      </c>
      <c r="B168" s="79" t="s">
        <v>570</v>
      </c>
      <c r="C168" s="27" t="s">
        <v>571</v>
      </c>
      <c r="D168" s="30">
        <v>2176.2000000000003</v>
      </c>
      <c r="E168" s="28">
        <v>950</v>
      </c>
      <c r="F168" s="32">
        <v>0</v>
      </c>
      <c r="G168" s="28">
        <v>250</v>
      </c>
      <c r="H168" s="30">
        <v>3376.2000000000003</v>
      </c>
      <c r="I168" s="85">
        <v>150.99546</v>
      </c>
      <c r="J168" s="90">
        <v>3225.20454</v>
      </c>
      <c r="K168" s="113"/>
      <c r="L168" s="112"/>
    </row>
    <row r="169" spans="1:12" ht="12.75">
      <c r="A169" s="21">
        <v>159</v>
      </c>
      <c r="B169" s="79" t="s">
        <v>572</v>
      </c>
      <c r="C169" s="27" t="s">
        <v>571</v>
      </c>
      <c r="D169" s="30">
        <v>2176.2000000000003</v>
      </c>
      <c r="E169" s="28">
        <v>950</v>
      </c>
      <c r="F169" s="32">
        <v>0</v>
      </c>
      <c r="G169" s="28">
        <v>250</v>
      </c>
      <c r="H169" s="30">
        <v>3376.2000000000003</v>
      </c>
      <c r="I169" s="85">
        <v>150.99546</v>
      </c>
      <c r="J169" s="90">
        <v>3225.20454</v>
      </c>
      <c r="K169" s="113"/>
      <c r="L169" s="112"/>
    </row>
    <row r="170" spans="1:12" ht="12.75">
      <c r="A170" s="21">
        <v>160</v>
      </c>
      <c r="B170" s="79" t="s">
        <v>573</v>
      </c>
      <c r="C170" s="27" t="s">
        <v>40</v>
      </c>
      <c r="D170" s="30">
        <v>2347.5</v>
      </c>
      <c r="E170" s="28">
        <v>950</v>
      </c>
      <c r="F170" s="32">
        <v>75</v>
      </c>
      <c r="G170" s="28">
        <v>250</v>
      </c>
      <c r="H170" s="30">
        <v>3622.5</v>
      </c>
      <c r="I170" s="85">
        <v>162.89175</v>
      </c>
      <c r="J170" s="90">
        <v>3459.60825</v>
      </c>
      <c r="K170" s="113"/>
      <c r="L170" s="112"/>
    </row>
    <row r="171" spans="1:12" ht="12.75">
      <c r="A171" s="21">
        <v>161</v>
      </c>
      <c r="B171" s="79" t="s">
        <v>574</v>
      </c>
      <c r="C171" s="27" t="s">
        <v>40</v>
      </c>
      <c r="D171" s="30">
        <v>2347.5</v>
      </c>
      <c r="E171" s="28">
        <v>950</v>
      </c>
      <c r="F171" s="32">
        <v>50</v>
      </c>
      <c r="G171" s="28">
        <v>250</v>
      </c>
      <c r="H171" s="30">
        <v>3597.5</v>
      </c>
      <c r="I171" s="85">
        <v>161.68425000000002</v>
      </c>
      <c r="J171" s="90">
        <v>3435.8157499999998</v>
      </c>
      <c r="K171" s="113"/>
      <c r="L171" s="112"/>
    </row>
    <row r="172" spans="1:12" ht="12.75">
      <c r="A172" s="21">
        <v>162</v>
      </c>
      <c r="B172" s="79" t="s">
        <v>575</v>
      </c>
      <c r="C172" s="27" t="s">
        <v>40</v>
      </c>
      <c r="D172" s="30">
        <v>2347.5</v>
      </c>
      <c r="E172" s="28">
        <v>950</v>
      </c>
      <c r="F172" s="32">
        <v>50</v>
      </c>
      <c r="G172" s="28">
        <v>250</v>
      </c>
      <c r="H172" s="30">
        <v>3597.5</v>
      </c>
      <c r="I172" s="85">
        <v>161.68425000000002</v>
      </c>
      <c r="J172" s="90">
        <v>3435.8157499999998</v>
      </c>
      <c r="K172" s="113"/>
      <c r="L172" s="112"/>
    </row>
    <row r="173" spans="1:12" ht="12.75">
      <c r="A173" s="21">
        <v>163</v>
      </c>
      <c r="B173" s="79" t="s">
        <v>576</v>
      </c>
      <c r="C173" s="27" t="s">
        <v>40</v>
      </c>
      <c r="D173" s="30">
        <v>2347.5</v>
      </c>
      <c r="E173" s="28">
        <v>950</v>
      </c>
      <c r="F173" s="32">
        <v>50</v>
      </c>
      <c r="G173" s="28">
        <v>250</v>
      </c>
      <c r="H173" s="30">
        <v>3597.5</v>
      </c>
      <c r="I173" s="85">
        <v>161.68425000000002</v>
      </c>
      <c r="J173" s="90">
        <v>3435.8157499999998</v>
      </c>
      <c r="K173" s="113"/>
      <c r="L173" s="112"/>
    </row>
    <row r="174" spans="1:12" ht="12.75">
      <c r="A174" s="21">
        <v>164</v>
      </c>
      <c r="B174" s="79" t="s">
        <v>577</v>
      </c>
      <c r="C174" s="27" t="s">
        <v>40</v>
      </c>
      <c r="D174" s="30">
        <v>2347.5</v>
      </c>
      <c r="E174" s="28">
        <v>950</v>
      </c>
      <c r="F174" s="32">
        <v>50</v>
      </c>
      <c r="G174" s="28">
        <v>250</v>
      </c>
      <c r="H174" s="30">
        <v>3597.5</v>
      </c>
      <c r="I174" s="85">
        <v>161.68425000000002</v>
      </c>
      <c r="J174" s="90">
        <v>3435.8157499999998</v>
      </c>
      <c r="K174" s="113"/>
      <c r="L174" s="112"/>
    </row>
    <row r="175" spans="1:12" ht="12.75">
      <c r="A175" s="21">
        <v>165</v>
      </c>
      <c r="B175" s="79" t="s">
        <v>578</v>
      </c>
      <c r="C175" s="27" t="s">
        <v>579</v>
      </c>
      <c r="D175" s="30">
        <v>2238.8999999999996</v>
      </c>
      <c r="E175" s="28">
        <v>950</v>
      </c>
      <c r="F175" s="32">
        <v>50</v>
      </c>
      <c r="G175" s="28">
        <v>250</v>
      </c>
      <c r="H175" s="30">
        <v>3488.8999999999996</v>
      </c>
      <c r="I175" s="85">
        <v>156.43886999999998</v>
      </c>
      <c r="J175" s="90">
        <v>3332.4611299999997</v>
      </c>
      <c r="K175" s="113"/>
      <c r="L175" s="112"/>
    </row>
    <row r="176" spans="1:12" ht="12.75">
      <c r="A176" s="21">
        <v>166</v>
      </c>
      <c r="B176" s="79" t="s">
        <v>580</v>
      </c>
      <c r="C176" s="27" t="s">
        <v>579</v>
      </c>
      <c r="D176" s="30">
        <v>2238.8999999999996</v>
      </c>
      <c r="E176" s="28">
        <v>950</v>
      </c>
      <c r="F176" s="32">
        <v>50</v>
      </c>
      <c r="G176" s="28">
        <v>250</v>
      </c>
      <c r="H176" s="30">
        <v>3488.8999999999996</v>
      </c>
      <c r="I176" s="85">
        <v>156.43886999999998</v>
      </c>
      <c r="J176" s="90">
        <v>3332.4611299999997</v>
      </c>
      <c r="K176" s="113"/>
      <c r="L176" s="112"/>
    </row>
    <row r="177" spans="1:12" ht="12.75">
      <c r="A177" s="21">
        <v>167</v>
      </c>
      <c r="B177" s="79" t="s">
        <v>581</v>
      </c>
      <c r="C177" s="27" t="s">
        <v>500</v>
      </c>
      <c r="D177" s="30">
        <v>2207.7000000000003</v>
      </c>
      <c r="E177" s="28">
        <v>950</v>
      </c>
      <c r="F177" s="32">
        <v>50</v>
      </c>
      <c r="G177" s="28">
        <v>250</v>
      </c>
      <c r="H177" s="30">
        <v>3457.7000000000003</v>
      </c>
      <c r="I177" s="85">
        <v>154.93191000000002</v>
      </c>
      <c r="J177" s="90">
        <v>3302.7680900000005</v>
      </c>
      <c r="K177" s="113"/>
      <c r="L177" s="112"/>
    </row>
    <row r="178" spans="1:12" ht="12.75">
      <c r="A178" s="21">
        <v>168</v>
      </c>
      <c r="B178" s="79" t="s">
        <v>582</v>
      </c>
      <c r="C178" s="27" t="s">
        <v>500</v>
      </c>
      <c r="D178" s="30">
        <v>2207.7000000000003</v>
      </c>
      <c r="E178" s="28">
        <v>950</v>
      </c>
      <c r="F178" s="32">
        <v>50</v>
      </c>
      <c r="G178" s="28">
        <v>250</v>
      </c>
      <c r="H178" s="30">
        <v>3457.7000000000003</v>
      </c>
      <c r="I178" s="85">
        <v>154.93191000000002</v>
      </c>
      <c r="J178" s="90">
        <v>3302.7680900000005</v>
      </c>
      <c r="K178" s="113"/>
      <c r="L178" s="112"/>
    </row>
    <row r="179" spans="1:12" ht="12.75">
      <c r="A179" s="21">
        <v>169</v>
      </c>
      <c r="B179" s="79" t="s">
        <v>583</v>
      </c>
      <c r="C179" s="27" t="s">
        <v>403</v>
      </c>
      <c r="D179" s="30">
        <v>2176.2000000000003</v>
      </c>
      <c r="E179" s="28">
        <v>950</v>
      </c>
      <c r="F179" s="32">
        <v>50</v>
      </c>
      <c r="G179" s="28">
        <v>250</v>
      </c>
      <c r="H179" s="30">
        <v>3426.2000000000003</v>
      </c>
      <c r="I179" s="85">
        <v>153.41046000000003</v>
      </c>
      <c r="J179" s="90">
        <v>3272.78954</v>
      </c>
      <c r="K179" s="113"/>
      <c r="L179" s="112"/>
    </row>
    <row r="180" spans="1:12" ht="12.75">
      <c r="A180" s="21">
        <v>170</v>
      </c>
      <c r="B180" s="79" t="s">
        <v>584</v>
      </c>
      <c r="C180" s="27" t="s">
        <v>492</v>
      </c>
      <c r="D180" s="30">
        <v>2142</v>
      </c>
      <c r="E180" s="28">
        <v>950</v>
      </c>
      <c r="F180" s="32">
        <v>50</v>
      </c>
      <c r="G180" s="28">
        <v>250</v>
      </c>
      <c r="H180" s="30">
        <v>3392</v>
      </c>
      <c r="I180" s="85">
        <v>151.7586</v>
      </c>
      <c r="J180" s="90">
        <v>3240.2414</v>
      </c>
      <c r="K180" s="113"/>
      <c r="L180" s="112"/>
    </row>
    <row r="181" spans="1:12" ht="12.75">
      <c r="A181" s="21">
        <v>171</v>
      </c>
      <c r="B181" s="79" t="s">
        <v>585</v>
      </c>
      <c r="C181" s="27" t="s">
        <v>492</v>
      </c>
      <c r="D181" s="30">
        <v>2142</v>
      </c>
      <c r="E181" s="28">
        <v>950</v>
      </c>
      <c r="F181" s="32">
        <v>50</v>
      </c>
      <c r="G181" s="28">
        <v>250</v>
      </c>
      <c r="H181" s="30">
        <v>3392</v>
      </c>
      <c r="I181" s="85">
        <v>151.7586</v>
      </c>
      <c r="J181" s="90">
        <v>3240.2414</v>
      </c>
      <c r="K181" s="113"/>
      <c r="L181" s="112"/>
    </row>
    <row r="182" spans="1:12" ht="12.75">
      <c r="A182" s="21">
        <v>172</v>
      </c>
      <c r="B182" s="79" t="s">
        <v>586</v>
      </c>
      <c r="C182" s="27" t="s">
        <v>492</v>
      </c>
      <c r="D182" s="30">
        <v>2142</v>
      </c>
      <c r="E182" s="28">
        <v>950</v>
      </c>
      <c r="F182" s="32">
        <v>50</v>
      </c>
      <c r="G182" s="28">
        <v>250</v>
      </c>
      <c r="H182" s="30">
        <v>3392</v>
      </c>
      <c r="I182" s="85">
        <v>151.7586</v>
      </c>
      <c r="J182" s="90">
        <v>3240.2414</v>
      </c>
      <c r="K182" s="113"/>
      <c r="L182" s="112"/>
    </row>
    <row r="183" spans="1:12" ht="12.75">
      <c r="A183" s="21">
        <v>173</v>
      </c>
      <c r="B183" s="79" t="s">
        <v>587</v>
      </c>
      <c r="C183" s="27" t="s">
        <v>492</v>
      </c>
      <c r="D183" s="30">
        <v>2142</v>
      </c>
      <c r="E183" s="28">
        <v>950</v>
      </c>
      <c r="F183" s="32">
        <v>50</v>
      </c>
      <c r="G183" s="28">
        <v>250</v>
      </c>
      <c r="H183" s="30">
        <v>3392</v>
      </c>
      <c r="I183" s="85">
        <v>151.7586</v>
      </c>
      <c r="J183" s="90">
        <v>3240.2414</v>
      </c>
      <c r="K183" s="113"/>
      <c r="L183" s="112"/>
    </row>
    <row r="184" spans="1:12" ht="12.75">
      <c r="A184" s="21">
        <v>174</v>
      </c>
      <c r="B184" s="79" t="s">
        <v>588</v>
      </c>
      <c r="C184" s="27" t="s">
        <v>492</v>
      </c>
      <c r="D184" s="30">
        <v>2142</v>
      </c>
      <c r="E184" s="28">
        <v>950</v>
      </c>
      <c r="F184" s="32">
        <v>50</v>
      </c>
      <c r="G184" s="28">
        <v>250</v>
      </c>
      <c r="H184" s="30">
        <v>3392</v>
      </c>
      <c r="I184" s="85">
        <v>151.7586</v>
      </c>
      <c r="J184" s="90">
        <v>3240.2414</v>
      </c>
      <c r="K184" s="113"/>
      <c r="L184" s="112"/>
    </row>
    <row r="185" spans="1:12" ht="12.75">
      <c r="A185" s="21">
        <v>175</v>
      </c>
      <c r="B185" s="79" t="s">
        <v>589</v>
      </c>
      <c r="C185" s="27" t="s">
        <v>492</v>
      </c>
      <c r="D185" s="30">
        <v>2142</v>
      </c>
      <c r="E185" s="28">
        <v>950</v>
      </c>
      <c r="F185" s="32">
        <v>50</v>
      </c>
      <c r="G185" s="28">
        <v>250</v>
      </c>
      <c r="H185" s="30">
        <v>3392</v>
      </c>
      <c r="I185" s="85">
        <v>151.7586</v>
      </c>
      <c r="J185" s="90">
        <v>3240.2414</v>
      </c>
      <c r="K185" s="113"/>
      <c r="L185" s="112"/>
    </row>
    <row r="186" spans="1:12" ht="12.75">
      <c r="A186" s="21">
        <v>176</v>
      </c>
      <c r="B186" s="79" t="s">
        <v>590</v>
      </c>
      <c r="C186" s="27" t="s">
        <v>492</v>
      </c>
      <c r="D186" s="30">
        <v>2142</v>
      </c>
      <c r="E186" s="28">
        <v>950</v>
      </c>
      <c r="F186" s="32">
        <v>50</v>
      </c>
      <c r="G186" s="28">
        <v>250</v>
      </c>
      <c r="H186" s="30">
        <v>3392</v>
      </c>
      <c r="I186" s="85">
        <v>151.7586</v>
      </c>
      <c r="J186" s="90">
        <v>3240.2414</v>
      </c>
      <c r="K186" s="113"/>
      <c r="L186" s="112"/>
    </row>
    <row r="187" spans="1:12" ht="12.75">
      <c r="A187" s="21">
        <v>177</v>
      </c>
      <c r="B187" s="79" t="s">
        <v>591</v>
      </c>
      <c r="C187" s="27" t="s">
        <v>492</v>
      </c>
      <c r="D187" s="30">
        <v>2142</v>
      </c>
      <c r="E187" s="28">
        <v>950</v>
      </c>
      <c r="F187" s="32">
        <v>50</v>
      </c>
      <c r="G187" s="28">
        <v>250</v>
      </c>
      <c r="H187" s="30">
        <v>3392</v>
      </c>
      <c r="I187" s="85">
        <v>151.7586</v>
      </c>
      <c r="J187" s="90">
        <v>3240.2414</v>
      </c>
      <c r="K187" s="113"/>
      <c r="L187" s="112"/>
    </row>
    <row r="188" spans="1:12" ht="12.75">
      <c r="A188" s="21">
        <v>178</v>
      </c>
      <c r="B188" s="79" t="s">
        <v>592</v>
      </c>
      <c r="C188" s="27" t="s">
        <v>492</v>
      </c>
      <c r="D188" s="30">
        <v>2142</v>
      </c>
      <c r="E188" s="28">
        <v>950</v>
      </c>
      <c r="F188" s="32">
        <v>50</v>
      </c>
      <c r="G188" s="28">
        <v>250</v>
      </c>
      <c r="H188" s="30">
        <v>3392</v>
      </c>
      <c r="I188" s="85">
        <v>151.7586</v>
      </c>
      <c r="J188" s="90">
        <v>3240.2414</v>
      </c>
      <c r="K188" s="113"/>
      <c r="L188" s="112"/>
    </row>
    <row r="189" spans="1:12" ht="12.75">
      <c r="A189" s="21">
        <v>179</v>
      </c>
      <c r="B189" s="79" t="s">
        <v>593</v>
      </c>
      <c r="C189" s="27" t="s">
        <v>492</v>
      </c>
      <c r="D189" s="30">
        <v>2142</v>
      </c>
      <c r="E189" s="28">
        <v>950</v>
      </c>
      <c r="F189" s="32">
        <v>50</v>
      </c>
      <c r="G189" s="28">
        <v>250</v>
      </c>
      <c r="H189" s="30">
        <v>3392</v>
      </c>
      <c r="I189" s="85">
        <v>151.7586</v>
      </c>
      <c r="J189" s="90">
        <v>3240.2414</v>
      </c>
      <c r="K189" s="113"/>
      <c r="L189" s="112"/>
    </row>
    <row r="190" spans="1:12" ht="12.75">
      <c r="A190" s="21">
        <v>180</v>
      </c>
      <c r="B190" s="79" t="s">
        <v>594</v>
      </c>
      <c r="C190" s="27" t="s">
        <v>492</v>
      </c>
      <c r="D190" s="30">
        <v>2142</v>
      </c>
      <c r="E190" s="28">
        <v>950</v>
      </c>
      <c r="F190" s="32">
        <v>50</v>
      </c>
      <c r="G190" s="28">
        <v>250</v>
      </c>
      <c r="H190" s="30">
        <v>3392</v>
      </c>
      <c r="I190" s="85">
        <v>151.7586</v>
      </c>
      <c r="J190" s="90">
        <v>3240.2414</v>
      </c>
      <c r="K190" s="113"/>
      <c r="L190" s="112"/>
    </row>
    <row r="191" spans="1:12" ht="12.75">
      <c r="A191" s="21">
        <v>181</v>
      </c>
      <c r="B191" s="79" t="s">
        <v>595</v>
      </c>
      <c r="C191" s="27" t="s">
        <v>492</v>
      </c>
      <c r="D191" s="30">
        <v>2142</v>
      </c>
      <c r="E191" s="28">
        <v>950</v>
      </c>
      <c r="F191" s="32">
        <v>50</v>
      </c>
      <c r="G191" s="28">
        <v>250</v>
      </c>
      <c r="H191" s="30">
        <v>3392</v>
      </c>
      <c r="I191" s="85">
        <v>151.7586</v>
      </c>
      <c r="J191" s="90">
        <v>3240.2414</v>
      </c>
      <c r="K191" s="113"/>
      <c r="L191" s="112"/>
    </row>
    <row r="192" spans="1:12" ht="12.75">
      <c r="A192" s="21">
        <v>182</v>
      </c>
      <c r="B192" s="79" t="s">
        <v>596</v>
      </c>
      <c r="C192" s="27" t="s">
        <v>492</v>
      </c>
      <c r="D192" s="30">
        <v>2142</v>
      </c>
      <c r="E192" s="28">
        <v>950</v>
      </c>
      <c r="F192" s="32">
        <v>50</v>
      </c>
      <c r="G192" s="28">
        <v>250</v>
      </c>
      <c r="H192" s="30">
        <v>3392</v>
      </c>
      <c r="I192" s="85">
        <v>151.7586</v>
      </c>
      <c r="J192" s="90">
        <v>3240.2414</v>
      </c>
      <c r="K192" s="113"/>
      <c r="L192" s="112"/>
    </row>
    <row r="193" spans="1:12" ht="12.75">
      <c r="A193" s="21">
        <v>183</v>
      </c>
      <c r="B193" s="79" t="s">
        <v>597</v>
      </c>
      <c r="C193" s="27" t="s">
        <v>492</v>
      </c>
      <c r="D193" s="30">
        <v>2142</v>
      </c>
      <c r="E193" s="28">
        <v>950</v>
      </c>
      <c r="F193" s="32">
        <v>50</v>
      </c>
      <c r="G193" s="28">
        <v>250</v>
      </c>
      <c r="H193" s="30">
        <v>3392</v>
      </c>
      <c r="I193" s="85">
        <v>151.7586</v>
      </c>
      <c r="J193" s="90">
        <v>3240.2414</v>
      </c>
      <c r="K193" s="113"/>
      <c r="L193" s="112"/>
    </row>
    <row r="194" spans="1:12" ht="12.75">
      <c r="A194" s="21">
        <v>184</v>
      </c>
      <c r="B194" s="79" t="s">
        <v>598</v>
      </c>
      <c r="C194" s="27" t="s">
        <v>492</v>
      </c>
      <c r="D194" s="30">
        <v>2142</v>
      </c>
      <c r="E194" s="28">
        <v>950</v>
      </c>
      <c r="F194" s="32">
        <v>50</v>
      </c>
      <c r="G194" s="28">
        <v>250</v>
      </c>
      <c r="H194" s="30">
        <v>3392</v>
      </c>
      <c r="I194" s="85">
        <v>151.7586</v>
      </c>
      <c r="J194" s="90">
        <v>3240.2414</v>
      </c>
      <c r="K194" s="113"/>
      <c r="L194" s="112"/>
    </row>
    <row r="195" spans="1:12" ht="12.75">
      <c r="A195" s="21">
        <v>185</v>
      </c>
      <c r="B195" s="79" t="s">
        <v>599</v>
      </c>
      <c r="C195" s="27" t="s">
        <v>492</v>
      </c>
      <c r="D195" s="30">
        <v>2142</v>
      </c>
      <c r="E195" s="28">
        <v>950</v>
      </c>
      <c r="F195" s="32">
        <v>50</v>
      </c>
      <c r="G195" s="28">
        <v>250</v>
      </c>
      <c r="H195" s="30">
        <v>3392</v>
      </c>
      <c r="I195" s="85">
        <v>151.7586</v>
      </c>
      <c r="J195" s="90">
        <v>3240.2414</v>
      </c>
      <c r="K195" s="113"/>
      <c r="L195" s="112"/>
    </row>
    <row r="196" spans="1:12" ht="12.75">
      <c r="A196" s="21">
        <v>186</v>
      </c>
      <c r="B196" s="79" t="s">
        <v>600</v>
      </c>
      <c r="C196" s="27" t="s">
        <v>492</v>
      </c>
      <c r="D196" s="30">
        <v>2142</v>
      </c>
      <c r="E196" s="28">
        <v>950</v>
      </c>
      <c r="F196" s="32">
        <v>50</v>
      </c>
      <c r="G196" s="28">
        <v>250</v>
      </c>
      <c r="H196" s="30">
        <v>3392</v>
      </c>
      <c r="I196" s="85">
        <v>151.7586</v>
      </c>
      <c r="J196" s="90">
        <v>3240.2414</v>
      </c>
      <c r="K196" s="113"/>
      <c r="L196" s="112"/>
    </row>
    <row r="197" spans="1:12" ht="12.75">
      <c r="A197" s="21">
        <v>187</v>
      </c>
      <c r="B197" s="79" t="s">
        <v>601</v>
      </c>
      <c r="C197" s="27" t="s">
        <v>492</v>
      </c>
      <c r="D197" s="30">
        <v>2142</v>
      </c>
      <c r="E197" s="28">
        <v>950</v>
      </c>
      <c r="F197" s="32">
        <v>50</v>
      </c>
      <c r="G197" s="28">
        <v>250</v>
      </c>
      <c r="H197" s="30">
        <v>3392</v>
      </c>
      <c r="I197" s="85">
        <v>151.7586</v>
      </c>
      <c r="J197" s="90">
        <v>3240.2414</v>
      </c>
      <c r="K197" s="113"/>
      <c r="L197" s="112"/>
    </row>
    <row r="198" spans="1:12" ht="12.75">
      <c r="A198" s="21">
        <v>188</v>
      </c>
      <c r="B198" s="79" t="s">
        <v>602</v>
      </c>
      <c r="C198" s="27" t="s">
        <v>492</v>
      </c>
      <c r="D198" s="30">
        <v>2142</v>
      </c>
      <c r="E198" s="28">
        <v>950</v>
      </c>
      <c r="F198" s="32">
        <v>50</v>
      </c>
      <c r="G198" s="28">
        <v>250</v>
      </c>
      <c r="H198" s="30">
        <v>3392</v>
      </c>
      <c r="I198" s="85">
        <v>151.7586</v>
      </c>
      <c r="J198" s="90">
        <v>3240.2414</v>
      </c>
      <c r="K198" s="113"/>
      <c r="L198" s="112"/>
    </row>
    <row r="199" spans="1:12" ht="12.75">
      <c r="A199" s="21">
        <v>189</v>
      </c>
      <c r="B199" s="79" t="s">
        <v>603</v>
      </c>
      <c r="C199" s="27" t="s">
        <v>492</v>
      </c>
      <c r="D199" s="30">
        <v>2142</v>
      </c>
      <c r="E199" s="28">
        <v>950</v>
      </c>
      <c r="F199" s="32">
        <v>50</v>
      </c>
      <c r="G199" s="28">
        <v>250</v>
      </c>
      <c r="H199" s="30">
        <v>3392</v>
      </c>
      <c r="I199" s="85">
        <v>151.7586</v>
      </c>
      <c r="J199" s="90">
        <v>3240.2414</v>
      </c>
      <c r="K199" s="113"/>
      <c r="L199" s="112"/>
    </row>
    <row r="200" spans="1:12" ht="12.75">
      <c r="A200" s="21">
        <v>190</v>
      </c>
      <c r="B200" s="79" t="s">
        <v>604</v>
      </c>
      <c r="C200" s="27" t="s">
        <v>443</v>
      </c>
      <c r="D200" s="30">
        <v>2142</v>
      </c>
      <c r="E200" s="28">
        <v>950</v>
      </c>
      <c r="F200" s="32">
        <v>35</v>
      </c>
      <c r="G200" s="28">
        <v>250</v>
      </c>
      <c r="H200" s="30">
        <v>3377</v>
      </c>
      <c r="I200" s="85">
        <v>151.0341</v>
      </c>
      <c r="J200" s="90">
        <v>3225.9659</v>
      </c>
      <c r="K200" s="113"/>
      <c r="L200" s="112"/>
    </row>
    <row r="201" spans="1:12" ht="12.75">
      <c r="A201" s="21">
        <v>191</v>
      </c>
      <c r="B201" s="79" t="s">
        <v>605</v>
      </c>
      <c r="C201" s="27" t="s">
        <v>492</v>
      </c>
      <c r="D201" s="30">
        <v>2142</v>
      </c>
      <c r="E201" s="28">
        <v>950</v>
      </c>
      <c r="F201" s="32">
        <v>35</v>
      </c>
      <c r="G201" s="28">
        <v>250</v>
      </c>
      <c r="H201" s="30">
        <v>3377</v>
      </c>
      <c r="I201" s="85">
        <v>151.0341</v>
      </c>
      <c r="J201" s="90">
        <v>3225.9659</v>
      </c>
      <c r="K201" s="113"/>
      <c r="L201" s="112"/>
    </row>
    <row r="202" spans="1:12" ht="12.75">
      <c r="A202" s="21">
        <v>192</v>
      </c>
      <c r="B202" s="79" t="s">
        <v>606</v>
      </c>
      <c r="C202" s="27" t="s">
        <v>492</v>
      </c>
      <c r="D202" s="30">
        <v>2142</v>
      </c>
      <c r="E202" s="28">
        <v>950</v>
      </c>
      <c r="F202" s="32">
        <v>35</v>
      </c>
      <c r="G202" s="28">
        <v>250</v>
      </c>
      <c r="H202" s="30">
        <v>3377</v>
      </c>
      <c r="I202" s="85">
        <v>151.0341</v>
      </c>
      <c r="J202" s="90">
        <v>3225.9659</v>
      </c>
      <c r="K202" s="113"/>
      <c r="L202" s="112"/>
    </row>
    <row r="203" spans="1:12" ht="12.75">
      <c r="A203" s="21">
        <v>193</v>
      </c>
      <c r="B203" s="79" t="s">
        <v>607</v>
      </c>
      <c r="C203" s="27" t="s">
        <v>492</v>
      </c>
      <c r="D203" s="30">
        <v>2142</v>
      </c>
      <c r="E203" s="28">
        <v>950</v>
      </c>
      <c r="F203" s="32">
        <v>35</v>
      </c>
      <c r="G203" s="28">
        <v>250</v>
      </c>
      <c r="H203" s="30">
        <v>3377</v>
      </c>
      <c r="I203" s="85">
        <v>151.0341</v>
      </c>
      <c r="J203" s="90">
        <v>3225.9659</v>
      </c>
      <c r="K203" s="113"/>
      <c r="L203" s="112"/>
    </row>
    <row r="204" spans="1:12" ht="12.75">
      <c r="A204" s="21">
        <v>194</v>
      </c>
      <c r="B204" s="79" t="s">
        <v>608</v>
      </c>
      <c r="C204" s="27" t="s">
        <v>492</v>
      </c>
      <c r="D204" s="30">
        <v>2142</v>
      </c>
      <c r="E204" s="28">
        <v>950</v>
      </c>
      <c r="F204" s="32">
        <v>35</v>
      </c>
      <c r="G204" s="28">
        <v>250</v>
      </c>
      <c r="H204" s="30">
        <v>3377</v>
      </c>
      <c r="I204" s="85">
        <v>151.0341</v>
      </c>
      <c r="J204" s="90">
        <v>3225.9659</v>
      </c>
      <c r="K204" s="113"/>
      <c r="L204" s="112"/>
    </row>
    <row r="205" spans="1:12" ht="12.75">
      <c r="A205" s="21">
        <v>195</v>
      </c>
      <c r="B205" s="79" t="s">
        <v>609</v>
      </c>
      <c r="C205" s="27" t="s">
        <v>492</v>
      </c>
      <c r="D205" s="30">
        <v>2142</v>
      </c>
      <c r="E205" s="28">
        <v>950</v>
      </c>
      <c r="F205" s="32">
        <v>35</v>
      </c>
      <c r="G205" s="28">
        <v>250</v>
      </c>
      <c r="H205" s="30">
        <v>3377</v>
      </c>
      <c r="I205" s="85">
        <v>151.0341</v>
      </c>
      <c r="J205" s="90">
        <v>3225.9659</v>
      </c>
      <c r="K205" s="113"/>
      <c r="L205" s="112"/>
    </row>
    <row r="206" spans="1:12" ht="12.75">
      <c r="A206" s="21">
        <v>196</v>
      </c>
      <c r="B206" s="79" t="s">
        <v>610</v>
      </c>
      <c r="C206" s="27" t="s">
        <v>492</v>
      </c>
      <c r="D206" s="30">
        <v>2142</v>
      </c>
      <c r="E206" s="28">
        <v>950</v>
      </c>
      <c r="F206" s="32">
        <v>35</v>
      </c>
      <c r="G206" s="28">
        <v>250</v>
      </c>
      <c r="H206" s="30">
        <v>3377</v>
      </c>
      <c r="I206" s="85">
        <v>151.0341</v>
      </c>
      <c r="J206" s="90">
        <v>3225.9659</v>
      </c>
      <c r="K206" s="113"/>
      <c r="L206" s="112"/>
    </row>
    <row r="207" spans="1:12" ht="12.75">
      <c r="A207" s="21">
        <v>197</v>
      </c>
      <c r="B207" s="79" t="s">
        <v>611</v>
      </c>
      <c r="C207" s="27" t="s">
        <v>492</v>
      </c>
      <c r="D207" s="30">
        <v>2142</v>
      </c>
      <c r="E207" s="28">
        <v>950</v>
      </c>
      <c r="F207" s="32">
        <v>35</v>
      </c>
      <c r="G207" s="28">
        <v>250</v>
      </c>
      <c r="H207" s="30">
        <v>3377</v>
      </c>
      <c r="I207" s="85">
        <v>151.0341</v>
      </c>
      <c r="J207" s="90">
        <v>3225.9659</v>
      </c>
      <c r="K207" s="113"/>
      <c r="L207" s="112"/>
    </row>
    <row r="208" spans="1:12" ht="12.75">
      <c r="A208" s="21">
        <v>198</v>
      </c>
      <c r="B208" s="79" t="s">
        <v>612</v>
      </c>
      <c r="C208" s="27" t="s">
        <v>492</v>
      </c>
      <c r="D208" s="30">
        <v>2142</v>
      </c>
      <c r="E208" s="28">
        <v>950</v>
      </c>
      <c r="F208" s="32">
        <v>35</v>
      </c>
      <c r="G208" s="28">
        <v>250</v>
      </c>
      <c r="H208" s="30">
        <v>3377</v>
      </c>
      <c r="I208" s="85">
        <v>151.0341</v>
      </c>
      <c r="J208" s="90">
        <v>3225.9659</v>
      </c>
      <c r="K208" s="113"/>
      <c r="L208" s="112"/>
    </row>
    <row r="209" spans="1:12" ht="12.75">
      <c r="A209" s="21">
        <v>199</v>
      </c>
      <c r="B209" s="79" t="s">
        <v>613</v>
      </c>
      <c r="C209" s="27" t="s">
        <v>492</v>
      </c>
      <c r="D209" s="30">
        <v>2142</v>
      </c>
      <c r="E209" s="28">
        <v>950</v>
      </c>
      <c r="F209" s="32">
        <v>35</v>
      </c>
      <c r="G209" s="28">
        <v>250</v>
      </c>
      <c r="H209" s="30">
        <v>3377</v>
      </c>
      <c r="I209" s="85">
        <v>151.0341</v>
      </c>
      <c r="J209" s="90">
        <v>3225.9659</v>
      </c>
      <c r="K209" s="113"/>
      <c r="L209" s="112"/>
    </row>
    <row r="210" spans="1:12" ht="12.75">
      <c r="A210" s="21">
        <v>200</v>
      </c>
      <c r="B210" s="79" t="s">
        <v>614</v>
      </c>
      <c r="C210" s="27" t="s">
        <v>492</v>
      </c>
      <c r="D210" s="30">
        <v>2142</v>
      </c>
      <c r="E210" s="28">
        <v>950</v>
      </c>
      <c r="F210" s="32">
        <v>35</v>
      </c>
      <c r="G210" s="28">
        <v>250</v>
      </c>
      <c r="H210" s="30">
        <v>3377</v>
      </c>
      <c r="I210" s="85">
        <v>151.0341</v>
      </c>
      <c r="J210" s="90">
        <v>3225.9659</v>
      </c>
      <c r="K210" s="113"/>
      <c r="L210" s="112"/>
    </row>
    <row r="211" spans="1:12" ht="12.75">
      <c r="A211" s="21">
        <v>201</v>
      </c>
      <c r="B211" s="79" t="s">
        <v>615</v>
      </c>
      <c r="C211" s="27" t="s">
        <v>492</v>
      </c>
      <c r="D211" s="30">
        <v>2142</v>
      </c>
      <c r="E211" s="28">
        <v>950</v>
      </c>
      <c r="F211" s="32">
        <v>35</v>
      </c>
      <c r="G211" s="28">
        <v>250</v>
      </c>
      <c r="H211" s="30">
        <v>3377</v>
      </c>
      <c r="I211" s="85">
        <v>151.0341</v>
      </c>
      <c r="J211" s="90">
        <v>3225.9659</v>
      </c>
      <c r="K211" s="113"/>
      <c r="L211" s="112"/>
    </row>
    <row r="212" spans="1:12" ht="12.75">
      <c r="A212" s="21">
        <v>202</v>
      </c>
      <c r="B212" s="79" t="s">
        <v>616</v>
      </c>
      <c r="C212" s="27" t="s">
        <v>492</v>
      </c>
      <c r="D212" s="30">
        <v>2142</v>
      </c>
      <c r="E212" s="28">
        <v>950</v>
      </c>
      <c r="F212" s="32">
        <v>35</v>
      </c>
      <c r="G212" s="28">
        <v>250</v>
      </c>
      <c r="H212" s="30">
        <v>3377</v>
      </c>
      <c r="I212" s="85">
        <v>151.0341</v>
      </c>
      <c r="J212" s="90">
        <v>3225.9659</v>
      </c>
      <c r="K212" s="113"/>
      <c r="L212" s="112"/>
    </row>
    <row r="213" spans="1:12" ht="12.75">
      <c r="A213" s="21">
        <v>203</v>
      </c>
      <c r="B213" s="79" t="s">
        <v>617</v>
      </c>
      <c r="C213" s="27" t="s">
        <v>492</v>
      </c>
      <c r="D213" s="30">
        <v>2142</v>
      </c>
      <c r="E213" s="28">
        <v>950</v>
      </c>
      <c r="F213" s="32">
        <v>35</v>
      </c>
      <c r="G213" s="28">
        <v>250</v>
      </c>
      <c r="H213" s="30">
        <v>3377</v>
      </c>
      <c r="I213" s="85">
        <v>151.0341</v>
      </c>
      <c r="J213" s="90">
        <v>3225.9659</v>
      </c>
      <c r="K213" s="113"/>
      <c r="L213" s="112"/>
    </row>
    <row r="214" spans="1:12" ht="12.75">
      <c r="A214" s="21">
        <v>204</v>
      </c>
      <c r="B214" s="79" t="s">
        <v>618</v>
      </c>
      <c r="C214" s="27" t="s">
        <v>492</v>
      </c>
      <c r="D214" s="30">
        <v>2142</v>
      </c>
      <c r="E214" s="28">
        <v>950</v>
      </c>
      <c r="F214" s="32">
        <v>35</v>
      </c>
      <c r="G214" s="28">
        <v>250</v>
      </c>
      <c r="H214" s="30">
        <v>3377</v>
      </c>
      <c r="I214" s="85">
        <v>151.0341</v>
      </c>
      <c r="J214" s="90">
        <v>3225.9659</v>
      </c>
      <c r="K214" s="113"/>
      <c r="L214" s="112"/>
    </row>
    <row r="215" spans="1:12" ht="12.75">
      <c r="A215" s="21">
        <v>205</v>
      </c>
      <c r="B215" s="79" t="s">
        <v>619</v>
      </c>
      <c r="C215" s="27" t="s">
        <v>492</v>
      </c>
      <c r="D215" s="30">
        <v>2142</v>
      </c>
      <c r="E215" s="28">
        <v>950</v>
      </c>
      <c r="F215" s="32">
        <v>35</v>
      </c>
      <c r="G215" s="28">
        <v>250</v>
      </c>
      <c r="H215" s="30">
        <v>3377</v>
      </c>
      <c r="I215" s="85">
        <v>151.0341</v>
      </c>
      <c r="J215" s="90">
        <v>3225.9659</v>
      </c>
      <c r="K215" s="113"/>
      <c r="L215" s="112"/>
    </row>
    <row r="216" spans="1:12" ht="12.75">
      <c r="A216" s="21">
        <v>206</v>
      </c>
      <c r="B216" s="79" t="s">
        <v>620</v>
      </c>
      <c r="C216" s="27" t="s">
        <v>492</v>
      </c>
      <c r="D216" s="30">
        <v>2142</v>
      </c>
      <c r="E216" s="28">
        <v>950</v>
      </c>
      <c r="F216" s="32">
        <v>35</v>
      </c>
      <c r="G216" s="28">
        <v>250</v>
      </c>
      <c r="H216" s="30">
        <v>3377</v>
      </c>
      <c r="I216" s="85">
        <v>151.0341</v>
      </c>
      <c r="J216" s="90">
        <v>3225.9659</v>
      </c>
      <c r="K216" s="113"/>
      <c r="L216" s="112"/>
    </row>
    <row r="217" spans="1:12" ht="12.75">
      <c r="A217" s="21">
        <v>207</v>
      </c>
      <c r="B217" s="79" t="s">
        <v>621</v>
      </c>
      <c r="C217" s="27" t="s">
        <v>492</v>
      </c>
      <c r="D217" s="30">
        <v>2142</v>
      </c>
      <c r="E217" s="28">
        <v>950</v>
      </c>
      <c r="F217" s="32">
        <v>35</v>
      </c>
      <c r="G217" s="28">
        <v>250</v>
      </c>
      <c r="H217" s="30">
        <v>3377</v>
      </c>
      <c r="I217" s="85">
        <v>151.0341</v>
      </c>
      <c r="J217" s="90">
        <v>3225.9659</v>
      </c>
      <c r="K217" s="113"/>
      <c r="L217" s="112"/>
    </row>
    <row r="218" spans="1:12" ht="12.75">
      <c r="A218" s="21">
        <v>208</v>
      </c>
      <c r="B218" s="79" t="s">
        <v>622</v>
      </c>
      <c r="C218" s="27" t="s">
        <v>492</v>
      </c>
      <c r="D218" s="30">
        <v>2142</v>
      </c>
      <c r="E218" s="28">
        <v>950</v>
      </c>
      <c r="F218" s="32">
        <v>35</v>
      </c>
      <c r="G218" s="28">
        <v>250</v>
      </c>
      <c r="H218" s="30">
        <v>3377</v>
      </c>
      <c r="I218" s="85">
        <v>151.0341</v>
      </c>
      <c r="J218" s="90">
        <v>3225.9659</v>
      </c>
      <c r="K218" s="113"/>
      <c r="L218" s="112"/>
    </row>
    <row r="219" spans="1:12" ht="12.75">
      <c r="A219" s="21">
        <v>209</v>
      </c>
      <c r="B219" s="79" t="s">
        <v>623</v>
      </c>
      <c r="C219" s="27" t="s">
        <v>492</v>
      </c>
      <c r="D219" s="30">
        <v>2142</v>
      </c>
      <c r="E219" s="28">
        <v>950</v>
      </c>
      <c r="F219" s="32">
        <v>35</v>
      </c>
      <c r="G219" s="28">
        <v>250</v>
      </c>
      <c r="H219" s="30">
        <v>3377</v>
      </c>
      <c r="I219" s="85">
        <v>151.0341</v>
      </c>
      <c r="J219" s="90">
        <v>3225.9659</v>
      </c>
      <c r="K219" s="113"/>
      <c r="L219" s="112"/>
    </row>
    <row r="220" spans="1:12" ht="12.75">
      <c r="A220" s="21">
        <v>210</v>
      </c>
      <c r="B220" s="79" t="s">
        <v>624</v>
      </c>
      <c r="C220" s="27" t="s">
        <v>492</v>
      </c>
      <c r="D220" s="30">
        <v>2142</v>
      </c>
      <c r="E220" s="28">
        <v>950</v>
      </c>
      <c r="F220" s="32">
        <v>35</v>
      </c>
      <c r="G220" s="28">
        <v>250</v>
      </c>
      <c r="H220" s="30">
        <v>3377</v>
      </c>
      <c r="I220" s="85">
        <v>151.0341</v>
      </c>
      <c r="J220" s="90">
        <v>3225.9659</v>
      </c>
      <c r="K220" s="113"/>
      <c r="L220" s="112"/>
    </row>
    <row r="221" spans="1:12" ht="12.75">
      <c r="A221" s="21">
        <v>211</v>
      </c>
      <c r="B221" s="79" t="s">
        <v>625</v>
      </c>
      <c r="C221" s="27" t="s">
        <v>492</v>
      </c>
      <c r="D221" s="30">
        <v>2142</v>
      </c>
      <c r="E221" s="28">
        <v>950</v>
      </c>
      <c r="F221" s="32">
        <v>35</v>
      </c>
      <c r="G221" s="28">
        <v>250</v>
      </c>
      <c r="H221" s="30">
        <v>3377</v>
      </c>
      <c r="I221" s="85">
        <v>151.0341</v>
      </c>
      <c r="J221" s="90">
        <v>3225.9659</v>
      </c>
      <c r="K221" s="113"/>
      <c r="L221" s="112"/>
    </row>
    <row r="222" spans="1:12" ht="12.75">
      <c r="A222" s="21">
        <v>212</v>
      </c>
      <c r="B222" s="79" t="s">
        <v>626</v>
      </c>
      <c r="C222" s="27" t="s">
        <v>492</v>
      </c>
      <c r="D222" s="30">
        <v>2142</v>
      </c>
      <c r="E222" s="28">
        <v>950</v>
      </c>
      <c r="F222" s="32">
        <v>35</v>
      </c>
      <c r="G222" s="28">
        <v>250</v>
      </c>
      <c r="H222" s="30">
        <v>3377</v>
      </c>
      <c r="I222" s="85">
        <v>151.0341</v>
      </c>
      <c r="J222" s="90">
        <v>3225.9659</v>
      </c>
      <c r="K222" s="113"/>
      <c r="L222" s="112"/>
    </row>
    <row r="223" spans="1:12" ht="12.75">
      <c r="A223" s="21">
        <v>213</v>
      </c>
      <c r="B223" s="79" t="s">
        <v>627</v>
      </c>
      <c r="C223" s="27" t="s">
        <v>40</v>
      </c>
      <c r="D223" s="30">
        <v>2347.5</v>
      </c>
      <c r="E223" s="28">
        <v>950</v>
      </c>
      <c r="F223" s="32">
        <v>50</v>
      </c>
      <c r="G223" s="28">
        <v>250</v>
      </c>
      <c r="H223" s="30">
        <v>3597.5</v>
      </c>
      <c r="I223" s="85">
        <v>161.68425000000002</v>
      </c>
      <c r="J223" s="90">
        <v>3435.8157499999998</v>
      </c>
      <c r="K223" s="113"/>
      <c r="L223" s="112"/>
    </row>
    <row r="224" spans="1:12" ht="12.75">
      <c r="A224" s="21">
        <v>214</v>
      </c>
      <c r="B224" s="79" t="s">
        <v>628</v>
      </c>
      <c r="C224" s="27" t="s">
        <v>40</v>
      </c>
      <c r="D224" s="30">
        <v>2347.5</v>
      </c>
      <c r="E224" s="28">
        <v>950</v>
      </c>
      <c r="F224" s="32">
        <v>50</v>
      </c>
      <c r="G224" s="28">
        <v>250</v>
      </c>
      <c r="H224" s="30">
        <v>3597.5</v>
      </c>
      <c r="I224" s="85">
        <v>161.68425000000002</v>
      </c>
      <c r="J224" s="90">
        <v>3435.8157499999998</v>
      </c>
      <c r="K224" s="113"/>
      <c r="L224" s="112"/>
    </row>
    <row r="225" spans="1:12" ht="12.75">
      <c r="A225" s="21">
        <v>215</v>
      </c>
      <c r="B225" s="79" t="s">
        <v>629</v>
      </c>
      <c r="C225" s="27" t="s">
        <v>40</v>
      </c>
      <c r="D225" s="30">
        <v>2347.5</v>
      </c>
      <c r="E225" s="28">
        <v>950</v>
      </c>
      <c r="F225" s="32">
        <v>50</v>
      </c>
      <c r="G225" s="28">
        <v>250</v>
      </c>
      <c r="H225" s="30">
        <v>3597.5</v>
      </c>
      <c r="I225" s="85">
        <v>161.68425000000002</v>
      </c>
      <c r="J225" s="90">
        <v>3435.8157499999998</v>
      </c>
      <c r="K225" s="113"/>
      <c r="L225" s="112"/>
    </row>
    <row r="226" spans="1:12" ht="12.75">
      <c r="A226" s="21">
        <v>216</v>
      </c>
      <c r="B226" s="79" t="s">
        <v>630</v>
      </c>
      <c r="C226" s="27" t="s">
        <v>40</v>
      </c>
      <c r="D226" s="30">
        <v>2347.5</v>
      </c>
      <c r="E226" s="28">
        <v>950</v>
      </c>
      <c r="F226" s="32">
        <v>50</v>
      </c>
      <c r="G226" s="28">
        <v>250</v>
      </c>
      <c r="H226" s="30">
        <v>3597.5</v>
      </c>
      <c r="I226" s="85">
        <v>161.68425000000002</v>
      </c>
      <c r="J226" s="90">
        <v>3435.8157499999998</v>
      </c>
      <c r="K226" s="113"/>
      <c r="L226" s="112"/>
    </row>
    <row r="227" spans="1:12" ht="12.75">
      <c r="A227" s="21">
        <v>217</v>
      </c>
      <c r="B227" s="79" t="s">
        <v>631</v>
      </c>
      <c r="C227" s="27" t="s">
        <v>40</v>
      </c>
      <c r="D227" s="30">
        <v>2347.5</v>
      </c>
      <c r="E227" s="28">
        <v>950</v>
      </c>
      <c r="F227" s="32">
        <v>50</v>
      </c>
      <c r="G227" s="28">
        <v>250</v>
      </c>
      <c r="H227" s="30">
        <v>3597.5</v>
      </c>
      <c r="I227" s="85">
        <v>161.68425000000002</v>
      </c>
      <c r="J227" s="90">
        <v>3435.8157499999998</v>
      </c>
      <c r="K227" s="113"/>
      <c r="L227" s="112"/>
    </row>
    <row r="228" spans="1:12" ht="12.75">
      <c r="A228" s="21">
        <v>218</v>
      </c>
      <c r="B228" s="79" t="s">
        <v>632</v>
      </c>
      <c r="C228" s="27" t="s">
        <v>40</v>
      </c>
      <c r="D228" s="30">
        <v>2347.5</v>
      </c>
      <c r="E228" s="28">
        <v>950</v>
      </c>
      <c r="F228" s="32">
        <v>50</v>
      </c>
      <c r="G228" s="28">
        <v>250</v>
      </c>
      <c r="H228" s="30">
        <v>3597.5</v>
      </c>
      <c r="I228" s="85">
        <v>161.68425000000002</v>
      </c>
      <c r="J228" s="90">
        <v>3435.8157499999998</v>
      </c>
      <c r="K228" s="113"/>
      <c r="L228" s="112"/>
    </row>
    <row r="229" spans="1:12" ht="12.75">
      <c r="A229" s="21">
        <v>219</v>
      </c>
      <c r="B229" s="79" t="s">
        <v>633</v>
      </c>
      <c r="C229" s="27" t="s">
        <v>40</v>
      </c>
      <c r="D229" s="30">
        <v>2347.5</v>
      </c>
      <c r="E229" s="28">
        <v>950</v>
      </c>
      <c r="F229" s="32">
        <v>50</v>
      </c>
      <c r="G229" s="28">
        <v>250</v>
      </c>
      <c r="H229" s="30">
        <v>3597.5</v>
      </c>
      <c r="I229" s="85">
        <v>161.68425000000002</v>
      </c>
      <c r="J229" s="90">
        <v>3435.8157499999998</v>
      </c>
      <c r="K229" s="113"/>
      <c r="L229" s="112"/>
    </row>
    <row r="230" spans="1:12" ht="12.75">
      <c r="A230" s="21">
        <v>220</v>
      </c>
      <c r="B230" s="79" t="s">
        <v>634</v>
      </c>
      <c r="C230" s="27" t="s">
        <v>40</v>
      </c>
      <c r="D230" s="30">
        <v>2347.5</v>
      </c>
      <c r="E230" s="28">
        <v>950</v>
      </c>
      <c r="F230" s="32">
        <v>50</v>
      </c>
      <c r="G230" s="28">
        <v>250</v>
      </c>
      <c r="H230" s="30">
        <v>3597.5</v>
      </c>
      <c r="I230" s="85">
        <v>161.68425000000002</v>
      </c>
      <c r="J230" s="90">
        <v>3435.8157499999998</v>
      </c>
      <c r="K230" s="113"/>
      <c r="L230" s="112"/>
    </row>
    <row r="231" spans="1:12" ht="12.75">
      <c r="A231" s="21">
        <v>221</v>
      </c>
      <c r="B231" s="79" t="s">
        <v>635</v>
      </c>
      <c r="C231" s="27" t="s">
        <v>40</v>
      </c>
      <c r="D231" s="30">
        <v>2347.5</v>
      </c>
      <c r="E231" s="28">
        <v>950</v>
      </c>
      <c r="F231" s="32">
        <v>75</v>
      </c>
      <c r="G231" s="28">
        <v>250</v>
      </c>
      <c r="H231" s="30">
        <v>3622.5</v>
      </c>
      <c r="I231" s="85">
        <v>162.89175</v>
      </c>
      <c r="J231" s="90">
        <v>3459.60825</v>
      </c>
      <c r="K231" s="113"/>
      <c r="L231" s="112"/>
    </row>
    <row r="232" spans="1:12" ht="12.75">
      <c r="A232" s="21">
        <v>222</v>
      </c>
      <c r="B232" s="79" t="s">
        <v>636</v>
      </c>
      <c r="C232" s="27" t="s">
        <v>40</v>
      </c>
      <c r="D232" s="30">
        <v>2347.5</v>
      </c>
      <c r="E232" s="28">
        <v>950</v>
      </c>
      <c r="F232" s="32">
        <v>50</v>
      </c>
      <c r="G232" s="28">
        <v>250</v>
      </c>
      <c r="H232" s="30">
        <v>3597.5</v>
      </c>
      <c r="I232" s="85">
        <v>161.68425000000002</v>
      </c>
      <c r="J232" s="90">
        <v>3435.8157499999998</v>
      </c>
      <c r="K232" s="113"/>
      <c r="L232" s="112"/>
    </row>
    <row r="233" spans="1:12" ht="12.75">
      <c r="A233" s="21">
        <v>223</v>
      </c>
      <c r="B233" s="79" t="s">
        <v>637</v>
      </c>
      <c r="C233" s="27" t="s">
        <v>40</v>
      </c>
      <c r="D233" s="30">
        <v>2347.5</v>
      </c>
      <c r="E233" s="28">
        <v>950</v>
      </c>
      <c r="F233" s="32">
        <v>50</v>
      </c>
      <c r="G233" s="28">
        <v>250</v>
      </c>
      <c r="H233" s="30">
        <v>3597.5</v>
      </c>
      <c r="I233" s="85">
        <v>161.68425000000002</v>
      </c>
      <c r="J233" s="90">
        <v>3435.8157499999998</v>
      </c>
      <c r="K233" s="113"/>
      <c r="L233" s="112"/>
    </row>
    <row r="234" spans="1:12" ht="12.75">
      <c r="A234" s="21">
        <v>224</v>
      </c>
      <c r="B234" s="79" t="s">
        <v>638</v>
      </c>
      <c r="C234" s="27" t="s">
        <v>40</v>
      </c>
      <c r="D234" s="30">
        <v>2347.5</v>
      </c>
      <c r="E234" s="28">
        <v>950</v>
      </c>
      <c r="F234" s="32">
        <v>75</v>
      </c>
      <c r="G234" s="28">
        <v>250</v>
      </c>
      <c r="H234" s="30">
        <v>3622.5</v>
      </c>
      <c r="I234" s="85">
        <v>162.89175</v>
      </c>
      <c r="J234" s="90">
        <v>3459.60825</v>
      </c>
      <c r="K234" s="113"/>
      <c r="L234" s="112"/>
    </row>
    <row r="235" spans="1:12" ht="12.75">
      <c r="A235" s="21">
        <v>225</v>
      </c>
      <c r="B235" s="79" t="s">
        <v>639</v>
      </c>
      <c r="C235" s="27" t="s">
        <v>40</v>
      </c>
      <c r="D235" s="30">
        <v>2347.5</v>
      </c>
      <c r="E235" s="28">
        <v>950</v>
      </c>
      <c r="F235" s="32">
        <v>75</v>
      </c>
      <c r="G235" s="28">
        <v>250</v>
      </c>
      <c r="H235" s="30">
        <v>3622.5</v>
      </c>
      <c r="I235" s="85">
        <v>162.89175</v>
      </c>
      <c r="J235" s="90">
        <v>3459.60825</v>
      </c>
      <c r="K235" s="113"/>
      <c r="L235" s="112"/>
    </row>
    <row r="236" spans="1:12" ht="12.75">
      <c r="A236" s="21">
        <v>226</v>
      </c>
      <c r="B236" s="79" t="s">
        <v>640</v>
      </c>
      <c r="C236" s="27" t="s">
        <v>40</v>
      </c>
      <c r="D236" s="30">
        <v>2347.5</v>
      </c>
      <c r="E236" s="28">
        <v>950</v>
      </c>
      <c r="F236" s="32">
        <v>75</v>
      </c>
      <c r="G236" s="28">
        <v>250</v>
      </c>
      <c r="H236" s="30">
        <v>3622.5</v>
      </c>
      <c r="I236" s="85">
        <v>162.89175</v>
      </c>
      <c r="J236" s="90">
        <v>3459.60825</v>
      </c>
      <c r="K236" s="113"/>
      <c r="L236" s="112"/>
    </row>
    <row r="237" spans="1:12" ht="12.75">
      <c r="A237" s="21">
        <v>227</v>
      </c>
      <c r="B237" s="79" t="s">
        <v>641</v>
      </c>
      <c r="C237" s="27" t="s">
        <v>40</v>
      </c>
      <c r="D237" s="30">
        <v>2347.5</v>
      </c>
      <c r="E237" s="28">
        <v>950</v>
      </c>
      <c r="F237" s="32">
        <v>50</v>
      </c>
      <c r="G237" s="28">
        <v>250</v>
      </c>
      <c r="H237" s="30">
        <v>3597.5</v>
      </c>
      <c r="I237" s="85">
        <v>161.68425000000002</v>
      </c>
      <c r="J237" s="90">
        <v>3435.8157499999998</v>
      </c>
      <c r="K237" s="113"/>
      <c r="L237" s="112"/>
    </row>
    <row r="238" spans="1:12" ht="12.75">
      <c r="A238" s="21">
        <v>228</v>
      </c>
      <c r="B238" s="79" t="s">
        <v>642</v>
      </c>
      <c r="C238" s="27" t="s">
        <v>40</v>
      </c>
      <c r="D238" s="30">
        <v>2347.5</v>
      </c>
      <c r="E238" s="28">
        <v>950</v>
      </c>
      <c r="F238" s="32">
        <v>50</v>
      </c>
      <c r="G238" s="28">
        <v>250</v>
      </c>
      <c r="H238" s="30">
        <v>3597.5</v>
      </c>
      <c r="I238" s="85">
        <v>161.68425000000002</v>
      </c>
      <c r="J238" s="90">
        <v>3435.8157499999998</v>
      </c>
      <c r="K238" s="113"/>
      <c r="L238" s="112"/>
    </row>
    <row r="239" spans="1:12" ht="12.75">
      <c r="A239" s="21">
        <v>229</v>
      </c>
      <c r="B239" s="79" t="s">
        <v>643</v>
      </c>
      <c r="C239" s="27" t="s">
        <v>40</v>
      </c>
      <c r="D239" s="30">
        <v>2347.5</v>
      </c>
      <c r="E239" s="28">
        <v>950</v>
      </c>
      <c r="F239" s="32">
        <v>50</v>
      </c>
      <c r="G239" s="28">
        <v>250</v>
      </c>
      <c r="H239" s="30">
        <v>3597.5</v>
      </c>
      <c r="I239" s="85">
        <v>161.68425000000002</v>
      </c>
      <c r="J239" s="90">
        <v>3435.8157499999998</v>
      </c>
      <c r="K239" s="113"/>
      <c r="L239" s="112"/>
    </row>
    <row r="240" spans="1:12" ht="12.75">
      <c r="A240" s="21">
        <v>230</v>
      </c>
      <c r="B240" s="79" t="s">
        <v>644</v>
      </c>
      <c r="C240" s="27" t="s">
        <v>40</v>
      </c>
      <c r="D240" s="30">
        <v>2347.5</v>
      </c>
      <c r="E240" s="28">
        <v>950</v>
      </c>
      <c r="F240" s="32">
        <v>75</v>
      </c>
      <c r="G240" s="28">
        <v>250</v>
      </c>
      <c r="H240" s="30">
        <v>3622.5</v>
      </c>
      <c r="I240" s="85">
        <v>162.89175</v>
      </c>
      <c r="J240" s="90">
        <v>3459.60825</v>
      </c>
      <c r="K240" s="113"/>
      <c r="L240" s="112"/>
    </row>
    <row r="241" spans="1:12" ht="12.75">
      <c r="A241" s="21">
        <v>231</v>
      </c>
      <c r="B241" s="79" t="s">
        <v>645</v>
      </c>
      <c r="C241" s="27" t="s">
        <v>40</v>
      </c>
      <c r="D241" s="30">
        <v>2347.5</v>
      </c>
      <c r="E241" s="28">
        <v>950</v>
      </c>
      <c r="F241" s="32">
        <v>50</v>
      </c>
      <c r="G241" s="28">
        <v>250</v>
      </c>
      <c r="H241" s="30">
        <v>3597.5</v>
      </c>
      <c r="I241" s="85">
        <v>161.68425000000002</v>
      </c>
      <c r="J241" s="90">
        <v>3435.8157499999998</v>
      </c>
      <c r="K241" s="113"/>
      <c r="L241" s="112"/>
    </row>
    <row r="242" spans="1:12" ht="12.75">
      <c r="A242" s="21">
        <v>232</v>
      </c>
      <c r="B242" s="79" t="s">
        <v>646</v>
      </c>
      <c r="C242" s="27" t="s">
        <v>40</v>
      </c>
      <c r="D242" s="30">
        <v>2347.5</v>
      </c>
      <c r="E242" s="28">
        <v>950</v>
      </c>
      <c r="F242" s="32">
        <v>0</v>
      </c>
      <c r="G242" s="28">
        <v>250</v>
      </c>
      <c r="H242" s="30">
        <v>3547.5</v>
      </c>
      <c r="I242" s="85">
        <v>159.26925</v>
      </c>
      <c r="J242" s="90">
        <v>3388.23075</v>
      </c>
      <c r="K242" s="113"/>
      <c r="L242" s="112"/>
    </row>
    <row r="243" spans="1:12" ht="12.75">
      <c r="A243" s="21">
        <v>233</v>
      </c>
      <c r="B243" s="79" t="s">
        <v>647</v>
      </c>
      <c r="C243" s="27" t="s">
        <v>40</v>
      </c>
      <c r="D243" s="30">
        <v>2347.5</v>
      </c>
      <c r="E243" s="28">
        <v>950</v>
      </c>
      <c r="F243" s="32">
        <v>50</v>
      </c>
      <c r="G243" s="28">
        <v>250</v>
      </c>
      <c r="H243" s="30">
        <v>3597.5</v>
      </c>
      <c r="I243" s="85">
        <v>161.68425000000002</v>
      </c>
      <c r="J243" s="90">
        <v>3435.8157499999998</v>
      </c>
      <c r="K243" s="113"/>
      <c r="L243" s="112"/>
    </row>
    <row r="244" spans="1:12" ht="12.75">
      <c r="A244" s="21">
        <v>234</v>
      </c>
      <c r="B244" s="79" t="s">
        <v>648</v>
      </c>
      <c r="C244" s="27" t="s">
        <v>40</v>
      </c>
      <c r="D244" s="30">
        <v>2347.5</v>
      </c>
      <c r="E244" s="28">
        <v>950</v>
      </c>
      <c r="F244" s="32">
        <v>75</v>
      </c>
      <c r="G244" s="28">
        <v>250</v>
      </c>
      <c r="H244" s="30">
        <v>3622.5</v>
      </c>
      <c r="I244" s="85">
        <v>162.89175</v>
      </c>
      <c r="J244" s="90">
        <v>3459.60825</v>
      </c>
      <c r="K244" s="113"/>
      <c r="L244" s="112"/>
    </row>
    <row r="245" spans="1:12" ht="12.75">
      <c r="A245" s="21">
        <v>235</v>
      </c>
      <c r="B245" s="79" t="s">
        <v>649</v>
      </c>
      <c r="C245" s="27" t="s">
        <v>40</v>
      </c>
      <c r="D245" s="30">
        <v>2347.5</v>
      </c>
      <c r="E245" s="28">
        <v>950</v>
      </c>
      <c r="F245" s="32">
        <v>50</v>
      </c>
      <c r="G245" s="28">
        <v>250</v>
      </c>
      <c r="H245" s="30">
        <v>3597.5</v>
      </c>
      <c r="I245" s="85">
        <v>161.68425000000002</v>
      </c>
      <c r="J245" s="90">
        <v>3435.8157499999998</v>
      </c>
      <c r="K245" s="113"/>
      <c r="L245" s="112"/>
    </row>
    <row r="246" spans="1:12" ht="12.75">
      <c r="A246" s="21">
        <v>236</v>
      </c>
      <c r="B246" s="79" t="s">
        <v>650</v>
      </c>
      <c r="C246" s="31" t="s">
        <v>40</v>
      </c>
      <c r="D246" s="30">
        <v>2347.5</v>
      </c>
      <c r="E246" s="28">
        <v>950</v>
      </c>
      <c r="F246" s="32">
        <v>75</v>
      </c>
      <c r="G246" s="28">
        <v>250</v>
      </c>
      <c r="H246" s="30">
        <v>3622.5</v>
      </c>
      <c r="I246" s="85">
        <v>162.89175</v>
      </c>
      <c r="J246" s="90">
        <v>3459.60825</v>
      </c>
      <c r="K246" s="113"/>
      <c r="L246" s="112"/>
    </row>
    <row r="247" spans="1:12" ht="12.75">
      <c r="A247" s="21">
        <v>237</v>
      </c>
      <c r="B247" s="79" t="s">
        <v>651</v>
      </c>
      <c r="C247" s="27" t="s">
        <v>40</v>
      </c>
      <c r="D247" s="30">
        <v>2347.5</v>
      </c>
      <c r="E247" s="28">
        <v>950</v>
      </c>
      <c r="F247" s="32">
        <v>75</v>
      </c>
      <c r="G247" s="28">
        <v>250</v>
      </c>
      <c r="H247" s="30">
        <v>3622.5</v>
      </c>
      <c r="I247" s="85">
        <v>162.89175</v>
      </c>
      <c r="J247" s="90">
        <v>3459.60825</v>
      </c>
      <c r="K247" s="113"/>
      <c r="L247" s="112"/>
    </row>
    <row r="248" spans="1:12" ht="12.75">
      <c r="A248" s="21">
        <v>238</v>
      </c>
      <c r="B248" s="79" t="s">
        <v>652</v>
      </c>
      <c r="C248" s="27" t="s">
        <v>514</v>
      </c>
      <c r="D248" s="30">
        <v>2269.2</v>
      </c>
      <c r="E248" s="28">
        <v>950</v>
      </c>
      <c r="F248" s="32">
        <v>50</v>
      </c>
      <c r="G248" s="28">
        <v>250</v>
      </c>
      <c r="H248" s="30">
        <v>3519.2</v>
      </c>
      <c r="I248" s="85">
        <v>157.90236</v>
      </c>
      <c r="J248" s="90">
        <v>3361.29764</v>
      </c>
      <c r="K248" s="113"/>
      <c r="L248" s="112"/>
    </row>
    <row r="249" spans="1:12" ht="12.75">
      <c r="A249" s="21">
        <v>239</v>
      </c>
      <c r="B249" s="79" t="s">
        <v>653</v>
      </c>
      <c r="C249" s="27" t="s">
        <v>514</v>
      </c>
      <c r="D249" s="30">
        <v>2269.2</v>
      </c>
      <c r="E249" s="28">
        <v>950</v>
      </c>
      <c r="F249" s="32">
        <v>50</v>
      </c>
      <c r="G249" s="28">
        <v>250</v>
      </c>
      <c r="H249" s="30">
        <v>3519.2</v>
      </c>
      <c r="I249" s="85">
        <v>157.90236</v>
      </c>
      <c r="J249" s="90">
        <v>3361.29764</v>
      </c>
      <c r="K249" s="113"/>
      <c r="L249" s="112"/>
    </row>
    <row r="250" spans="1:12" ht="12.75">
      <c r="A250" s="21">
        <v>240</v>
      </c>
      <c r="B250" s="79" t="s">
        <v>654</v>
      </c>
      <c r="C250" s="27" t="s">
        <v>579</v>
      </c>
      <c r="D250" s="30">
        <v>2238.8999999999996</v>
      </c>
      <c r="E250" s="28">
        <v>950</v>
      </c>
      <c r="F250" s="32">
        <v>75</v>
      </c>
      <c r="G250" s="28">
        <v>250</v>
      </c>
      <c r="H250" s="30">
        <v>3513.8999999999996</v>
      </c>
      <c r="I250" s="85">
        <v>157.64637</v>
      </c>
      <c r="J250" s="90">
        <v>3356.2536299999997</v>
      </c>
      <c r="K250" s="113"/>
      <c r="L250" s="112"/>
    </row>
    <row r="251" spans="1:12" ht="12.75">
      <c r="A251" s="21">
        <v>241</v>
      </c>
      <c r="B251" s="79" t="s">
        <v>655</v>
      </c>
      <c r="C251" s="27" t="s">
        <v>579</v>
      </c>
      <c r="D251" s="30">
        <v>2238.8999999999996</v>
      </c>
      <c r="E251" s="28">
        <v>950</v>
      </c>
      <c r="F251" s="32">
        <v>50</v>
      </c>
      <c r="G251" s="28">
        <v>250</v>
      </c>
      <c r="H251" s="30">
        <v>3488.8999999999996</v>
      </c>
      <c r="I251" s="85">
        <v>156.43886999999998</v>
      </c>
      <c r="J251" s="90">
        <v>3332.4611299999997</v>
      </c>
      <c r="K251" s="113"/>
      <c r="L251" s="112"/>
    </row>
    <row r="252" spans="1:12" ht="12.75">
      <c r="A252" s="21">
        <v>242</v>
      </c>
      <c r="B252" s="79" t="s">
        <v>656</v>
      </c>
      <c r="C252" s="27" t="s">
        <v>579</v>
      </c>
      <c r="D252" s="30">
        <v>2238.8999999999996</v>
      </c>
      <c r="E252" s="28">
        <v>950</v>
      </c>
      <c r="F252" s="32">
        <v>50</v>
      </c>
      <c r="G252" s="28">
        <v>250</v>
      </c>
      <c r="H252" s="30">
        <v>3488.8999999999996</v>
      </c>
      <c r="I252" s="85">
        <v>156.43886999999998</v>
      </c>
      <c r="J252" s="90">
        <v>3332.4611299999997</v>
      </c>
      <c r="K252" s="113"/>
      <c r="L252" s="112"/>
    </row>
    <row r="253" spans="1:12" ht="12.75">
      <c r="A253" s="21">
        <v>243</v>
      </c>
      <c r="B253" s="79" t="s">
        <v>657</v>
      </c>
      <c r="C253" s="27" t="s">
        <v>395</v>
      </c>
      <c r="D253" s="30">
        <v>2238.8999999999996</v>
      </c>
      <c r="E253" s="28">
        <v>950</v>
      </c>
      <c r="F253" s="32">
        <v>50</v>
      </c>
      <c r="G253" s="28">
        <v>250</v>
      </c>
      <c r="H253" s="30">
        <v>3488.8999999999996</v>
      </c>
      <c r="I253" s="85">
        <v>156.43886999999998</v>
      </c>
      <c r="J253" s="90">
        <v>3332.4611299999997</v>
      </c>
      <c r="K253" s="113"/>
      <c r="L253" s="112"/>
    </row>
    <row r="254" spans="1:12" ht="12.75">
      <c r="A254" s="21">
        <v>244</v>
      </c>
      <c r="B254" s="79" t="s">
        <v>658</v>
      </c>
      <c r="C254" s="27" t="s">
        <v>579</v>
      </c>
      <c r="D254" s="30">
        <v>2238.8999999999996</v>
      </c>
      <c r="E254" s="28">
        <v>950</v>
      </c>
      <c r="F254" s="32">
        <v>50</v>
      </c>
      <c r="G254" s="28">
        <v>250</v>
      </c>
      <c r="H254" s="30">
        <v>3488.8999999999996</v>
      </c>
      <c r="I254" s="85">
        <v>156.43886999999998</v>
      </c>
      <c r="J254" s="90">
        <v>3332.4611299999997</v>
      </c>
      <c r="K254" s="113"/>
      <c r="L254" s="112"/>
    </row>
    <row r="255" spans="1:12" ht="12.75">
      <c r="A255" s="21">
        <v>245</v>
      </c>
      <c r="B255" s="79" t="s">
        <v>659</v>
      </c>
      <c r="C255" s="27" t="s">
        <v>579</v>
      </c>
      <c r="D255" s="30">
        <v>2238.8999999999996</v>
      </c>
      <c r="E255" s="28">
        <v>950</v>
      </c>
      <c r="F255" s="32">
        <v>75</v>
      </c>
      <c r="G255" s="28">
        <v>250</v>
      </c>
      <c r="H255" s="30">
        <v>3513.8999999999996</v>
      </c>
      <c r="I255" s="85">
        <v>157.64637</v>
      </c>
      <c r="J255" s="90">
        <v>3356.2536299999997</v>
      </c>
      <c r="K255" s="113"/>
      <c r="L255" s="112"/>
    </row>
    <row r="256" spans="1:12" ht="12.75">
      <c r="A256" s="21">
        <v>246</v>
      </c>
      <c r="B256" s="79" t="s">
        <v>660</v>
      </c>
      <c r="C256" s="27" t="s">
        <v>579</v>
      </c>
      <c r="D256" s="30">
        <v>2238.8999999999996</v>
      </c>
      <c r="E256" s="28">
        <v>950</v>
      </c>
      <c r="F256" s="32">
        <v>50</v>
      </c>
      <c r="G256" s="28">
        <v>250</v>
      </c>
      <c r="H256" s="30">
        <v>3488.8999999999996</v>
      </c>
      <c r="I256" s="85">
        <v>156.43886999999998</v>
      </c>
      <c r="J256" s="90">
        <v>3332.4611299999997</v>
      </c>
      <c r="K256" s="113"/>
      <c r="L256" s="112"/>
    </row>
    <row r="257" spans="1:12" ht="12.75">
      <c r="A257" s="21">
        <v>247</v>
      </c>
      <c r="B257" s="79" t="s">
        <v>661</v>
      </c>
      <c r="C257" s="27" t="s">
        <v>579</v>
      </c>
      <c r="D257" s="30">
        <v>2238.8999999999996</v>
      </c>
      <c r="E257" s="28">
        <v>950</v>
      </c>
      <c r="F257" s="32">
        <v>50</v>
      </c>
      <c r="G257" s="28">
        <v>250</v>
      </c>
      <c r="H257" s="30">
        <v>3488.8999999999996</v>
      </c>
      <c r="I257" s="85">
        <v>156.43886999999998</v>
      </c>
      <c r="J257" s="90">
        <v>3332.4611299999997</v>
      </c>
      <c r="K257" s="113"/>
      <c r="L257" s="112"/>
    </row>
    <row r="258" spans="1:12" ht="12.75">
      <c r="A258" s="21">
        <v>248</v>
      </c>
      <c r="B258" s="79" t="s">
        <v>662</v>
      </c>
      <c r="C258" s="27" t="s">
        <v>579</v>
      </c>
      <c r="D258" s="30">
        <v>2238.8999999999996</v>
      </c>
      <c r="E258" s="28">
        <v>950</v>
      </c>
      <c r="F258" s="32">
        <v>50</v>
      </c>
      <c r="G258" s="28">
        <v>250</v>
      </c>
      <c r="H258" s="30">
        <v>3488.8999999999996</v>
      </c>
      <c r="I258" s="85">
        <v>156.43886999999998</v>
      </c>
      <c r="J258" s="90">
        <v>3332.4611299999997</v>
      </c>
      <c r="K258" s="113"/>
      <c r="L258" s="112"/>
    </row>
    <row r="259" spans="1:12" ht="12.75">
      <c r="A259" s="21">
        <v>249</v>
      </c>
      <c r="B259" s="79" t="s">
        <v>663</v>
      </c>
      <c r="C259" s="27" t="s">
        <v>579</v>
      </c>
      <c r="D259" s="30">
        <v>2238.8999999999996</v>
      </c>
      <c r="E259" s="28">
        <v>950</v>
      </c>
      <c r="F259" s="32">
        <v>75</v>
      </c>
      <c r="G259" s="28">
        <v>250</v>
      </c>
      <c r="H259" s="30">
        <v>3513.8999999999996</v>
      </c>
      <c r="I259" s="85">
        <v>157.64637</v>
      </c>
      <c r="J259" s="90">
        <v>3356.2536299999997</v>
      </c>
      <c r="K259" s="113"/>
      <c r="L259" s="112"/>
    </row>
    <row r="260" spans="1:12" ht="12.75">
      <c r="A260" s="21">
        <v>250</v>
      </c>
      <c r="B260" s="79" t="s">
        <v>664</v>
      </c>
      <c r="C260" s="27" t="s">
        <v>579</v>
      </c>
      <c r="D260" s="30">
        <v>2238.8999999999996</v>
      </c>
      <c r="E260" s="28">
        <v>950</v>
      </c>
      <c r="F260" s="32">
        <v>50</v>
      </c>
      <c r="G260" s="28">
        <v>250</v>
      </c>
      <c r="H260" s="30">
        <v>3488.8999999999996</v>
      </c>
      <c r="I260" s="85">
        <v>156.43886999999998</v>
      </c>
      <c r="J260" s="90">
        <v>3332.4611299999997</v>
      </c>
      <c r="K260" s="113"/>
      <c r="L260" s="112"/>
    </row>
    <row r="261" spans="1:12" ht="12.75">
      <c r="A261" s="21">
        <v>251</v>
      </c>
      <c r="B261" s="79" t="s">
        <v>665</v>
      </c>
      <c r="C261" s="27" t="s">
        <v>579</v>
      </c>
      <c r="D261" s="30">
        <v>2238.8999999999996</v>
      </c>
      <c r="E261" s="28">
        <v>950</v>
      </c>
      <c r="F261" s="32">
        <v>50</v>
      </c>
      <c r="G261" s="28">
        <v>250</v>
      </c>
      <c r="H261" s="30">
        <v>3488.8999999999996</v>
      </c>
      <c r="I261" s="85">
        <v>156.43886999999998</v>
      </c>
      <c r="J261" s="90">
        <v>3332.4611299999997</v>
      </c>
      <c r="K261" s="113"/>
      <c r="L261" s="112"/>
    </row>
    <row r="262" spans="1:12" ht="12.75">
      <c r="A262" s="21">
        <v>252</v>
      </c>
      <c r="B262" s="79" t="s">
        <v>666</v>
      </c>
      <c r="C262" s="27" t="s">
        <v>579</v>
      </c>
      <c r="D262" s="30">
        <v>2238.8999999999996</v>
      </c>
      <c r="E262" s="28">
        <v>950</v>
      </c>
      <c r="F262" s="32">
        <v>75</v>
      </c>
      <c r="G262" s="28">
        <v>250</v>
      </c>
      <c r="H262" s="30">
        <v>3513.8999999999996</v>
      </c>
      <c r="I262" s="85">
        <v>157.64637</v>
      </c>
      <c r="J262" s="90">
        <v>3356.2536299999997</v>
      </c>
      <c r="K262" s="113"/>
      <c r="L262" s="112"/>
    </row>
    <row r="263" spans="1:12" ht="12.75">
      <c r="A263" s="21">
        <v>253</v>
      </c>
      <c r="B263" s="79" t="s">
        <v>667</v>
      </c>
      <c r="C263" s="27" t="s">
        <v>579</v>
      </c>
      <c r="D263" s="30">
        <v>2238.8999999999996</v>
      </c>
      <c r="E263" s="28">
        <v>950</v>
      </c>
      <c r="F263" s="32">
        <v>50</v>
      </c>
      <c r="G263" s="28">
        <v>250</v>
      </c>
      <c r="H263" s="30">
        <v>3488.8999999999996</v>
      </c>
      <c r="I263" s="85">
        <v>156.43886999999998</v>
      </c>
      <c r="J263" s="90">
        <v>3332.4611299999997</v>
      </c>
      <c r="K263" s="113"/>
      <c r="L263" s="112"/>
    </row>
    <row r="264" spans="1:12" ht="12.75">
      <c r="A264" s="21">
        <v>254</v>
      </c>
      <c r="B264" s="79" t="s">
        <v>668</v>
      </c>
      <c r="C264" s="27" t="s">
        <v>579</v>
      </c>
      <c r="D264" s="30">
        <v>2238.8999999999996</v>
      </c>
      <c r="E264" s="28">
        <v>950</v>
      </c>
      <c r="F264" s="32">
        <v>50</v>
      </c>
      <c r="G264" s="28">
        <v>250</v>
      </c>
      <c r="H264" s="30">
        <v>3488.8999999999996</v>
      </c>
      <c r="I264" s="85">
        <v>156.43886999999998</v>
      </c>
      <c r="J264" s="90">
        <v>3332.4611299999997</v>
      </c>
      <c r="K264" s="113"/>
      <c r="L264" s="112"/>
    </row>
    <row r="265" spans="1:12" ht="12.75">
      <c r="A265" s="21">
        <v>255</v>
      </c>
      <c r="B265" s="79" t="s">
        <v>669</v>
      </c>
      <c r="C265" s="27" t="s">
        <v>579</v>
      </c>
      <c r="D265" s="30">
        <v>2238.8999999999996</v>
      </c>
      <c r="E265" s="28">
        <v>950</v>
      </c>
      <c r="F265" s="32">
        <v>50</v>
      </c>
      <c r="G265" s="28">
        <v>250</v>
      </c>
      <c r="H265" s="30">
        <v>3488.8999999999996</v>
      </c>
      <c r="I265" s="85">
        <v>156.43886999999998</v>
      </c>
      <c r="J265" s="90">
        <v>3332.4611299999997</v>
      </c>
      <c r="K265" s="113"/>
      <c r="L265" s="112"/>
    </row>
    <row r="266" spans="1:12" ht="12.75">
      <c r="A266" s="21">
        <v>256</v>
      </c>
      <c r="B266" s="79" t="s">
        <v>670</v>
      </c>
      <c r="C266" s="31" t="s">
        <v>579</v>
      </c>
      <c r="D266" s="30">
        <v>2238.8999999999996</v>
      </c>
      <c r="E266" s="28">
        <v>950</v>
      </c>
      <c r="F266" s="32">
        <v>75</v>
      </c>
      <c r="G266" s="28">
        <v>250</v>
      </c>
      <c r="H266" s="30">
        <v>3513.8999999999996</v>
      </c>
      <c r="I266" s="85">
        <v>157.64637</v>
      </c>
      <c r="J266" s="90">
        <v>3356.2536299999997</v>
      </c>
      <c r="K266" s="113"/>
      <c r="L266" s="112"/>
    </row>
    <row r="267" spans="1:12" ht="12.75">
      <c r="A267" s="21">
        <v>257</v>
      </c>
      <c r="B267" s="79" t="s">
        <v>671</v>
      </c>
      <c r="C267" s="27" t="s">
        <v>564</v>
      </c>
      <c r="D267" s="30">
        <v>2207.7000000000003</v>
      </c>
      <c r="E267" s="28">
        <v>950</v>
      </c>
      <c r="F267" s="32">
        <v>50</v>
      </c>
      <c r="G267" s="28">
        <v>250</v>
      </c>
      <c r="H267" s="30">
        <v>3457.7000000000003</v>
      </c>
      <c r="I267" s="85">
        <v>154.93191000000002</v>
      </c>
      <c r="J267" s="90">
        <v>3302.7680900000005</v>
      </c>
      <c r="K267" s="113"/>
      <c r="L267" s="112"/>
    </row>
    <row r="268" spans="1:12" ht="12.75">
      <c r="A268" s="21">
        <v>258</v>
      </c>
      <c r="B268" s="79" t="s">
        <v>672</v>
      </c>
      <c r="C268" s="27" t="s">
        <v>564</v>
      </c>
      <c r="D268" s="30">
        <v>2207.7000000000003</v>
      </c>
      <c r="E268" s="28">
        <v>950</v>
      </c>
      <c r="F268" s="32">
        <v>50</v>
      </c>
      <c r="G268" s="28">
        <v>250</v>
      </c>
      <c r="H268" s="30">
        <v>3457.7000000000003</v>
      </c>
      <c r="I268" s="85">
        <v>154.93191000000002</v>
      </c>
      <c r="J268" s="90">
        <v>3302.7680900000005</v>
      </c>
      <c r="K268" s="113"/>
      <c r="L268" s="112"/>
    </row>
    <row r="269" spans="1:12" ht="12.75">
      <c r="A269" s="21">
        <v>259</v>
      </c>
      <c r="B269" s="79" t="s">
        <v>673</v>
      </c>
      <c r="C269" s="27" t="s">
        <v>564</v>
      </c>
      <c r="D269" s="30">
        <v>2207.7000000000003</v>
      </c>
      <c r="E269" s="28">
        <v>950</v>
      </c>
      <c r="F269" s="32">
        <v>50</v>
      </c>
      <c r="G269" s="28">
        <v>250</v>
      </c>
      <c r="H269" s="30">
        <v>3457.7000000000003</v>
      </c>
      <c r="I269" s="85">
        <v>154.93191000000002</v>
      </c>
      <c r="J269" s="90">
        <v>3302.7680900000005</v>
      </c>
      <c r="K269" s="113"/>
      <c r="L269" s="112"/>
    </row>
    <row r="270" spans="1:12" ht="12.75">
      <c r="A270" s="21">
        <v>260</v>
      </c>
      <c r="B270" s="79" t="s">
        <v>674</v>
      </c>
      <c r="C270" s="27" t="s">
        <v>564</v>
      </c>
      <c r="D270" s="30">
        <v>2207.7000000000003</v>
      </c>
      <c r="E270" s="28">
        <v>950</v>
      </c>
      <c r="F270" s="32">
        <v>50</v>
      </c>
      <c r="G270" s="28">
        <v>250</v>
      </c>
      <c r="H270" s="30">
        <v>3457.7000000000003</v>
      </c>
      <c r="I270" s="85">
        <v>154.93191000000002</v>
      </c>
      <c r="J270" s="90">
        <v>3302.7680900000005</v>
      </c>
      <c r="K270" s="113"/>
      <c r="L270" s="112"/>
    </row>
    <row r="271" spans="1:12" ht="12.75">
      <c r="A271" s="21">
        <v>261</v>
      </c>
      <c r="B271" s="79" t="s">
        <v>675</v>
      </c>
      <c r="C271" s="27" t="s">
        <v>500</v>
      </c>
      <c r="D271" s="30">
        <v>2207.7000000000003</v>
      </c>
      <c r="E271" s="28">
        <v>950</v>
      </c>
      <c r="F271" s="32">
        <v>50</v>
      </c>
      <c r="G271" s="28">
        <v>250</v>
      </c>
      <c r="H271" s="30">
        <v>3457.7000000000003</v>
      </c>
      <c r="I271" s="85">
        <v>154.93191000000002</v>
      </c>
      <c r="J271" s="90">
        <v>3302.7680900000005</v>
      </c>
      <c r="K271" s="113"/>
      <c r="L271" s="112"/>
    </row>
    <row r="272" spans="1:12" ht="12.75">
      <c r="A272" s="21">
        <v>262</v>
      </c>
      <c r="B272" s="79" t="s">
        <v>676</v>
      </c>
      <c r="C272" s="27" t="s">
        <v>500</v>
      </c>
      <c r="D272" s="30">
        <v>2207.7000000000003</v>
      </c>
      <c r="E272" s="28">
        <v>950</v>
      </c>
      <c r="F272" s="32">
        <v>50</v>
      </c>
      <c r="G272" s="28">
        <v>250</v>
      </c>
      <c r="H272" s="30">
        <v>3457.7000000000003</v>
      </c>
      <c r="I272" s="85">
        <v>154.93191000000002</v>
      </c>
      <c r="J272" s="90">
        <v>3302.7680900000005</v>
      </c>
      <c r="K272" s="113"/>
      <c r="L272" s="112"/>
    </row>
    <row r="273" spans="1:12" ht="12.75">
      <c r="A273" s="21">
        <v>263</v>
      </c>
      <c r="B273" s="79" t="s">
        <v>677</v>
      </c>
      <c r="C273" s="27" t="s">
        <v>500</v>
      </c>
      <c r="D273" s="30">
        <v>2207.7000000000003</v>
      </c>
      <c r="E273" s="28">
        <v>950</v>
      </c>
      <c r="F273" s="32">
        <v>50</v>
      </c>
      <c r="G273" s="28">
        <v>250</v>
      </c>
      <c r="H273" s="30">
        <v>3457.7000000000003</v>
      </c>
      <c r="I273" s="85">
        <v>154.93191000000002</v>
      </c>
      <c r="J273" s="90">
        <v>3302.7680900000005</v>
      </c>
      <c r="K273" s="113"/>
      <c r="L273" s="112"/>
    </row>
    <row r="274" spans="1:12" ht="12.75">
      <c r="A274" s="21">
        <v>264</v>
      </c>
      <c r="B274" s="79" t="s">
        <v>678</v>
      </c>
      <c r="C274" s="27" t="s">
        <v>500</v>
      </c>
      <c r="D274" s="30">
        <v>2207.7000000000003</v>
      </c>
      <c r="E274" s="28">
        <v>950</v>
      </c>
      <c r="F274" s="32">
        <v>50</v>
      </c>
      <c r="G274" s="28">
        <v>250</v>
      </c>
      <c r="H274" s="30">
        <v>3457.7000000000003</v>
      </c>
      <c r="I274" s="85">
        <v>154.93191000000002</v>
      </c>
      <c r="J274" s="90">
        <v>3302.7680900000005</v>
      </c>
      <c r="K274" s="113"/>
      <c r="L274" s="112"/>
    </row>
    <row r="275" spans="1:12" ht="12.75">
      <c r="A275" s="21">
        <v>265</v>
      </c>
      <c r="B275" s="79" t="s">
        <v>679</v>
      </c>
      <c r="C275" s="27" t="s">
        <v>500</v>
      </c>
      <c r="D275" s="30">
        <v>2207.7000000000003</v>
      </c>
      <c r="E275" s="28">
        <v>950</v>
      </c>
      <c r="F275" s="32">
        <v>50</v>
      </c>
      <c r="G275" s="28">
        <v>250</v>
      </c>
      <c r="H275" s="30">
        <v>3457.7000000000003</v>
      </c>
      <c r="I275" s="85">
        <v>154.93191000000002</v>
      </c>
      <c r="J275" s="90">
        <v>3302.7680900000005</v>
      </c>
      <c r="K275" s="113"/>
      <c r="L275" s="112"/>
    </row>
    <row r="276" spans="1:12" ht="12.75">
      <c r="A276" s="21">
        <v>266</v>
      </c>
      <c r="B276" s="79" t="s">
        <v>680</v>
      </c>
      <c r="C276" s="27" t="s">
        <v>500</v>
      </c>
      <c r="D276" s="30">
        <v>2207.7000000000003</v>
      </c>
      <c r="E276" s="28">
        <v>950</v>
      </c>
      <c r="F276" s="32">
        <v>50</v>
      </c>
      <c r="G276" s="28">
        <v>250</v>
      </c>
      <c r="H276" s="30">
        <v>3457.7000000000003</v>
      </c>
      <c r="I276" s="85">
        <v>154.93191000000002</v>
      </c>
      <c r="J276" s="90">
        <v>3302.7680900000005</v>
      </c>
      <c r="K276" s="113"/>
      <c r="L276" s="112"/>
    </row>
    <row r="277" spans="1:12" ht="12.75">
      <c r="A277" s="21">
        <v>267</v>
      </c>
      <c r="B277" s="79" t="s">
        <v>681</v>
      </c>
      <c r="C277" s="27" t="s">
        <v>500</v>
      </c>
      <c r="D277" s="30">
        <v>2207.7000000000003</v>
      </c>
      <c r="E277" s="28">
        <v>950</v>
      </c>
      <c r="F277" s="32">
        <v>50</v>
      </c>
      <c r="G277" s="28">
        <v>250</v>
      </c>
      <c r="H277" s="30">
        <v>3457.7000000000003</v>
      </c>
      <c r="I277" s="85">
        <v>154.93191000000002</v>
      </c>
      <c r="J277" s="90">
        <v>3302.7680900000005</v>
      </c>
      <c r="K277" s="113"/>
      <c r="L277" s="112"/>
    </row>
    <row r="278" spans="1:12" ht="12.75">
      <c r="A278" s="21">
        <v>268</v>
      </c>
      <c r="B278" s="79" t="s">
        <v>682</v>
      </c>
      <c r="C278" s="27" t="s">
        <v>500</v>
      </c>
      <c r="D278" s="30">
        <v>2207.7000000000003</v>
      </c>
      <c r="E278" s="28">
        <v>950</v>
      </c>
      <c r="F278" s="32">
        <v>50</v>
      </c>
      <c r="G278" s="28">
        <v>250</v>
      </c>
      <c r="H278" s="30">
        <v>3457.7000000000003</v>
      </c>
      <c r="I278" s="85">
        <v>154.93191000000002</v>
      </c>
      <c r="J278" s="90">
        <v>3302.7680900000005</v>
      </c>
      <c r="K278" s="113"/>
      <c r="L278" s="112"/>
    </row>
    <row r="279" spans="1:12" ht="12.75">
      <c r="A279" s="21">
        <v>269</v>
      </c>
      <c r="B279" s="79" t="s">
        <v>683</v>
      </c>
      <c r="C279" s="31" t="s">
        <v>500</v>
      </c>
      <c r="D279" s="30">
        <v>2207.7000000000003</v>
      </c>
      <c r="E279" s="28">
        <v>950</v>
      </c>
      <c r="F279" s="32">
        <v>50</v>
      </c>
      <c r="G279" s="28">
        <v>250</v>
      </c>
      <c r="H279" s="30">
        <v>3457.7000000000003</v>
      </c>
      <c r="I279" s="85">
        <v>154.93191000000002</v>
      </c>
      <c r="J279" s="90">
        <v>3302.7680900000005</v>
      </c>
      <c r="K279" s="113"/>
      <c r="L279" s="112"/>
    </row>
    <row r="280" spans="1:12" ht="12.75">
      <c r="A280" s="21">
        <v>270</v>
      </c>
      <c r="B280" s="79" t="s">
        <v>684</v>
      </c>
      <c r="C280" s="27" t="s">
        <v>685</v>
      </c>
      <c r="D280" s="30">
        <v>2207.7000000000003</v>
      </c>
      <c r="E280" s="28">
        <v>950</v>
      </c>
      <c r="F280" s="32">
        <v>75</v>
      </c>
      <c r="G280" s="28">
        <v>250</v>
      </c>
      <c r="H280" s="30">
        <v>3482.7000000000003</v>
      </c>
      <c r="I280" s="85">
        <v>156.13941000000003</v>
      </c>
      <c r="J280" s="90">
        <v>3326.56059</v>
      </c>
      <c r="K280" s="113"/>
      <c r="L280" s="112"/>
    </row>
    <row r="281" spans="1:12" ht="12.75">
      <c r="A281" s="21">
        <v>271</v>
      </c>
      <c r="B281" s="79" t="s">
        <v>686</v>
      </c>
      <c r="C281" s="27" t="s">
        <v>500</v>
      </c>
      <c r="D281" s="30">
        <v>2207.7000000000003</v>
      </c>
      <c r="E281" s="28">
        <v>950</v>
      </c>
      <c r="F281" s="32">
        <v>50</v>
      </c>
      <c r="G281" s="28">
        <v>250</v>
      </c>
      <c r="H281" s="30">
        <v>3457.7000000000003</v>
      </c>
      <c r="I281" s="85">
        <v>154.93191000000002</v>
      </c>
      <c r="J281" s="90">
        <v>3302.7680900000005</v>
      </c>
      <c r="K281" s="113"/>
      <c r="L281" s="112"/>
    </row>
    <row r="282" spans="1:12" ht="12.75">
      <c r="A282" s="21">
        <v>272</v>
      </c>
      <c r="B282" s="79" t="s">
        <v>687</v>
      </c>
      <c r="C282" s="27" t="s">
        <v>500</v>
      </c>
      <c r="D282" s="30">
        <v>2207.7000000000003</v>
      </c>
      <c r="E282" s="28">
        <v>950</v>
      </c>
      <c r="F282" s="32">
        <v>50</v>
      </c>
      <c r="G282" s="28">
        <v>250</v>
      </c>
      <c r="H282" s="30">
        <v>3457.7000000000003</v>
      </c>
      <c r="I282" s="85">
        <v>154.93191000000002</v>
      </c>
      <c r="J282" s="90">
        <v>3302.7680900000005</v>
      </c>
      <c r="K282" s="113"/>
      <c r="L282" s="112"/>
    </row>
    <row r="283" spans="1:12" ht="12.75">
      <c r="A283" s="21">
        <v>273</v>
      </c>
      <c r="B283" s="79" t="s">
        <v>688</v>
      </c>
      <c r="C283" s="27" t="s">
        <v>500</v>
      </c>
      <c r="D283" s="30">
        <v>2207.7000000000003</v>
      </c>
      <c r="E283" s="28">
        <v>950</v>
      </c>
      <c r="F283" s="32">
        <v>50</v>
      </c>
      <c r="G283" s="28">
        <v>250</v>
      </c>
      <c r="H283" s="30">
        <v>3457.7000000000003</v>
      </c>
      <c r="I283" s="85">
        <v>154.93191000000002</v>
      </c>
      <c r="J283" s="90">
        <v>3302.7680900000005</v>
      </c>
      <c r="K283" s="113"/>
      <c r="L283" s="112"/>
    </row>
    <row r="284" spans="1:12" ht="12.75">
      <c r="A284" s="21">
        <v>274</v>
      </c>
      <c r="B284" s="79" t="s">
        <v>689</v>
      </c>
      <c r="C284" s="27" t="s">
        <v>500</v>
      </c>
      <c r="D284" s="30">
        <v>2207.7000000000003</v>
      </c>
      <c r="E284" s="28">
        <v>950</v>
      </c>
      <c r="F284" s="32">
        <v>50</v>
      </c>
      <c r="G284" s="28">
        <v>250</v>
      </c>
      <c r="H284" s="30">
        <v>3457.7000000000003</v>
      </c>
      <c r="I284" s="85">
        <v>154.93191000000002</v>
      </c>
      <c r="J284" s="90">
        <v>3302.7680900000005</v>
      </c>
      <c r="K284" s="113"/>
      <c r="L284" s="112"/>
    </row>
    <row r="285" spans="1:12" ht="12.75">
      <c r="A285" s="21">
        <v>275</v>
      </c>
      <c r="B285" s="79" t="s">
        <v>690</v>
      </c>
      <c r="C285" s="27" t="s">
        <v>500</v>
      </c>
      <c r="D285" s="30">
        <v>2207.7000000000003</v>
      </c>
      <c r="E285" s="28">
        <v>950</v>
      </c>
      <c r="F285" s="32">
        <v>75</v>
      </c>
      <c r="G285" s="28">
        <v>250</v>
      </c>
      <c r="H285" s="30">
        <v>3482.7000000000003</v>
      </c>
      <c r="I285" s="85">
        <v>156.13941000000003</v>
      </c>
      <c r="J285" s="90">
        <v>3326.56059</v>
      </c>
      <c r="K285" s="113"/>
      <c r="L285" s="112"/>
    </row>
    <row r="286" spans="1:12" ht="12.75">
      <c r="A286" s="21">
        <v>276</v>
      </c>
      <c r="B286" s="79" t="s">
        <v>691</v>
      </c>
      <c r="C286" s="31" t="s">
        <v>500</v>
      </c>
      <c r="D286" s="30">
        <v>2207.7000000000003</v>
      </c>
      <c r="E286" s="28">
        <v>950</v>
      </c>
      <c r="F286" s="32">
        <v>50</v>
      </c>
      <c r="G286" s="28">
        <v>250</v>
      </c>
      <c r="H286" s="30">
        <v>3457.7000000000003</v>
      </c>
      <c r="I286" s="85">
        <v>154.93191000000002</v>
      </c>
      <c r="J286" s="90">
        <v>3302.7680900000005</v>
      </c>
      <c r="K286" s="113"/>
      <c r="L286" s="112"/>
    </row>
    <row r="287" spans="1:12" ht="12.75">
      <c r="A287" s="21">
        <v>277</v>
      </c>
      <c r="B287" s="79" t="s">
        <v>692</v>
      </c>
      <c r="C287" s="31" t="s">
        <v>500</v>
      </c>
      <c r="D287" s="30">
        <v>2207.7000000000003</v>
      </c>
      <c r="E287" s="28">
        <v>950</v>
      </c>
      <c r="F287" s="32">
        <v>50</v>
      </c>
      <c r="G287" s="28">
        <v>250</v>
      </c>
      <c r="H287" s="30">
        <v>3457.7000000000003</v>
      </c>
      <c r="I287" s="85">
        <v>154.93191000000002</v>
      </c>
      <c r="J287" s="90">
        <v>3302.7680900000005</v>
      </c>
      <c r="K287" s="113"/>
      <c r="L287" s="112"/>
    </row>
    <row r="288" spans="1:12" ht="12.75">
      <c r="A288" s="21">
        <v>278</v>
      </c>
      <c r="B288" s="79" t="s">
        <v>693</v>
      </c>
      <c r="C288" s="31" t="s">
        <v>500</v>
      </c>
      <c r="D288" s="30">
        <v>2207.7000000000003</v>
      </c>
      <c r="E288" s="28">
        <v>950</v>
      </c>
      <c r="F288" s="32">
        <v>75</v>
      </c>
      <c r="G288" s="28">
        <v>250</v>
      </c>
      <c r="H288" s="30">
        <v>3482.7000000000003</v>
      </c>
      <c r="I288" s="85">
        <v>156.13941000000003</v>
      </c>
      <c r="J288" s="90">
        <v>3326.56059</v>
      </c>
      <c r="K288" s="113"/>
      <c r="L288" s="112"/>
    </row>
    <row r="289" spans="1:12" ht="12.75">
      <c r="A289" s="21">
        <v>279</v>
      </c>
      <c r="B289" s="79" t="s">
        <v>694</v>
      </c>
      <c r="C289" s="31" t="s">
        <v>500</v>
      </c>
      <c r="D289" s="30">
        <v>2207.7000000000003</v>
      </c>
      <c r="E289" s="28">
        <v>950</v>
      </c>
      <c r="F289" s="32">
        <v>50</v>
      </c>
      <c r="G289" s="28">
        <v>250</v>
      </c>
      <c r="H289" s="30">
        <v>3457.7000000000003</v>
      </c>
      <c r="I289" s="85">
        <v>154.93191000000002</v>
      </c>
      <c r="J289" s="90">
        <v>3302.7680900000005</v>
      </c>
      <c r="K289" s="113"/>
      <c r="L289" s="112"/>
    </row>
    <row r="290" spans="1:12" ht="12.75">
      <c r="A290" s="21">
        <v>280</v>
      </c>
      <c r="B290" s="79" t="s">
        <v>695</v>
      </c>
      <c r="C290" s="27" t="s">
        <v>415</v>
      </c>
      <c r="D290" s="30">
        <v>2176.2000000000003</v>
      </c>
      <c r="E290" s="28">
        <v>950</v>
      </c>
      <c r="F290" s="32">
        <v>50</v>
      </c>
      <c r="G290" s="28">
        <v>250</v>
      </c>
      <c r="H290" s="30">
        <v>3426.2000000000003</v>
      </c>
      <c r="I290" s="85">
        <v>153.41046000000003</v>
      </c>
      <c r="J290" s="90">
        <v>3272.78954</v>
      </c>
      <c r="K290" s="113"/>
      <c r="L290" s="112"/>
    </row>
    <row r="291" spans="1:12" ht="12.75">
      <c r="A291" s="21">
        <v>281</v>
      </c>
      <c r="B291" s="79" t="s">
        <v>696</v>
      </c>
      <c r="C291" s="27" t="s">
        <v>697</v>
      </c>
      <c r="D291" s="30">
        <v>2176.2000000000003</v>
      </c>
      <c r="E291" s="28">
        <v>950</v>
      </c>
      <c r="F291" s="32">
        <v>50</v>
      </c>
      <c r="G291" s="28">
        <v>250</v>
      </c>
      <c r="H291" s="30">
        <v>3426.2000000000003</v>
      </c>
      <c r="I291" s="85">
        <v>153.41046000000003</v>
      </c>
      <c r="J291" s="90">
        <v>3272.78954</v>
      </c>
      <c r="K291" s="113"/>
      <c r="L291" s="112"/>
    </row>
    <row r="292" spans="1:12" ht="12.75">
      <c r="A292" s="21">
        <v>282</v>
      </c>
      <c r="B292" s="79" t="s">
        <v>698</v>
      </c>
      <c r="C292" s="27" t="s">
        <v>697</v>
      </c>
      <c r="D292" s="30">
        <v>2176.2000000000003</v>
      </c>
      <c r="E292" s="28">
        <v>950</v>
      </c>
      <c r="F292" s="32">
        <v>50</v>
      </c>
      <c r="G292" s="28">
        <v>250</v>
      </c>
      <c r="H292" s="30">
        <v>3426.2000000000003</v>
      </c>
      <c r="I292" s="85">
        <v>153.41046000000003</v>
      </c>
      <c r="J292" s="90">
        <v>3272.78954</v>
      </c>
      <c r="K292" s="113"/>
      <c r="L292" s="112"/>
    </row>
    <row r="293" spans="1:12" ht="12.75">
      <c r="A293" s="21">
        <v>283</v>
      </c>
      <c r="B293" s="79" t="s">
        <v>699</v>
      </c>
      <c r="C293" s="27" t="s">
        <v>700</v>
      </c>
      <c r="D293" s="30">
        <v>2176.2000000000003</v>
      </c>
      <c r="E293" s="28">
        <v>950</v>
      </c>
      <c r="F293" s="32">
        <v>50</v>
      </c>
      <c r="G293" s="28">
        <v>250</v>
      </c>
      <c r="H293" s="30">
        <v>3426.2000000000003</v>
      </c>
      <c r="I293" s="85">
        <v>153.41046000000003</v>
      </c>
      <c r="J293" s="90">
        <v>3272.78954</v>
      </c>
      <c r="K293" s="113"/>
      <c r="L293" s="112"/>
    </row>
    <row r="294" spans="1:12" ht="12.75">
      <c r="A294" s="21">
        <v>284</v>
      </c>
      <c r="B294" s="79" t="s">
        <v>701</v>
      </c>
      <c r="C294" s="27" t="s">
        <v>403</v>
      </c>
      <c r="D294" s="30">
        <v>2176.2000000000003</v>
      </c>
      <c r="E294" s="28">
        <v>950</v>
      </c>
      <c r="F294" s="32">
        <v>50</v>
      </c>
      <c r="G294" s="28">
        <v>250</v>
      </c>
      <c r="H294" s="30">
        <v>3426.2000000000003</v>
      </c>
      <c r="I294" s="85">
        <v>153.41046000000003</v>
      </c>
      <c r="J294" s="90">
        <v>3272.78954</v>
      </c>
      <c r="K294" s="113"/>
      <c r="L294" s="112"/>
    </row>
    <row r="295" spans="1:12" ht="12.75">
      <c r="A295" s="21">
        <v>285</v>
      </c>
      <c r="B295" s="79" t="s">
        <v>702</v>
      </c>
      <c r="C295" s="27" t="s">
        <v>403</v>
      </c>
      <c r="D295" s="30">
        <v>2176.2000000000003</v>
      </c>
      <c r="E295" s="28">
        <v>950</v>
      </c>
      <c r="F295" s="32">
        <v>50</v>
      </c>
      <c r="G295" s="28">
        <v>250</v>
      </c>
      <c r="H295" s="30">
        <v>3426.2000000000003</v>
      </c>
      <c r="I295" s="85">
        <v>153.41046000000003</v>
      </c>
      <c r="J295" s="90">
        <v>3272.78954</v>
      </c>
      <c r="K295" s="113"/>
      <c r="L295" s="112"/>
    </row>
    <row r="296" spans="1:12" ht="12.75">
      <c r="A296" s="21">
        <v>286</v>
      </c>
      <c r="B296" s="79" t="s">
        <v>703</v>
      </c>
      <c r="C296" s="27" t="s">
        <v>403</v>
      </c>
      <c r="D296" s="30">
        <v>2176.2000000000003</v>
      </c>
      <c r="E296" s="28">
        <v>950</v>
      </c>
      <c r="F296" s="32">
        <v>50</v>
      </c>
      <c r="G296" s="28">
        <v>250</v>
      </c>
      <c r="H296" s="30">
        <v>3426.2000000000003</v>
      </c>
      <c r="I296" s="85">
        <v>153.41046000000003</v>
      </c>
      <c r="J296" s="90">
        <v>3272.78954</v>
      </c>
      <c r="K296" s="113"/>
      <c r="L296" s="112"/>
    </row>
    <row r="297" spans="1:12" ht="12.75">
      <c r="A297" s="21">
        <v>287</v>
      </c>
      <c r="B297" s="79" t="s">
        <v>704</v>
      </c>
      <c r="C297" s="27" t="s">
        <v>403</v>
      </c>
      <c r="D297" s="30">
        <v>2176.2000000000003</v>
      </c>
      <c r="E297" s="28">
        <v>950</v>
      </c>
      <c r="F297" s="32">
        <v>50</v>
      </c>
      <c r="G297" s="28">
        <v>250</v>
      </c>
      <c r="H297" s="30">
        <v>3426.2000000000003</v>
      </c>
      <c r="I297" s="85">
        <v>153.41046000000003</v>
      </c>
      <c r="J297" s="90">
        <v>3272.78954</v>
      </c>
      <c r="K297" s="113"/>
      <c r="L297" s="112"/>
    </row>
    <row r="298" spans="1:12" ht="12.75">
      <c r="A298" s="21">
        <v>288</v>
      </c>
      <c r="B298" s="79" t="s">
        <v>705</v>
      </c>
      <c r="C298" s="27" t="s">
        <v>403</v>
      </c>
      <c r="D298" s="30">
        <v>2176.2000000000003</v>
      </c>
      <c r="E298" s="28">
        <v>950</v>
      </c>
      <c r="F298" s="32">
        <v>50</v>
      </c>
      <c r="G298" s="28">
        <v>250</v>
      </c>
      <c r="H298" s="30">
        <v>3426.2000000000003</v>
      </c>
      <c r="I298" s="85">
        <v>153.41046000000003</v>
      </c>
      <c r="J298" s="90">
        <v>3272.78954</v>
      </c>
      <c r="K298" s="113"/>
      <c r="L298" s="112"/>
    </row>
    <row r="299" spans="1:12" ht="12.75">
      <c r="A299" s="21">
        <v>289</v>
      </c>
      <c r="B299" s="79" t="s">
        <v>706</v>
      </c>
      <c r="C299" s="27" t="s">
        <v>403</v>
      </c>
      <c r="D299" s="30">
        <v>2176.2000000000003</v>
      </c>
      <c r="E299" s="28">
        <v>950</v>
      </c>
      <c r="F299" s="32">
        <v>50</v>
      </c>
      <c r="G299" s="28">
        <v>250</v>
      </c>
      <c r="H299" s="30">
        <v>3426.2000000000003</v>
      </c>
      <c r="I299" s="85">
        <v>153.41046000000003</v>
      </c>
      <c r="J299" s="90">
        <v>3272.78954</v>
      </c>
      <c r="K299" s="113"/>
      <c r="L299" s="112"/>
    </row>
    <row r="300" spans="1:12" ht="12.75">
      <c r="A300" s="21">
        <v>290</v>
      </c>
      <c r="B300" s="79" t="s">
        <v>707</v>
      </c>
      <c r="C300" s="27" t="s">
        <v>403</v>
      </c>
      <c r="D300" s="30">
        <v>2176.2000000000003</v>
      </c>
      <c r="E300" s="28">
        <v>950</v>
      </c>
      <c r="F300" s="32">
        <v>50</v>
      </c>
      <c r="G300" s="28">
        <v>250</v>
      </c>
      <c r="H300" s="30">
        <v>3426.2000000000003</v>
      </c>
      <c r="I300" s="85">
        <v>153.41046000000003</v>
      </c>
      <c r="J300" s="90">
        <v>3272.78954</v>
      </c>
      <c r="K300" s="113"/>
      <c r="L300" s="112"/>
    </row>
    <row r="301" spans="1:12" ht="12.75">
      <c r="A301" s="21">
        <v>291</v>
      </c>
      <c r="B301" s="79" t="s">
        <v>708</v>
      </c>
      <c r="C301" s="27" t="s">
        <v>403</v>
      </c>
      <c r="D301" s="30">
        <v>2176.2000000000003</v>
      </c>
      <c r="E301" s="28">
        <v>950</v>
      </c>
      <c r="F301" s="32">
        <v>50</v>
      </c>
      <c r="G301" s="28">
        <v>250</v>
      </c>
      <c r="H301" s="30">
        <v>3426.2000000000003</v>
      </c>
      <c r="I301" s="85">
        <v>153.41046000000003</v>
      </c>
      <c r="J301" s="90">
        <v>3272.78954</v>
      </c>
      <c r="K301" s="113"/>
      <c r="L301" s="112"/>
    </row>
    <row r="302" spans="1:12" ht="12.75">
      <c r="A302" s="21">
        <v>292</v>
      </c>
      <c r="B302" s="79" t="s">
        <v>709</v>
      </c>
      <c r="C302" s="27" t="s">
        <v>403</v>
      </c>
      <c r="D302" s="30">
        <v>2176.2000000000003</v>
      </c>
      <c r="E302" s="28">
        <v>950</v>
      </c>
      <c r="F302" s="32">
        <v>50</v>
      </c>
      <c r="G302" s="28">
        <v>250</v>
      </c>
      <c r="H302" s="30">
        <v>3426.2000000000003</v>
      </c>
      <c r="I302" s="85">
        <v>153.41046000000003</v>
      </c>
      <c r="J302" s="90">
        <v>3272.78954</v>
      </c>
      <c r="K302" s="113"/>
      <c r="L302" s="112"/>
    </row>
    <row r="303" spans="1:12" ht="12.75">
      <c r="A303" s="21">
        <v>293</v>
      </c>
      <c r="B303" s="79" t="s">
        <v>710</v>
      </c>
      <c r="C303" s="27" t="s">
        <v>403</v>
      </c>
      <c r="D303" s="30">
        <v>2176.2000000000003</v>
      </c>
      <c r="E303" s="28">
        <v>950</v>
      </c>
      <c r="F303" s="32">
        <v>50</v>
      </c>
      <c r="G303" s="28">
        <v>250</v>
      </c>
      <c r="H303" s="30">
        <v>3426.2000000000003</v>
      </c>
      <c r="I303" s="85">
        <v>153.41046000000003</v>
      </c>
      <c r="J303" s="90">
        <v>3272.78954</v>
      </c>
      <c r="K303" s="113"/>
      <c r="L303" s="112"/>
    </row>
    <row r="304" spans="1:12" ht="12.75">
      <c r="A304" s="21">
        <v>294</v>
      </c>
      <c r="B304" s="79" t="s">
        <v>711</v>
      </c>
      <c r="C304" s="27" t="s">
        <v>403</v>
      </c>
      <c r="D304" s="30">
        <v>2176.2000000000003</v>
      </c>
      <c r="E304" s="28">
        <v>950</v>
      </c>
      <c r="F304" s="32">
        <v>50</v>
      </c>
      <c r="G304" s="28">
        <v>250</v>
      </c>
      <c r="H304" s="30">
        <v>3426.2000000000003</v>
      </c>
      <c r="I304" s="85">
        <v>153.41046000000003</v>
      </c>
      <c r="J304" s="90">
        <v>3272.78954</v>
      </c>
      <c r="K304" s="113"/>
      <c r="L304" s="112"/>
    </row>
    <row r="305" spans="1:12" ht="12.75">
      <c r="A305" s="21">
        <v>295</v>
      </c>
      <c r="B305" s="79" t="s">
        <v>712</v>
      </c>
      <c r="C305" s="27" t="s">
        <v>403</v>
      </c>
      <c r="D305" s="30">
        <v>2176.2000000000003</v>
      </c>
      <c r="E305" s="28">
        <v>950</v>
      </c>
      <c r="F305" s="32">
        <v>50</v>
      </c>
      <c r="G305" s="28">
        <v>250</v>
      </c>
      <c r="H305" s="30">
        <v>3426.2000000000003</v>
      </c>
      <c r="I305" s="85">
        <v>153.41046000000003</v>
      </c>
      <c r="J305" s="90">
        <v>3272.78954</v>
      </c>
      <c r="K305" s="113"/>
      <c r="L305" s="112"/>
    </row>
    <row r="306" spans="1:12" ht="12.75">
      <c r="A306" s="21">
        <v>296</v>
      </c>
      <c r="B306" s="79" t="s">
        <v>713</v>
      </c>
      <c r="C306" s="27" t="s">
        <v>403</v>
      </c>
      <c r="D306" s="30">
        <v>2176.2000000000003</v>
      </c>
      <c r="E306" s="28">
        <v>950</v>
      </c>
      <c r="F306" s="32">
        <v>50</v>
      </c>
      <c r="G306" s="28">
        <v>250</v>
      </c>
      <c r="H306" s="30">
        <v>3426.2000000000003</v>
      </c>
      <c r="I306" s="85">
        <v>153.41046000000003</v>
      </c>
      <c r="J306" s="90">
        <v>3272.78954</v>
      </c>
      <c r="K306" s="113"/>
      <c r="L306" s="112"/>
    </row>
    <row r="307" spans="1:12" ht="12.75">
      <c r="A307" s="21">
        <v>297</v>
      </c>
      <c r="B307" s="79" t="s">
        <v>714</v>
      </c>
      <c r="C307" s="27" t="s">
        <v>403</v>
      </c>
      <c r="D307" s="30">
        <v>2176.2000000000003</v>
      </c>
      <c r="E307" s="28">
        <v>950</v>
      </c>
      <c r="F307" s="32">
        <v>50</v>
      </c>
      <c r="G307" s="28">
        <v>250</v>
      </c>
      <c r="H307" s="30">
        <v>3426.2000000000003</v>
      </c>
      <c r="I307" s="85">
        <v>153.41046000000003</v>
      </c>
      <c r="J307" s="90">
        <v>3272.78954</v>
      </c>
      <c r="K307" s="113"/>
      <c r="L307" s="112"/>
    </row>
    <row r="308" spans="1:12" ht="12.75">
      <c r="A308" s="21">
        <v>298</v>
      </c>
      <c r="B308" s="79" t="s">
        <v>715</v>
      </c>
      <c r="C308" s="27" t="s">
        <v>403</v>
      </c>
      <c r="D308" s="30">
        <v>2176.2000000000003</v>
      </c>
      <c r="E308" s="28">
        <v>950</v>
      </c>
      <c r="F308" s="32">
        <v>50</v>
      </c>
      <c r="G308" s="28">
        <v>250</v>
      </c>
      <c r="H308" s="30">
        <v>3426.2000000000003</v>
      </c>
      <c r="I308" s="85">
        <v>153.41046000000003</v>
      </c>
      <c r="J308" s="90">
        <v>3272.78954</v>
      </c>
      <c r="K308" s="113"/>
      <c r="L308" s="112"/>
    </row>
    <row r="309" spans="1:12" ht="12.75">
      <c r="A309" s="21">
        <v>299</v>
      </c>
      <c r="B309" s="79" t="s">
        <v>716</v>
      </c>
      <c r="C309" s="27" t="s">
        <v>403</v>
      </c>
      <c r="D309" s="30">
        <v>2176.2000000000003</v>
      </c>
      <c r="E309" s="28">
        <v>950</v>
      </c>
      <c r="F309" s="32">
        <v>50</v>
      </c>
      <c r="G309" s="28">
        <v>250</v>
      </c>
      <c r="H309" s="30">
        <v>3426.2000000000003</v>
      </c>
      <c r="I309" s="85">
        <v>153.41046000000003</v>
      </c>
      <c r="J309" s="90">
        <v>3272.78954</v>
      </c>
      <c r="K309" s="113"/>
      <c r="L309" s="112"/>
    </row>
    <row r="310" spans="1:12" ht="12.75">
      <c r="A310" s="21">
        <v>300</v>
      </c>
      <c r="B310" s="79" t="s">
        <v>717</v>
      </c>
      <c r="C310" s="27" t="s">
        <v>403</v>
      </c>
      <c r="D310" s="30">
        <v>2176.2000000000003</v>
      </c>
      <c r="E310" s="28">
        <v>950</v>
      </c>
      <c r="F310" s="32">
        <v>50</v>
      </c>
      <c r="G310" s="28">
        <v>250</v>
      </c>
      <c r="H310" s="30">
        <v>3426.2000000000003</v>
      </c>
      <c r="I310" s="85">
        <v>153.41046000000003</v>
      </c>
      <c r="J310" s="90">
        <v>3272.78954</v>
      </c>
      <c r="K310" s="113"/>
      <c r="L310" s="112"/>
    </row>
    <row r="311" spans="1:12" ht="12.75">
      <c r="A311" s="21">
        <v>301</v>
      </c>
      <c r="B311" s="79" t="s">
        <v>718</v>
      </c>
      <c r="C311" s="27" t="s">
        <v>403</v>
      </c>
      <c r="D311" s="30">
        <v>2176.2000000000003</v>
      </c>
      <c r="E311" s="28">
        <v>950</v>
      </c>
      <c r="F311" s="32">
        <v>50</v>
      </c>
      <c r="G311" s="28">
        <v>250</v>
      </c>
      <c r="H311" s="30">
        <v>3426.2000000000003</v>
      </c>
      <c r="I311" s="85">
        <v>153.41046000000003</v>
      </c>
      <c r="J311" s="90">
        <v>3272.78954</v>
      </c>
      <c r="K311" s="113"/>
      <c r="L311" s="112"/>
    </row>
    <row r="312" spans="1:12" ht="12.75">
      <c r="A312" s="21">
        <v>302</v>
      </c>
      <c r="B312" s="79" t="s">
        <v>719</v>
      </c>
      <c r="C312" s="27" t="s">
        <v>403</v>
      </c>
      <c r="D312" s="30">
        <v>2176.2000000000003</v>
      </c>
      <c r="E312" s="28">
        <v>950</v>
      </c>
      <c r="F312" s="32">
        <v>50</v>
      </c>
      <c r="G312" s="28">
        <v>250</v>
      </c>
      <c r="H312" s="30">
        <v>3426.2000000000003</v>
      </c>
      <c r="I312" s="85">
        <v>153.41046000000003</v>
      </c>
      <c r="J312" s="90">
        <v>3272.78954</v>
      </c>
      <c r="K312" s="113"/>
      <c r="L312" s="112"/>
    </row>
    <row r="313" spans="1:12" ht="12.75">
      <c r="A313" s="21">
        <v>303</v>
      </c>
      <c r="B313" s="79" t="s">
        <v>720</v>
      </c>
      <c r="C313" s="27" t="s">
        <v>403</v>
      </c>
      <c r="D313" s="30">
        <v>2176.2000000000003</v>
      </c>
      <c r="E313" s="28">
        <v>950</v>
      </c>
      <c r="F313" s="32">
        <v>50</v>
      </c>
      <c r="G313" s="28">
        <v>250</v>
      </c>
      <c r="H313" s="30">
        <v>3426.2000000000003</v>
      </c>
      <c r="I313" s="85">
        <v>153.41046000000003</v>
      </c>
      <c r="J313" s="90">
        <v>3272.78954</v>
      </c>
      <c r="K313" s="113"/>
      <c r="L313" s="112"/>
    </row>
    <row r="314" spans="1:12" ht="12.75">
      <c r="A314" s="21">
        <v>304</v>
      </c>
      <c r="B314" s="79" t="s">
        <v>721</v>
      </c>
      <c r="C314" s="27" t="s">
        <v>492</v>
      </c>
      <c r="D314" s="30">
        <v>2142</v>
      </c>
      <c r="E314" s="28">
        <v>950</v>
      </c>
      <c r="F314" s="32">
        <v>35</v>
      </c>
      <c r="G314" s="28">
        <v>250</v>
      </c>
      <c r="H314" s="30">
        <v>3377</v>
      </c>
      <c r="I314" s="85">
        <v>151.0341</v>
      </c>
      <c r="J314" s="90">
        <v>3225.9659</v>
      </c>
      <c r="K314" s="113"/>
      <c r="L314" s="112"/>
    </row>
    <row r="315" spans="1:12" ht="12.75">
      <c r="A315" s="21">
        <v>305</v>
      </c>
      <c r="B315" s="79" t="s">
        <v>722</v>
      </c>
      <c r="C315" s="27" t="s">
        <v>492</v>
      </c>
      <c r="D315" s="30">
        <v>2142</v>
      </c>
      <c r="E315" s="28">
        <v>950</v>
      </c>
      <c r="F315" s="32">
        <v>35</v>
      </c>
      <c r="G315" s="28">
        <v>250</v>
      </c>
      <c r="H315" s="30">
        <v>3377</v>
      </c>
      <c r="I315" s="85">
        <v>151.0341</v>
      </c>
      <c r="J315" s="90">
        <v>3225.9659</v>
      </c>
      <c r="K315" s="113"/>
      <c r="L315" s="112"/>
    </row>
    <row r="316" spans="1:12" ht="12.75">
      <c r="A316" s="21">
        <v>306</v>
      </c>
      <c r="B316" s="79" t="s">
        <v>723</v>
      </c>
      <c r="C316" s="27" t="s">
        <v>492</v>
      </c>
      <c r="D316" s="30">
        <v>2142</v>
      </c>
      <c r="E316" s="28">
        <v>950</v>
      </c>
      <c r="F316" s="32">
        <v>35</v>
      </c>
      <c r="G316" s="28">
        <v>250</v>
      </c>
      <c r="H316" s="30">
        <v>3377</v>
      </c>
      <c r="I316" s="85">
        <v>151.0341</v>
      </c>
      <c r="J316" s="90">
        <v>3225.9659</v>
      </c>
      <c r="K316" s="113"/>
      <c r="L316" s="112"/>
    </row>
    <row r="317" spans="1:12" ht="12.75">
      <c r="A317" s="21">
        <v>307</v>
      </c>
      <c r="B317" s="79" t="s">
        <v>724</v>
      </c>
      <c r="C317" s="27" t="s">
        <v>492</v>
      </c>
      <c r="D317" s="30">
        <v>2142</v>
      </c>
      <c r="E317" s="28">
        <v>950</v>
      </c>
      <c r="F317" s="32">
        <v>35</v>
      </c>
      <c r="G317" s="28">
        <v>250</v>
      </c>
      <c r="H317" s="30">
        <v>3377</v>
      </c>
      <c r="I317" s="85">
        <v>151.0341</v>
      </c>
      <c r="J317" s="90">
        <v>3225.9659</v>
      </c>
      <c r="K317" s="113"/>
      <c r="L317" s="112"/>
    </row>
    <row r="318" spans="1:12" ht="12.75">
      <c r="A318" s="21">
        <v>308</v>
      </c>
      <c r="B318" s="79" t="s">
        <v>725</v>
      </c>
      <c r="C318" s="27" t="s">
        <v>492</v>
      </c>
      <c r="D318" s="30">
        <v>2142</v>
      </c>
      <c r="E318" s="28">
        <v>950</v>
      </c>
      <c r="F318" s="32">
        <v>50</v>
      </c>
      <c r="G318" s="28">
        <v>250</v>
      </c>
      <c r="H318" s="30">
        <v>3392</v>
      </c>
      <c r="I318" s="85">
        <v>151.7586</v>
      </c>
      <c r="J318" s="90">
        <v>3240.2414</v>
      </c>
      <c r="K318" s="113"/>
      <c r="L318" s="112"/>
    </row>
    <row r="319" spans="1:12" ht="12.75">
      <c r="A319" s="21">
        <v>309</v>
      </c>
      <c r="B319" s="79" t="s">
        <v>726</v>
      </c>
      <c r="C319" s="27" t="s">
        <v>492</v>
      </c>
      <c r="D319" s="30">
        <v>2142</v>
      </c>
      <c r="E319" s="28">
        <v>950</v>
      </c>
      <c r="F319" s="32">
        <v>50</v>
      </c>
      <c r="G319" s="28">
        <v>250</v>
      </c>
      <c r="H319" s="30">
        <v>3392</v>
      </c>
      <c r="I319" s="85">
        <v>151.7586</v>
      </c>
      <c r="J319" s="90">
        <v>3240.2414</v>
      </c>
      <c r="K319" s="113"/>
      <c r="L319" s="112"/>
    </row>
    <row r="320" spans="1:12" ht="12.75">
      <c r="A320" s="21">
        <v>310</v>
      </c>
      <c r="B320" s="79" t="s">
        <v>727</v>
      </c>
      <c r="C320" s="27" t="s">
        <v>492</v>
      </c>
      <c r="D320" s="30">
        <v>2142</v>
      </c>
      <c r="E320" s="28">
        <v>950</v>
      </c>
      <c r="F320" s="32">
        <v>50</v>
      </c>
      <c r="G320" s="28">
        <v>250</v>
      </c>
      <c r="H320" s="30">
        <v>3392</v>
      </c>
      <c r="I320" s="85">
        <v>151.7586</v>
      </c>
      <c r="J320" s="90">
        <v>3240.2414</v>
      </c>
      <c r="K320" s="113"/>
      <c r="L320" s="112"/>
    </row>
    <row r="321" spans="1:12" ht="12.75">
      <c r="A321" s="21">
        <v>311</v>
      </c>
      <c r="B321" s="79" t="s">
        <v>728</v>
      </c>
      <c r="C321" s="27" t="s">
        <v>492</v>
      </c>
      <c r="D321" s="30">
        <v>2142</v>
      </c>
      <c r="E321" s="28">
        <v>950</v>
      </c>
      <c r="F321" s="32">
        <v>50</v>
      </c>
      <c r="G321" s="28">
        <v>250</v>
      </c>
      <c r="H321" s="30">
        <v>3392</v>
      </c>
      <c r="I321" s="85">
        <v>151.7586</v>
      </c>
      <c r="J321" s="90">
        <v>3240.2414</v>
      </c>
      <c r="K321" s="113"/>
      <c r="L321" s="112"/>
    </row>
    <row r="322" spans="1:12" ht="12.75">
      <c r="A322" s="21">
        <v>312</v>
      </c>
      <c r="B322" s="79" t="s">
        <v>729</v>
      </c>
      <c r="C322" s="27" t="s">
        <v>492</v>
      </c>
      <c r="D322" s="30">
        <v>2142</v>
      </c>
      <c r="E322" s="28">
        <v>950</v>
      </c>
      <c r="F322" s="32">
        <v>50</v>
      </c>
      <c r="G322" s="28">
        <v>250</v>
      </c>
      <c r="H322" s="30">
        <v>3392</v>
      </c>
      <c r="I322" s="85">
        <v>151.7586</v>
      </c>
      <c r="J322" s="90">
        <v>3240.2414</v>
      </c>
      <c r="K322" s="113"/>
      <c r="L322" s="112"/>
    </row>
    <row r="323" spans="1:12" ht="12.75">
      <c r="A323" s="21">
        <v>313</v>
      </c>
      <c r="B323" s="79" t="s">
        <v>730</v>
      </c>
      <c r="C323" s="27" t="s">
        <v>492</v>
      </c>
      <c r="D323" s="30">
        <v>2142</v>
      </c>
      <c r="E323" s="28">
        <v>950</v>
      </c>
      <c r="F323" s="32">
        <v>50</v>
      </c>
      <c r="G323" s="28">
        <v>250</v>
      </c>
      <c r="H323" s="30">
        <v>3392</v>
      </c>
      <c r="I323" s="85">
        <v>151.7586</v>
      </c>
      <c r="J323" s="90">
        <v>3240.2414</v>
      </c>
      <c r="K323" s="113"/>
      <c r="L323" s="112"/>
    </row>
    <row r="324" spans="1:12" ht="12.75">
      <c r="A324" s="21">
        <v>314</v>
      </c>
      <c r="B324" s="79" t="s">
        <v>731</v>
      </c>
      <c r="C324" s="27" t="s">
        <v>492</v>
      </c>
      <c r="D324" s="30">
        <v>2142</v>
      </c>
      <c r="E324" s="28">
        <v>950</v>
      </c>
      <c r="F324" s="32">
        <v>35</v>
      </c>
      <c r="G324" s="28">
        <v>250</v>
      </c>
      <c r="H324" s="30">
        <v>3377</v>
      </c>
      <c r="I324" s="85">
        <v>151.0341</v>
      </c>
      <c r="J324" s="90">
        <v>3225.9659</v>
      </c>
      <c r="K324" s="113"/>
      <c r="L324" s="112"/>
    </row>
    <row r="325" spans="1:12" ht="12.75">
      <c r="A325" s="21">
        <v>315</v>
      </c>
      <c r="B325" s="79" t="s">
        <v>732</v>
      </c>
      <c r="C325" s="27" t="s">
        <v>492</v>
      </c>
      <c r="D325" s="30">
        <v>2142</v>
      </c>
      <c r="E325" s="28">
        <v>950</v>
      </c>
      <c r="F325" s="32">
        <v>50</v>
      </c>
      <c r="G325" s="28">
        <v>250</v>
      </c>
      <c r="H325" s="30">
        <v>3392</v>
      </c>
      <c r="I325" s="85">
        <v>151.7586</v>
      </c>
      <c r="J325" s="90">
        <v>3240.2414</v>
      </c>
      <c r="K325" s="113"/>
      <c r="L325" s="112"/>
    </row>
    <row r="326" spans="1:12" ht="12.75">
      <c r="A326" s="21">
        <v>316</v>
      </c>
      <c r="B326" s="79" t="s">
        <v>733</v>
      </c>
      <c r="C326" s="27" t="s">
        <v>492</v>
      </c>
      <c r="D326" s="30">
        <v>2142</v>
      </c>
      <c r="E326" s="28">
        <v>950</v>
      </c>
      <c r="F326" s="32">
        <v>35</v>
      </c>
      <c r="G326" s="28">
        <v>250</v>
      </c>
      <c r="H326" s="30">
        <v>3377</v>
      </c>
      <c r="I326" s="85">
        <v>151.0341</v>
      </c>
      <c r="J326" s="90">
        <v>3225.9659</v>
      </c>
      <c r="K326" s="113"/>
      <c r="L326" s="112"/>
    </row>
    <row r="327" spans="1:12" ht="12.75">
      <c r="A327" s="21">
        <v>317</v>
      </c>
      <c r="B327" s="79" t="s">
        <v>734</v>
      </c>
      <c r="C327" s="27" t="s">
        <v>492</v>
      </c>
      <c r="D327" s="30">
        <v>2142</v>
      </c>
      <c r="E327" s="28">
        <v>950</v>
      </c>
      <c r="F327" s="32">
        <v>50</v>
      </c>
      <c r="G327" s="28">
        <v>250</v>
      </c>
      <c r="H327" s="30">
        <v>3392</v>
      </c>
      <c r="I327" s="85">
        <v>151.7586</v>
      </c>
      <c r="J327" s="90">
        <v>3240.2414</v>
      </c>
      <c r="K327" s="113"/>
      <c r="L327" s="112"/>
    </row>
    <row r="328" spans="1:12" ht="12.75">
      <c r="A328" s="21">
        <v>318</v>
      </c>
      <c r="B328" s="79" t="s">
        <v>735</v>
      </c>
      <c r="C328" s="27" t="s">
        <v>492</v>
      </c>
      <c r="D328" s="30">
        <v>2142</v>
      </c>
      <c r="E328" s="28">
        <v>950</v>
      </c>
      <c r="F328" s="32">
        <v>35</v>
      </c>
      <c r="G328" s="28">
        <v>250</v>
      </c>
      <c r="H328" s="30">
        <v>3377</v>
      </c>
      <c r="I328" s="85">
        <v>151.0341</v>
      </c>
      <c r="J328" s="90">
        <v>3225.9659</v>
      </c>
      <c r="K328" s="113"/>
      <c r="L328" s="112"/>
    </row>
    <row r="329" spans="1:12" ht="12.75">
      <c r="A329" s="21">
        <v>319</v>
      </c>
      <c r="B329" s="79" t="s">
        <v>736</v>
      </c>
      <c r="C329" s="27" t="s">
        <v>492</v>
      </c>
      <c r="D329" s="30">
        <v>2142</v>
      </c>
      <c r="E329" s="28">
        <v>950</v>
      </c>
      <c r="F329" s="32">
        <v>50</v>
      </c>
      <c r="G329" s="28">
        <v>250</v>
      </c>
      <c r="H329" s="30">
        <v>3392</v>
      </c>
      <c r="I329" s="85">
        <v>151.7586</v>
      </c>
      <c r="J329" s="90">
        <v>3240.2414</v>
      </c>
      <c r="K329" s="113"/>
      <c r="L329" s="112"/>
    </row>
    <row r="330" spans="1:12" ht="12.75">
      <c r="A330" s="21">
        <v>320</v>
      </c>
      <c r="B330" s="79" t="s">
        <v>737</v>
      </c>
      <c r="C330" s="27" t="s">
        <v>492</v>
      </c>
      <c r="D330" s="30">
        <v>2142</v>
      </c>
      <c r="E330" s="28">
        <v>950</v>
      </c>
      <c r="F330" s="32">
        <v>50</v>
      </c>
      <c r="G330" s="28">
        <v>250</v>
      </c>
      <c r="H330" s="30">
        <v>3392</v>
      </c>
      <c r="I330" s="85">
        <v>151.7586</v>
      </c>
      <c r="J330" s="90">
        <v>3240.2414</v>
      </c>
      <c r="K330" s="113"/>
      <c r="L330" s="112"/>
    </row>
    <row r="331" spans="1:12" ht="12.75">
      <c r="A331" s="21">
        <v>321</v>
      </c>
      <c r="B331" s="79" t="s">
        <v>738</v>
      </c>
      <c r="C331" s="27" t="s">
        <v>492</v>
      </c>
      <c r="D331" s="30">
        <v>2142</v>
      </c>
      <c r="E331" s="28">
        <v>950</v>
      </c>
      <c r="F331" s="32">
        <v>50</v>
      </c>
      <c r="G331" s="28">
        <v>250</v>
      </c>
      <c r="H331" s="30">
        <v>3392</v>
      </c>
      <c r="I331" s="85">
        <v>151.7586</v>
      </c>
      <c r="J331" s="90">
        <v>3240.2414</v>
      </c>
      <c r="K331" s="113"/>
      <c r="L331" s="112"/>
    </row>
    <row r="332" spans="1:12" ht="12.75">
      <c r="A332" s="21">
        <v>322</v>
      </c>
      <c r="B332" s="79" t="s">
        <v>739</v>
      </c>
      <c r="C332" s="27" t="s">
        <v>492</v>
      </c>
      <c r="D332" s="30">
        <v>2142</v>
      </c>
      <c r="E332" s="28">
        <v>950</v>
      </c>
      <c r="F332" s="32">
        <v>50</v>
      </c>
      <c r="G332" s="28">
        <v>250</v>
      </c>
      <c r="H332" s="30">
        <v>3392</v>
      </c>
      <c r="I332" s="85">
        <v>151.7586</v>
      </c>
      <c r="J332" s="90">
        <v>3240.2414</v>
      </c>
      <c r="K332" s="113"/>
      <c r="L332" s="112"/>
    </row>
    <row r="333" spans="1:12" ht="12.75">
      <c r="A333" s="21">
        <v>323</v>
      </c>
      <c r="B333" s="79" t="s">
        <v>740</v>
      </c>
      <c r="C333" s="27" t="s">
        <v>492</v>
      </c>
      <c r="D333" s="30">
        <v>2142</v>
      </c>
      <c r="E333" s="28">
        <v>950</v>
      </c>
      <c r="F333" s="32">
        <v>50</v>
      </c>
      <c r="G333" s="28">
        <v>250</v>
      </c>
      <c r="H333" s="30">
        <v>3392</v>
      </c>
      <c r="I333" s="85">
        <v>151.7586</v>
      </c>
      <c r="J333" s="90">
        <v>3240.2414</v>
      </c>
      <c r="K333" s="113"/>
      <c r="L333" s="112"/>
    </row>
    <row r="334" spans="1:12" ht="12.75">
      <c r="A334" s="21">
        <v>324</v>
      </c>
      <c r="B334" s="79" t="s">
        <v>741</v>
      </c>
      <c r="C334" s="27" t="s">
        <v>492</v>
      </c>
      <c r="D334" s="30">
        <v>2142</v>
      </c>
      <c r="E334" s="28">
        <v>950</v>
      </c>
      <c r="F334" s="32">
        <v>50</v>
      </c>
      <c r="G334" s="28">
        <v>250</v>
      </c>
      <c r="H334" s="30">
        <v>3392</v>
      </c>
      <c r="I334" s="85">
        <v>151.7586</v>
      </c>
      <c r="J334" s="90">
        <v>3240.2414</v>
      </c>
      <c r="K334" s="113"/>
      <c r="L334" s="112"/>
    </row>
    <row r="335" spans="1:12" ht="12.75">
      <c r="A335" s="21">
        <v>325</v>
      </c>
      <c r="B335" s="79" t="s">
        <v>742</v>
      </c>
      <c r="C335" s="27" t="s">
        <v>492</v>
      </c>
      <c r="D335" s="30">
        <v>2142</v>
      </c>
      <c r="E335" s="28">
        <v>950</v>
      </c>
      <c r="F335" s="32">
        <v>35</v>
      </c>
      <c r="G335" s="28">
        <v>250</v>
      </c>
      <c r="H335" s="30">
        <v>3377</v>
      </c>
      <c r="I335" s="85">
        <v>151.0341</v>
      </c>
      <c r="J335" s="90">
        <v>3225.9659</v>
      </c>
      <c r="K335" s="113"/>
      <c r="L335" s="112"/>
    </row>
    <row r="336" spans="1:12" ht="12.75">
      <c r="A336" s="21">
        <v>326</v>
      </c>
      <c r="B336" s="79" t="s">
        <v>743</v>
      </c>
      <c r="C336" s="27" t="s">
        <v>492</v>
      </c>
      <c r="D336" s="30">
        <v>2142</v>
      </c>
      <c r="E336" s="28">
        <v>950</v>
      </c>
      <c r="F336" s="32">
        <v>35</v>
      </c>
      <c r="G336" s="28">
        <v>250</v>
      </c>
      <c r="H336" s="30">
        <v>3377</v>
      </c>
      <c r="I336" s="85">
        <v>151.0341</v>
      </c>
      <c r="J336" s="90">
        <v>3225.9659</v>
      </c>
      <c r="K336" s="113"/>
      <c r="L336" s="112"/>
    </row>
    <row r="337" spans="1:12" ht="12.75">
      <c r="A337" s="21">
        <v>327</v>
      </c>
      <c r="B337" s="79" t="s">
        <v>744</v>
      </c>
      <c r="C337" s="27" t="s">
        <v>492</v>
      </c>
      <c r="D337" s="30">
        <v>2142</v>
      </c>
      <c r="E337" s="28">
        <v>950</v>
      </c>
      <c r="F337" s="32">
        <v>50</v>
      </c>
      <c r="G337" s="28">
        <v>250</v>
      </c>
      <c r="H337" s="30">
        <v>3392</v>
      </c>
      <c r="I337" s="85">
        <v>151.7586</v>
      </c>
      <c r="J337" s="90">
        <v>3240.2414</v>
      </c>
      <c r="K337" s="113"/>
      <c r="L337" s="112"/>
    </row>
    <row r="338" spans="1:12" ht="12.75">
      <c r="A338" s="21">
        <v>328</v>
      </c>
      <c r="B338" s="79" t="s">
        <v>745</v>
      </c>
      <c r="C338" s="27" t="s">
        <v>492</v>
      </c>
      <c r="D338" s="30">
        <v>2142</v>
      </c>
      <c r="E338" s="28">
        <v>950</v>
      </c>
      <c r="F338" s="32">
        <v>50</v>
      </c>
      <c r="G338" s="28">
        <v>250</v>
      </c>
      <c r="H338" s="30">
        <v>3392</v>
      </c>
      <c r="I338" s="85">
        <v>151.7586</v>
      </c>
      <c r="J338" s="90">
        <v>3240.2414</v>
      </c>
      <c r="K338" s="113"/>
      <c r="L338" s="112"/>
    </row>
    <row r="339" spans="1:12" ht="12.75">
      <c r="A339" s="21">
        <v>329</v>
      </c>
      <c r="B339" s="79" t="s">
        <v>746</v>
      </c>
      <c r="C339" s="27" t="s">
        <v>492</v>
      </c>
      <c r="D339" s="30">
        <v>2142</v>
      </c>
      <c r="E339" s="28">
        <v>950</v>
      </c>
      <c r="F339" s="32">
        <v>50</v>
      </c>
      <c r="G339" s="28">
        <v>250</v>
      </c>
      <c r="H339" s="30">
        <v>3392</v>
      </c>
      <c r="I339" s="85">
        <v>151.7586</v>
      </c>
      <c r="J339" s="90">
        <v>3240.2414</v>
      </c>
      <c r="K339" s="113"/>
      <c r="L339" s="112"/>
    </row>
    <row r="340" spans="1:12" ht="12.75">
      <c r="A340" s="21">
        <v>330</v>
      </c>
      <c r="B340" s="79" t="s">
        <v>747</v>
      </c>
      <c r="C340" s="27" t="s">
        <v>492</v>
      </c>
      <c r="D340" s="30">
        <v>2142</v>
      </c>
      <c r="E340" s="28">
        <v>950</v>
      </c>
      <c r="F340" s="32">
        <v>50</v>
      </c>
      <c r="G340" s="28">
        <v>250</v>
      </c>
      <c r="H340" s="30">
        <v>3392</v>
      </c>
      <c r="I340" s="85">
        <v>151.7586</v>
      </c>
      <c r="J340" s="90">
        <v>3240.2414</v>
      </c>
      <c r="K340" s="113"/>
      <c r="L340" s="112"/>
    </row>
    <row r="341" spans="1:12" ht="12.75">
      <c r="A341" s="21">
        <v>331</v>
      </c>
      <c r="B341" s="79" t="s">
        <v>748</v>
      </c>
      <c r="C341" s="27" t="s">
        <v>490</v>
      </c>
      <c r="D341" s="30">
        <v>2142</v>
      </c>
      <c r="E341" s="28">
        <v>950</v>
      </c>
      <c r="F341" s="32">
        <v>35</v>
      </c>
      <c r="G341" s="28">
        <v>250</v>
      </c>
      <c r="H341" s="30">
        <v>3377</v>
      </c>
      <c r="I341" s="85">
        <v>151.0341</v>
      </c>
      <c r="J341" s="90">
        <v>3225.9659</v>
      </c>
      <c r="K341" s="113"/>
      <c r="L341" s="112"/>
    </row>
    <row r="342" spans="1:12" ht="12.75">
      <c r="A342" s="21">
        <v>332</v>
      </c>
      <c r="B342" s="79" t="s">
        <v>749</v>
      </c>
      <c r="C342" s="27" t="s">
        <v>490</v>
      </c>
      <c r="D342" s="30">
        <v>2142</v>
      </c>
      <c r="E342" s="28">
        <v>950</v>
      </c>
      <c r="F342" s="32">
        <v>35</v>
      </c>
      <c r="G342" s="28">
        <v>250</v>
      </c>
      <c r="H342" s="30">
        <v>3377</v>
      </c>
      <c r="I342" s="85">
        <v>151.0341</v>
      </c>
      <c r="J342" s="90">
        <v>3225.9659</v>
      </c>
      <c r="K342" s="113"/>
      <c r="L342" s="112"/>
    </row>
    <row r="343" spans="1:12" ht="12.75">
      <c r="A343" s="21">
        <v>333</v>
      </c>
      <c r="B343" s="79" t="s">
        <v>750</v>
      </c>
      <c r="C343" s="27" t="s">
        <v>490</v>
      </c>
      <c r="D343" s="30">
        <v>2142</v>
      </c>
      <c r="E343" s="28">
        <v>950</v>
      </c>
      <c r="F343" s="32">
        <v>35</v>
      </c>
      <c r="G343" s="28">
        <v>250</v>
      </c>
      <c r="H343" s="30">
        <v>3377</v>
      </c>
      <c r="I343" s="85">
        <v>151.0341</v>
      </c>
      <c r="J343" s="90">
        <v>3225.9659</v>
      </c>
      <c r="K343" s="113"/>
      <c r="L343" s="112"/>
    </row>
    <row r="344" spans="1:12" ht="12.75">
      <c r="A344" s="21">
        <v>334</v>
      </c>
      <c r="B344" s="79" t="s">
        <v>751</v>
      </c>
      <c r="C344" s="27" t="s">
        <v>752</v>
      </c>
      <c r="D344" s="30">
        <v>2142</v>
      </c>
      <c r="E344" s="28">
        <v>950</v>
      </c>
      <c r="F344" s="32">
        <v>0</v>
      </c>
      <c r="G344" s="28">
        <v>250</v>
      </c>
      <c r="H344" s="30">
        <v>3342</v>
      </c>
      <c r="I344" s="85">
        <v>149.3436</v>
      </c>
      <c r="J344" s="90">
        <v>3192.6564</v>
      </c>
      <c r="K344" s="113"/>
      <c r="L344" s="112"/>
    </row>
    <row r="345" spans="1:12" ht="12.75">
      <c r="A345" s="21">
        <v>335</v>
      </c>
      <c r="B345" s="79" t="s">
        <v>753</v>
      </c>
      <c r="C345" s="27" t="s">
        <v>448</v>
      </c>
      <c r="D345" s="30">
        <v>2142</v>
      </c>
      <c r="E345" s="28">
        <v>950</v>
      </c>
      <c r="F345" s="32">
        <v>50</v>
      </c>
      <c r="G345" s="28">
        <v>250</v>
      </c>
      <c r="H345" s="30">
        <v>3392</v>
      </c>
      <c r="I345" s="85">
        <v>151.7586</v>
      </c>
      <c r="J345" s="90">
        <v>3240.2414</v>
      </c>
      <c r="K345" s="113"/>
      <c r="L345" s="112"/>
    </row>
    <row r="346" spans="1:12" ht="12.75">
      <c r="A346" s="21">
        <v>336</v>
      </c>
      <c r="B346" s="79" t="s">
        <v>754</v>
      </c>
      <c r="C346" s="27" t="s">
        <v>755</v>
      </c>
      <c r="D346" s="30">
        <v>2142</v>
      </c>
      <c r="E346" s="28">
        <v>950</v>
      </c>
      <c r="F346" s="32">
        <v>50</v>
      </c>
      <c r="G346" s="28">
        <v>250</v>
      </c>
      <c r="H346" s="30">
        <v>3392</v>
      </c>
      <c r="I346" s="85">
        <v>151.7586</v>
      </c>
      <c r="J346" s="90">
        <v>3240.2414</v>
      </c>
      <c r="K346" s="113"/>
      <c r="L346" s="112"/>
    </row>
    <row r="347" spans="1:12" ht="12.75">
      <c r="A347" s="21">
        <v>337</v>
      </c>
      <c r="B347" s="79" t="s">
        <v>756</v>
      </c>
      <c r="C347" s="27" t="s">
        <v>755</v>
      </c>
      <c r="D347" s="30">
        <v>2142</v>
      </c>
      <c r="E347" s="28">
        <v>950</v>
      </c>
      <c r="F347" s="32">
        <v>50</v>
      </c>
      <c r="G347" s="28">
        <v>250</v>
      </c>
      <c r="H347" s="30">
        <v>3392</v>
      </c>
      <c r="I347" s="85">
        <v>151.7586</v>
      </c>
      <c r="J347" s="90">
        <v>3240.2414</v>
      </c>
      <c r="K347" s="113"/>
      <c r="L347" s="112"/>
    </row>
    <row r="348" spans="1:12" ht="12.75">
      <c r="A348" s="21">
        <v>338</v>
      </c>
      <c r="B348" s="79" t="s">
        <v>757</v>
      </c>
      <c r="C348" s="27" t="s">
        <v>755</v>
      </c>
      <c r="D348" s="30">
        <v>2142</v>
      </c>
      <c r="E348" s="28">
        <v>950</v>
      </c>
      <c r="F348" s="32">
        <v>50</v>
      </c>
      <c r="G348" s="28">
        <v>250</v>
      </c>
      <c r="H348" s="30">
        <v>3392</v>
      </c>
      <c r="I348" s="85">
        <v>151.7586</v>
      </c>
      <c r="J348" s="90">
        <v>3240.2414</v>
      </c>
      <c r="K348" s="113"/>
      <c r="L348" s="112"/>
    </row>
    <row r="349" spans="1:12" ht="12.75">
      <c r="A349" s="21">
        <v>339</v>
      </c>
      <c r="B349" s="79" t="s">
        <v>758</v>
      </c>
      <c r="C349" s="27" t="s">
        <v>755</v>
      </c>
      <c r="D349" s="30">
        <v>2142</v>
      </c>
      <c r="E349" s="28">
        <v>950</v>
      </c>
      <c r="F349" s="32">
        <v>50</v>
      </c>
      <c r="G349" s="28">
        <v>250</v>
      </c>
      <c r="H349" s="30">
        <v>3392</v>
      </c>
      <c r="I349" s="85">
        <v>151.7586</v>
      </c>
      <c r="J349" s="90">
        <v>3240.2414</v>
      </c>
      <c r="K349" s="113"/>
      <c r="L349" s="112"/>
    </row>
    <row r="350" spans="1:12" ht="12.75">
      <c r="A350" s="21">
        <v>340</v>
      </c>
      <c r="B350" s="79" t="s">
        <v>759</v>
      </c>
      <c r="C350" s="31" t="s">
        <v>755</v>
      </c>
      <c r="D350" s="30">
        <v>2142</v>
      </c>
      <c r="E350" s="28">
        <v>950</v>
      </c>
      <c r="F350" s="32">
        <v>50</v>
      </c>
      <c r="G350" s="28">
        <v>250</v>
      </c>
      <c r="H350" s="30">
        <v>3392</v>
      </c>
      <c r="I350" s="85">
        <v>151.7586</v>
      </c>
      <c r="J350" s="90">
        <v>3240.2414</v>
      </c>
      <c r="K350" s="113"/>
      <c r="L350" s="112"/>
    </row>
    <row r="351" spans="1:12" ht="12.75">
      <c r="A351" s="21">
        <v>341</v>
      </c>
      <c r="B351" s="79" t="s">
        <v>760</v>
      </c>
      <c r="C351" s="27" t="s">
        <v>427</v>
      </c>
      <c r="D351" s="30">
        <v>2142</v>
      </c>
      <c r="E351" s="28">
        <v>950</v>
      </c>
      <c r="F351" s="32">
        <v>50</v>
      </c>
      <c r="G351" s="28">
        <v>250</v>
      </c>
      <c r="H351" s="30">
        <v>3392</v>
      </c>
      <c r="I351" s="85">
        <v>151.7586</v>
      </c>
      <c r="J351" s="90">
        <v>3240.2414</v>
      </c>
      <c r="K351" s="113"/>
      <c r="L351" s="112"/>
    </row>
    <row r="352" spans="1:12" ht="12.75">
      <c r="A352" s="21">
        <v>342</v>
      </c>
      <c r="B352" s="79" t="s">
        <v>761</v>
      </c>
      <c r="C352" s="27" t="s">
        <v>762</v>
      </c>
      <c r="D352" s="30">
        <v>2142</v>
      </c>
      <c r="E352" s="28">
        <v>950</v>
      </c>
      <c r="F352" s="32">
        <v>50</v>
      </c>
      <c r="G352" s="28">
        <v>250</v>
      </c>
      <c r="H352" s="30">
        <v>3392</v>
      </c>
      <c r="I352" s="85">
        <v>151.7586</v>
      </c>
      <c r="J352" s="90">
        <v>3240.2414</v>
      </c>
      <c r="K352" s="113"/>
      <c r="L352" s="112"/>
    </row>
    <row r="353" spans="1:12" ht="12.75">
      <c r="A353" s="21">
        <v>343</v>
      </c>
      <c r="B353" s="79" t="s">
        <v>763</v>
      </c>
      <c r="C353" s="27" t="s">
        <v>427</v>
      </c>
      <c r="D353" s="30">
        <v>2142</v>
      </c>
      <c r="E353" s="28">
        <v>950</v>
      </c>
      <c r="F353" s="32">
        <v>35</v>
      </c>
      <c r="G353" s="28">
        <v>250</v>
      </c>
      <c r="H353" s="30">
        <v>3377</v>
      </c>
      <c r="I353" s="85">
        <v>151.0341</v>
      </c>
      <c r="J353" s="90">
        <v>3225.9659</v>
      </c>
      <c r="K353" s="113"/>
      <c r="L353" s="112"/>
    </row>
    <row r="354" spans="1:12" ht="12.75">
      <c r="A354" s="21">
        <v>344</v>
      </c>
      <c r="B354" s="79" t="s">
        <v>764</v>
      </c>
      <c r="C354" s="27" t="s">
        <v>427</v>
      </c>
      <c r="D354" s="30">
        <v>2142</v>
      </c>
      <c r="E354" s="28">
        <v>950</v>
      </c>
      <c r="F354" s="32">
        <v>50</v>
      </c>
      <c r="G354" s="28">
        <v>250</v>
      </c>
      <c r="H354" s="30">
        <v>3392</v>
      </c>
      <c r="I354" s="85">
        <v>151.7586</v>
      </c>
      <c r="J354" s="90">
        <v>3240.2414</v>
      </c>
      <c r="K354" s="113"/>
      <c r="L354" s="112"/>
    </row>
    <row r="355" spans="1:12" ht="12.75">
      <c r="A355" s="21">
        <v>345</v>
      </c>
      <c r="B355" s="79" t="s">
        <v>765</v>
      </c>
      <c r="C355" s="27" t="s">
        <v>427</v>
      </c>
      <c r="D355" s="30">
        <v>2142</v>
      </c>
      <c r="E355" s="28">
        <v>950</v>
      </c>
      <c r="F355" s="32">
        <v>50</v>
      </c>
      <c r="G355" s="28">
        <v>250</v>
      </c>
      <c r="H355" s="30">
        <v>3392</v>
      </c>
      <c r="I355" s="85">
        <v>151.7586</v>
      </c>
      <c r="J355" s="90">
        <v>3240.2414</v>
      </c>
      <c r="K355" s="113"/>
      <c r="L355" s="112"/>
    </row>
    <row r="356" spans="1:12" ht="12.75">
      <c r="A356" s="21">
        <v>346</v>
      </c>
      <c r="B356" s="79" t="s">
        <v>766</v>
      </c>
      <c r="C356" s="27" t="s">
        <v>427</v>
      </c>
      <c r="D356" s="30">
        <v>2142</v>
      </c>
      <c r="E356" s="28">
        <v>950</v>
      </c>
      <c r="F356" s="32">
        <v>50</v>
      </c>
      <c r="G356" s="28">
        <v>250</v>
      </c>
      <c r="H356" s="30">
        <v>3392</v>
      </c>
      <c r="I356" s="85">
        <v>151.7586</v>
      </c>
      <c r="J356" s="90">
        <v>3240.2414</v>
      </c>
      <c r="K356" s="113"/>
      <c r="L356" s="112"/>
    </row>
    <row r="357" spans="1:12" ht="12.75">
      <c r="A357" s="21">
        <v>347</v>
      </c>
      <c r="B357" s="79" t="s">
        <v>767</v>
      </c>
      <c r="C357" s="27" t="s">
        <v>427</v>
      </c>
      <c r="D357" s="30">
        <v>2142</v>
      </c>
      <c r="E357" s="28">
        <v>950</v>
      </c>
      <c r="F357" s="32">
        <v>50</v>
      </c>
      <c r="G357" s="28">
        <v>250</v>
      </c>
      <c r="H357" s="30">
        <v>3392</v>
      </c>
      <c r="I357" s="85">
        <v>151.7586</v>
      </c>
      <c r="J357" s="90">
        <v>3240.2414</v>
      </c>
      <c r="K357" s="113"/>
      <c r="L357" s="112"/>
    </row>
    <row r="358" spans="1:12" ht="12.75">
      <c r="A358" s="21">
        <v>348</v>
      </c>
      <c r="B358" s="79" t="s">
        <v>768</v>
      </c>
      <c r="C358" s="27" t="s">
        <v>427</v>
      </c>
      <c r="D358" s="30">
        <v>2142</v>
      </c>
      <c r="E358" s="28">
        <v>950</v>
      </c>
      <c r="F358" s="32">
        <v>0</v>
      </c>
      <c r="G358" s="28">
        <v>250</v>
      </c>
      <c r="H358" s="30">
        <v>3342</v>
      </c>
      <c r="I358" s="85">
        <v>149.3436</v>
      </c>
      <c r="J358" s="90">
        <v>3192.6564</v>
      </c>
      <c r="K358" s="113"/>
      <c r="L358" s="112"/>
    </row>
    <row r="359" spans="1:12" ht="12.75">
      <c r="A359" s="21">
        <v>349</v>
      </c>
      <c r="B359" s="79" t="s">
        <v>769</v>
      </c>
      <c r="C359" s="27" t="s">
        <v>427</v>
      </c>
      <c r="D359" s="30">
        <v>2142</v>
      </c>
      <c r="E359" s="28">
        <v>950</v>
      </c>
      <c r="F359" s="32">
        <v>0</v>
      </c>
      <c r="G359" s="28">
        <v>250</v>
      </c>
      <c r="H359" s="30">
        <v>3342</v>
      </c>
      <c r="I359" s="85">
        <v>149.3436</v>
      </c>
      <c r="J359" s="90">
        <v>3192.6564</v>
      </c>
      <c r="K359" s="113"/>
      <c r="L359" s="112"/>
    </row>
    <row r="360" spans="1:12" ht="12.75">
      <c r="A360" s="21">
        <v>350</v>
      </c>
      <c r="B360" s="79" t="s">
        <v>770</v>
      </c>
      <c r="C360" s="27" t="s">
        <v>427</v>
      </c>
      <c r="D360" s="30">
        <v>2142</v>
      </c>
      <c r="E360" s="28">
        <v>950</v>
      </c>
      <c r="F360" s="32">
        <v>50</v>
      </c>
      <c r="G360" s="28">
        <v>250</v>
      </c>
      <c r="H360" s="30">
        <v>3392</v>
      </c>
      <c r="I360" s="85">
        <v>151.7586</v>
      </c>
      <c r="J360" s="90">
        <v>3240.2414</v>
      </c>
      <c r="K360" s="113"/>
      <c r="L360" s="112"/>
    </row>
    <row r="361" spans="1:12" ht="12.75">
      <c r="A361" s="21">
        <v>351</v>
      </c>
      <c r="B361" s="79" t="s">
        <v>771</v>
      </c>
      <c r="C361" s="27" t="s">
        <v>772</v>
      </c>
      <c r="D361" s="30">
        <v>2142</v>
      </c>
      <c r="E361" s="28">
        <v>950</v>
      </c>
      <c r="F361" s="32">
        <v>35</v>
      </c>
      <c r="G361" s="28">
        <v>250</v>
      </c>
      <c r="H361" s="30">
        <v>3377</v>
      </c>
      <c r="I361" s="85">
        <v>151.0341</v>
      </c>
      <c r="J361" s="90">
        <v>3225.9659</v>
      </c>
      <c r="K361" s="113"/>
      <c r="L361" s="112"/>
    </row>
    <row r="362" spans="1:12" ht="12.75">
      <c r="A362" s="21">
        <v>352</v>
      </c>
      <c r="B362" s="79" t="s">
        <v>773</v>
      </c>
      <c r="C362" s="27" t="s">
        <v>427</v>
      </c>
      <c r="D362" s="30">
        <v>2142</v>
      </c>
      <c r="E362" s="28">
        <v>950</v>
      </c>
      <c r="F362" s="32">
        <v>35</v>
      </c>
      <c r="G362" s="28">
        <v>250</v>
      </c>
      <c r="H362" s="30">
        <v>3377</v>
      </c>
      <c r="I362" s="85">
        <v>151.0341</v>
      </c>
      <c r="J362" s="90">
        <v>3225.9659</v>
      </c>
      <c r="K362" s="113"/>
      <c r="L362" s="112"/>
    </row>
    <row r="363" spans="1:12" ht="12.75">
      <c r="A363" s="21">
        <v>353</v>
      </c>
      <c r="B363" s="79" t="s">
        <v>774</v>
      </c>
      <c r="C363" s="27" t="s">
        <v>427</v>
      </c>
      <c r="D363" s="30">
        <v>2142</v>
      </c>
      <c r="E363" s="28">
        <v>950</v>
      </c>
      <c r="F363" s="32">
        <v>50</v>
      </c>
      <c r="G363" s="28">
        <v>250</v>
      </c>
      <c r="H363" s="30">
        <v>3392</v>
      </c>
      <c r="I363" s="85">
        <v>151.7586</v>
      </c>
      <c r="J363" s="90">
        <v>3240.2414</v>
      </c>
      <c r="K363" s="113"/>
      <c r="L363" s="112"/>
    </row>
    <row r="364" spans="1:12" ht="12.75">
      <c r="A364" s="21">
        <v>354</v>
      </c>
      <c r="B364" s="79" t="s">
        <v>775</v>
      </c>
      <c r="C364" s="27" t="s">
        <v>427</v>
      </c>
      <c r="D364" s="30">
        <v>2142</v>
      </c>
      <c r="E364" s="28">
        <v>950</v>
      </c>
      <c r="F364" s="32">
        <v>50</v>
      </c>
      <c r="G364" s="28">
        <v>250</v>
      </c>
      <c r="H364" s="30">
        <v>3392</v>
      </c>
      <c r="I364" s="85">
        <v>151.7586</v>
      </c>
      <c r="J364" s="90">
        <v>3240.2414</v>
      </c>
      <c r="K364" s="113"/>
      <c r="L364" s="112"/>
    </row>
    <row r="365" spans="1:12" ht="12.75">
      <c r="A365" s="21">
        <v>355</v>
      </c>
      <c r="B365" s="79" t="s">
        <v>776</v>
      </c>
      <c r="C365" s="27" t="s">
        <v>772</v>
      </c>
      <c r="D365" s="30">
        <v>2142</v>
      </c>
      <c r="E365" s="28">
        <v>950</v>
      </c>
      <c r="F365" s="32">
        <v>35</v>
      </c>
      <c r="G365" s="28">
        <v>250</v>
      </c>
      <c r="H365" s="30">
        <v>3377</v>
      </c>
      <c r="I365" s="85">
        <v>151.0341</v>
      </c>
      <c r="J365" s="90">
        <v>3225.9659</v>
      </c>
      <c r="K365" s="113"/>
      <c r="L365" s="112"/>
    </row>
    <row r="366" spans="1:12" ht="12.75">
      <c r="A366" s="21">
        <v>356</v>
      </c>
      <c r="B366" s="79" t="s">
        <v>777</v>
      </c>
      <c r="C366" s="27" t="s">
        <v>427</v>
      </c>
      <c r="D366" s="30">
        <v>2142</v>
      </c>
      <c r="E366" s="28">
        <v>950</v>
      </c>
      <c r="F366" s="32">
        <v>0</v>
      </c>
      <c r="G366" s="28">
        <v>250</v>
      </c>
      <c r="H366" s="30">
        <v>3342</v>
      </c>
      <c r="I366" s="85">
        <v>149.3436</v>
      </c>
      <c r="J366" s="90">
        <v>3192.6564</v>
      </c>
      <c r="K366" s="113"/>
      <c r="L366" s="112"/>
    </row>
    <row r="367" spans="1:12" ht="12.75">
      <c r="A367" s="21">
        <v>357</v>
      </c>
      <c r="B367" s="79" t="s">
        <v>778</v>
      </c>
      <c r="C367" s="27" t="s">
        <v>427</v>
      </c>
      <c r="D367" s="30">
        <v>2142</v>
      </c>
      <c r="E367" s="28">
        <v>950</v>
      </c>
      <c r="F367" s="32">
        <v>50</v>
      </c>
      <c r="G367" s="28">
        <v>250</v>
      </c>
      <c r="H367" s="30">
        <v>3392</v>
      </c>
      <c r="I367" s="85">
        <v>151.7586</v>
      </c>
      <c r="J367" s="90">
        <v>3240.2414</v>
      </c>
      <c r="K367" s="113"/>
      <c r="L367" s="112"/>
    </row>
    <row r="368" spans="1:12" ht="12.75">
      <c r="A368" s="21">
        <v>358</v>
      </c>
      <c r="B368" s="79" t="s">
        <v>779</v>
      </c>
      <c r="C368" s="27" t="s">
        <v>427</v>
      </c>
      <c r="D368" s="30">
        <v>2142</v>
      </c>
      <c r="E368" s="28">
        <v>950</v>
      </c>
      <c r="F368" s="32">
        <v>50</v>
      </c>
      <c r="G368" s="28">
        <v>250</v>
      </c>
      <c r="H368" s="30">
        <v>3392</v>
      </c>
      <c r="I368" s="85">
        <v>151.7586</v>
      </c>
      <c r="J368" s="90">
        <v>3240.2414</v>
      </c>
      <c r="K368" s="113"/>
      <c r="L368" s="112"/>
    </row>
    <row r="369" spans="1:12" ht="12.75">
      <c r="A369" s="21">
        <v>359</v>
      </c>
      <c r="B369" s="79" t="s">
        <v>780</v>
      </c>
      <c r="C369" s="27" t="s">
        <v>427</v>
      </c>
      <c r="D369" s="30">
        <v>2142</v>
      </c>
      <c r="E369" s="28">
        <v>950</v>
      </c>
      <c r="F369" s="32">
        <v>50</v>
      </c>
      <c r="G369" s="28">
        <v>250</v>
      </c>
      <c r="H369" s="30">
        <v>3392</v>
      </c>
      <c r="I369" s="85">
        <v>151.7586</v>
      </c>
      <c r="J369" s="90">
        <v>3240.2414</v>
      </c>
      <c r="K369" s="113"/>
      <c r="L369" s="112"/>
    </row>
    <row r="370" spans="1:12" ht="12.75">
      <c r="A370" s="21">
        <v>360</v>
      </c>
      <c r="B370" s="79" t="s">
        <v>781</v>
      </c>
      <c r="C370" s="27" t="s">
        <v>427</v>
      </c>
      <c r="D370" s="30">
        <v>2142</v>
      </c>
      <c r="E370" s="28">
        <v>950</v>
      </c>
      <c r="F370" s="32">
        <v>50</v>
      </c>
      <c r="G370" s="28">
        <v>250</v>
      </c>
      <c r="H370" s="30">
        <v>3392</v>
      </c>
      <c r="I370" s="85">
        <v>151.7586</v>
      </c>
      <c r="J370" s="90">
        <v>3240.2414</v>
      </c>
      <c r="K370" s="113"/>
      <c r="L370" s="112"/>
    </row>
    <row r="371" spans="1:12" ht="12.75">
      <c r="A371" s="21">
        <v>361</v>
      </c>
      <c r="B371" s="79" t="s">
        <v>782</v>
      </c>
      <c r="C371" s="27" t="s">
        <v>427</v>
      </c>
      <c r="D371" s="30">
        <v>2142</v>
      </c>
      <c r="E371" s="28">
        <v>950</v>
      </c>
      <c r="F371" s="32">
        <v>50</v>
      </c>
      <c r="G371" s="28">
        <v>250</v>
      </c>
      <c r="H371" s="30">
        <v>3392</v>
      </c>
      <c r="I371" s="85">
        <v>151.7586</v>
      </c>
      <c r="J371" s="90">
        <v>3240.2414</v>
      </c>
      <c r="K371" s="113"/>
      <c r="L371" s="112"/>
    </row>
    <row r="372" spans="1:12" ht="12.75">
      <c r="A372" s="21">
        <v>362</v>
      </c>
      <c r="B372" s="79" t="s">
        <v>783</v>
      </c>
      <c r="C372" s="27" t="s">
        <v>427</v>
      </c>
      <c r="D372" s="30">
        <v>2142</v>
      </c>
      <c r="E372" s="28">
        <v>950</v>
      </c>
      <c r="F372" s="32">
        <v>50</v>
      </c>
      <c r="G372" s="28">
        <v>250</v>
      </c>
      <c r="H372" s="30">
        <v>3392</v>
      </c>
      <c r="I372" s="85">
        <v>151.7586</v>
      </c>
      <c r="J372" s="90">
        <v>3240.2414</v>
      </c>
      <c r="K372" s="113"/>
      <c r="L372" s="112"/>
    </row>
    <row r="373" spans="1:12" ht="12.75">
      <c r="A373" s="21">
        <v>363</v>
      </c>
      <c r="B373" s="79" t="s">
        <v>784</v>
      </c>
      <c r="C373" s="27" t="s">
        <v>427</v>
      </c>
      <c r="D373" s="30">
        <v>2142</v>
      </c>
      <c r="E373" s="28">
        <v>950</v>
      </c>
      <c r="F373" s="32">
        <v>35</v>
      </c>
      <c r="G373" s="28">
        <v>250</v>
      </c>
      <c r="H373" s="30">
        <v>3377</v>
      </c>
      <c r="I373" s="85">
        <v>151.0341</v>
      </c>
      <c r="J373" s="90">
        <v>3225.9659</v>
      </c>
      <c r="K373" s="113"/>
      <c r="L373" s="112"/>
    </row>
    <row r="374" spans="1:12" ht="12.75">
      <c r="A374" s="21">
        <v>364</v>
      </c>
      <c r="B374" s="79" t="s">
        <v>785</v>
      </c>
      <c r="C374" s="27" t="s">
        <v>772</v>
      </c>
      <c r="D374" s="30">
        <v>2142</v>
      </c>
      <c r="E374" s="28">
        <v>950</v>
      </c>
      <c r="F374" s="32">
        <v>50</v>
      </c>
      <c r="G374" s="28">
        <v>250</v>
      </c>
      <c r="H374" s="30">
        <v>3392</v>
      </c>
      <c r="I374" s="85">
        <v>151.7586</v>
      </c>
      <c r="J374" s="90">
        <v>3240.2414</v>
      </c>
      <c r="K374" s="113"/>
      <c r="L374" s="112"/>
    </row>
    <row r="375" spans="1:12" ht="12.75">
      <c r="A375" s="21">
        <v>365</v>
      </c>
      <c r="B375" s="79" t="s">
        <v>786</v>
      </c>
      <c r="C375" s="27" t="s">
        <v>427</v>
      </c>
      <c r="D375" s="30">
        <v>2142</v>
      </c>
      <c r="E375" s="28">
        <v>950</v>
      </c>
      <c r="F375" s="32">
        <v>50</v>
      </c>
      <c r="G375" s="28">
        <v>250</v>
      </c>
      <c r="H375" s="30">
        <v>3392</v>
      </c>
      <c r="I375" s="85">
        <v>151.7586</v>
      </c>
      <c r="J375" s="90">
        <v>3240.2414</v>
      </c>
      <c r="K375" s="113"/>
      <c r="L375" s="112"/>
    </row>
    <row r="376" spans="1:12" ht="12.75">
      <c r="A376" s="21">
        <v>366</v>
      </c>
      <c r="B376" s="79" t="s">
        <v>787</v>
      </c>
      <c r="C376" s="27" t="s">
        <v>427</v>
      </c>
      <c r="D376" s="30">
        <v>2142</v>
      </c>
      <c r="E376" s="28">
        <v>950</v>
      </c>
      <c r="F376" s="32">
        <v>35</v>
      </c>
      <c r="G376" s="28">
        <v>250</v>
      </c>
      <c r="H376" s="30">
        <v>3377</v>
      </c>
      <c r="I376" s="85">
        <v>151.0341</v>
      </c>
      <c r="J376" s="90">
        <v>3225.9659</v>
      </c>
      <c r="K376" s="113"/>
      <c r="L376" s="112"/>
    </row>
    <row r="377" spans="1:12" ht="12.75">
      <c r="A377" s="21">
        <v>367</v>
      </c>
      <c r="B377" s="79" t="s">
        <v>788</v>
      </c>
      <c r="C377" s="27" t="s">
        <v>427</v>
      </c>
      <c r="D377" s="30">
        <v>2142</v>
      </c>
      <c r="E377" s="28">
        <v>950</v>
      </c>
      <c r="F377" s="32">
        <v>35</v>
      </c>
      <c r="G377" s="28">
        <v>250</v>
      </c>
      <c r="H377" s="30">
        <v>3377</v>
      </c>
      <c r="I377" s="85">
        <v>151.0341</v>
      </c>
      <c r="J377" s="90">
        <v>3225.9659</v>
      </c>
      <c r="K377" s="113"/>
      <c r="L377" s="112"/>
    </row>
    <row r="378" spans="1:12" ht="12.75">
      <c r="A378" s="21">
        <v>368</v>
      </c>
      <c r="B378" s="79" t="s">
        <v>789</v>
      </c>
      <c r="C378" s="27" t="s">
        <v>427</v>
      </c>
      <c r="D378" s="30">
        <v>2142</v>
      </c>
      <c r="E378" s="28">
        <v>950</v>
      </c>
      <c r="F378" s="32">
        <v>50</v>
      </c>
      <c r="G378" s="28">
        <v>250</v>
      </c>
      <c r="H378" s="30">
        <v>3392</v>
      </c>
      <c r="I378" s="85">
        <v>151.7586</v>
      </c>
      <c r="J378" s="90">
        <v>3240.2414</v>
      </c>
      <c r="K378" s="113"/>
      <c r="L378" s="112"/>
    </row>
    <row r="379" spans="1:12" ht="12.75">
      <c r="A379" s="21">
        <v>369</v>
      </c>
      <c r="B379" s="79" t="s">
        <v>790</v>
      </c>
      <c r="C379" s="27" t="s">
        <v>427</v>
      </c>
      <c r="D379" s="30">
        <v>2142</v>
      </c>
      <c r="E379" s="28">
        <v>950</v>
      </c>
      <c r="F379" s="32">
        <v>0</v>
      </c>
      <c r="G379" s="28">
        <v>250</v>
      </c>
      <c r="H379" s="30">
        <v>3342</v>
      </c>
      <c r="I379" s="85">
        <v>149.3436</v>
      </c>
      <c r="J379" s="90">
        <v>3192.6564</v>
      </c>
      <c r="K379" s="113"/>
      <c r="L379" s="112"/>
    </row>
    <row r="380" spans="1:12" ht="12.75">
      <c r="A380" s="21">
        <v>370</v>
      </c>
      <c r="B380" s="79" t="s">
        <v>791</v>
      </c>
      <c r="C380" s="27" t="s">
        <v>427</v>
      </c>
      <c r="D380" s="30">
        <v>2142</v>
      </c>
      <c r="E380" s="28">
        <v>950</v>
      </c>
      <c r="F380" s="32">
        <v>50</v>
      </c>
      <c r="G380" s="28">
        <v>250</v>
      </c>
      <c r="H380" s="30">
        <v>3392</v>
      </c>
      <c r="I380" s="85">
        <v>151.7586</v>
      </c>
      <c r="J380" s="90">
        <v>3240.2414</v>
      </c>
      <c r="K380" s="113"/>
      <c r="L380" s="112"/>
    </row>
    <row r="381" spans="1:12" ht="12.75">
      <c r="A381" s="21">
        <v>371</v>
      </c>
      <c r="B381" s="79" t="s">
        <v>792</v>
      </c>
      <c r="C381" s="27" t="s">
        <v>772</v>
      </c>
      <c r="D381" s="30">
        <v>2142</v>
      </c>
      <c r="E381" s="28">
        <v>950</v>
      </c>
      <c r="F381" s="32">
        <v>35</v>
      </c>
      <c r="G381" s="28">
        <v>250</v>
      </c>
      <c r="H381" s="30">
        <v>3377</v>
      </c>
      <c r="I381" s="85">
        <v>151.0341</v>
      </c>
      <c r="J381" s="90">
        <v>3225.9659</v>
      </c>
      <c r="K381" s="113"/>
      <c r="L381" s="112"/>
    </row>
    <row r="382" spans="1:12" ht="12.75">
      <c r="A382" s="21">
        <v>372</v>
      </c>
      <c r="B382" s="79" t="s">
        <v>793</v>
      </c>
      <c r="C382" s="27" t="s">
        <v>427</v>
      </c>
      <c r="D382" s="30">
        <v>2142</v>
      </c>
      <c r="E382" s="28">
        <v>950</v>
      </c>
      <c r="F382" s="32">
        <v>50</v>
      </c>
      <c r="G382" s="28">
        <v>250</v>
      </c>
      <c r="H382" s="30">
        <v>3392</v>
      </c>
      <c r="I382" s="85">
        <v>151.7586</v>
      </c>
      <c r="J382" s="90">
        <v>3240.2414</v>
      </c>
      <c r="K382" s="113"/>
      <c r="L382" s="112"/>
    </row>
    <row r="383" spans="1:12" ht="12.75">
      <c r="A383" s="21">
        <v>373</v>
      </c>
      <c r="B383" s="79" t="s">
        <v>794</v>
      </c>
      <c r="C383" s="27" t="s">
        <v>427</v>
      </c>
      <c r="D383" s="30">
        <v>2142</v>
      </c>
      <c r="E383" s="28">
        <v>950</v>
      </c>
      <c r="F383" s="32">
        <v>50</v>
      </c>
      <c r="G383" s="28">
        <v>250</v>
      </c>
      <c r="H383" s="30">
        <v>3392</v>
      </c>
      <c r="I383" s="85">
        <v>151.7586</v>
      </c>
      <c r="J383" s="90">
        <v>3240.2414</v>
      </c>
      <c r="K383" s="113"/>
      <c r="L383" s="112"/>
    </row>
    <row r="384" spans="1:12" ht="12.75">
      <c r="A384" s="21">
        <v>374</v>
      </c>
      <c r="B384" s="79" t="s">
        <v>795</v>
      </c>
      <c r="C384" s="27" t="s">
        <v>427</v>
      </c>
      <c r="D384" s="30">
        <v>2142</v>
      </c>
      <c r="E384" s="28">
        <v>950</v>
      </c>
      <c r="F384" s="32">
        <v>35</v>
      </c>
      <c r="G384" s="28">
        <v>250</v>
      </c>
      <c r="H384" s="30">
        <v>3377</v>
      </c>
      <c r="I384" s="85">
        <v>151.0341</v>
      </c>
      <c r="J384" s="90">
        <v>3225.9659</v>
      </c>
      <c r="K384" s="113"/>
      <c r="L384" s="112"/>
    </row>
    <row r="385" spans="1:12" ht="12.75">
      <c r="A385" s="21">
        <v>375</v>
      </c>
      <c r="B385" s="79" t="s">
        <v>796</v>
      </c>
      <c r="C385" s="27" t="s">
        <v>427</v>
      </c>
      <c r="D385" s="30">
        <v>2142</v>
      </c>
      <c r="E385" s="28">
        <v>950</v>
      </c>
      <c r="F385" s="32">
        <v>50</v>
      </c>
      <c r="G385" s="28">
        <v>250</v>
      </c>
      <c r="H385" s="30">
        <v>3392</v>
      </c>
      <c r="I385" s="85">
        <v>151.7586</v>
      </c>
      <c r="J385" s="90">
        <v>3240.2414</v>
      </c>
      <c r="K385" s="113"/>
      <c r="L385" s="112"/>
    </row>
    <row r="386" spans="1:12" ht="12.75">
      <c r="A386" s="21">
        <v>376</v>
      </c>
      <c r="B386" s="79" t="s">
        <v>797</v>
      </c>
      <c r="C386" s="31" t="s">
        <v>427</v>
      </c>
      <c r="D386" s="30">
        <v>2142</v>
      </c>
      <c r="E386" s="28">
        <v>950</v>
      </c>
      <c r="F386" s="32">
        <v>50</v>
      </c>
      <c r="G386" s="28">
        <v>250</v>
      </c>
      <c r="H386" s="30">
        <v>3392</v>
      </c>
      <c r="I386" s="85">
        <v>151.7586</v>
      </c>
      <c r="J386" s="90">
        <v>3240.2414</v>
      </c>
      <c r="K386" s="113"/>
      <c r="L386" s="112"/>
    </row>
    <row r="387" spans="1:12" ht="12.75">
      <c r="A387" s="21">
        <v>377</v>
      </c>
      <c r="B387" s="79" t="s">
        <v>798</v>
      </c>
      <c r="C387" s="31" t="s">
        <v>427</v>
      </c>
      <c r="D387" s="30">
        <v>2142</v>
      </c>
      <c r="E387" s="28">
        <v>950</v>
      </c>
      <c r="F387" s="32">
        <v>50</v>
      </c>
      <c r="G387" s="28">
        <v>250</v>
      </c>
      <c r="H387" s="30">
        <v>3392</v>
      </c>
      <c r="I387" s="85">
        <v>151.7586</v>
      </c>
      <c r="J387" s="90">
        <v>3240.2414</v>
      </c>
      <c r="K387" s="113"/>
      <c r="L387" s="112"/>
    </row>
    <row r="388" spans="1:12" ht="12.75">
      <c r="A388" s="21">
        <v>378</v>
      </c>
      <c r="B388" s="79" t="s">
        <v>799</v>
      </c>
      <c r="C388" s="31" t="s">
        <v>427</v>
      </c>
      <c r="D388" s="30">
        <v>2142</v>
      </c>
      <c r="E388" s="28">
        <v>950</v>
      </c>
      <c r="F388" s="32">
        <v>50</v>
      </c>
      <c r="G388" s="28">
        <v>250</v>
      </c>
      <c r="H388" s="30">
        <v>3392</v>
      </c>
      <c r="I388" s="85">
        <v>151.7586</v>
      </c>
      <c r="J388" s="90">
        <v>3240.2414</v>
      </c>
      <c r="K388" s="113"/>
      <c r="L388" s="112"/>
    </row>
    <row r="389" spans="1:12" ht="12.75">
      <c r="A389" s="21">
        <v>379</v>
      </c>
      <c r="B389" s="79" t="s">
        <v>800</v>
      </c>
      <c r="C389" s="31" t="s">
        <v>427</v>
      </c>
      <c r="D389" s="30">
        <v>2142</v>
      </c>
      <c r="E389" s="28">
        <v>950</v>
      </c>
      <c r="F389" s="32">
        <v>50</v>
      </c>
      <c r="G389" s="28">
        <v>250</v>
      </c>
      <c r="H389" s="30">
        <v>3392</v>
      </c>
      <c r="I389" s="85">
        <v>151.7586</v>
      </c>
      <c r="J389" s="90">
        <v>3240.2414</v>
      </c>
      <c r="K389" s="113"/>
      <c r="L389" s="112"/>
    </row>
    <row r="390" spans="1:12" ht="12.75">
      <c r="A390" s="21">
        <v>380</v>
      </c>
      <c r="B390" s="79" t="s">
        <v>801</v>
      </c>
      <c r="C390" s="31" t="s">
        <v>427</v>
      </c>
      <c r="D390" s="30">
        <v>2142</v>
      </c>
      <c r="E390" s="28">
        <v>950</v>
      </c>
      <c r="F390" s="32">
        <v>50</v>
      </c>
      <c r="G390" s="28">
        <v>250</v>
      </c>
      <c r="H390" s="30">
        <v>3392</v>
      </c>
      <c r="I390" s="85">
        <v>151.7586</v>
      </c>
      <c r="J390" s="90">
        <v>3240.2414</v>
      </c>
      <c r="K390" s="113"/>
      <c r="L390" s="112"/>
    </row>
    <row r="391" spans="1:12" ht="12.75">
      <c r="A391" s="21">
        <v>381</v>
      </c>
      <c r="B391" s="79" t="s">
        <v>802</v>
      </c>
      <c r="C391" s="31" t="s">
        <v>427</v>
      </c>
      <c r="D391" s="30">
        <v>2142</v>
      </c>
      <c r="E391" s="28">
        <v>950</v>
      </c>
      <c r="F391" s="32">
        <v>35</v>
      </c>
      <c r="G391" s="28">
        <v>250</v>
      </c>
      <c r="H391" s="30">
        <v>3377</v>
      </c>
      <c r="I391" s="85">
        <v>151.0341</v>
      </c>
      <c r="J391" s="90">
        <v>3225.9659</v>
      </c>
      <c r="K391" s="113"/>
      <c r="L391" s="112"/>
    </row>
    <row r="392" spans="1:12" ht="12.75">
      <c r="A392" s="21">
        <v>382</v>
      </c>
      <c r="B392" s="79" t="s">
        <v>803</v>
      </c>
      <c r="C392" s="31" t="s">
        <v>427</v>
      </c>
      <c r="D392" s="30">
        <v>2142</v>
      </c>
      <c r="E392" s="28">
        <v>950</v>
      </c>
      <c r="F392" s="32">
        <v>35</v>
      </c>
      <c r="G392" s="28">
        <v>250</v>
      </c>
      <c r="H392" s="30">
        <v>3377</v>
      </c>
      <c r="I392" s="85">
        <v>151.0341</v>
      </c>
      <c r="J392" s="90">
        <v>3225.9659</v>
      </c>
      <c r="K392" s="113"/>
      <c r="L392" s="112"/>
    </row>
    <row r="393" spans="1:12" ht="12.75">
      <c r="A393" s="21">
        <v>383</v>
      </c>
      <c r="B393" s="79" t="s">
        <v>804</v>
      </c>
      <c r="C393" s="31" t="s">
        <v>427</v>
      </c>
      <c r="D393" s="30">
        <v>2142</v>
      </c>
      <c r="E393" s="28">
        <v>950</v>
      </c>
      <c r="F393" s="32">
        <v>50</v>
      </c>
      <c r="G393" s="28">
        <v>250</v>
      </c>
      <c r="H393" s="30">
        <v>3392</v>
      </c>
      <c r="I393" s="85">
        <v>151.7586</v>
      </c>
      <c r="J393" s="90">
        <v>3240.2414</v>
      </c>
      <c r="K393" s="113"/>
      <c r="L393" s="112"/>
    </row>
    <row r="394" spans="1:12" ht="12.75">
      <c r="A394" s="21">
        <v>384</v>
      </c>
      <c r="B394" s="79" t="s">
        <v>805</v>
      </c>
      <c r="C394" s="31" t="s">
        <v>427</v>
      </c>
      <c r="D394" s="30">
        <v>2142</v>
      </c>
      <c r="E394" s="28">
        <v>950</v>
      </c>
      <c r="F394" s="32">
        <v>50</v>
      </c>
      <c r="G394" s="28">
        <v>250</v>
      </c>
      <c r="H394" s="30">
        <v>3392</v>
      </c>
      <c r="I394" s="85">
        <v>151.7586</v>
      </c>
      <c r="J394" s="90">
        <v>3240.2414</v>
      </c>
      <c r="K394" s="113"/>
      <c r="L394" s="112"/>
    </row>
    <row r="395" spans="1:12" ht="12.75">
      <c r="A395" s="21">
        <v>385</v>
      </c>
      <c r="B395" s="79" t="s">
        <v>806</v>
      </c>
      <c r="C395" s="31" t="s">
        <v>427</v>
      </c>
      <c r="D395" s="30">
        <v>2142</v>
      </c>
      <c r="E395" s="28">
        <v>950</v>
      </c>
      <c r="F395" s="32">
        <v>50</v>
      </c>
      <c r="G395" s="28">
        <v>250</v>
      </c>
      <c r="H395" s="30">
        <v>3392</v>
      </c>
      <c r="I395" s="85">
        <v>151.7586</v>
      </c>
      <c r="J395" s="90">
        <v>3240.2414</v>
      </c>
      <c r="K395" s="113"/>
      <c r="L395" s="112"/>
    </row>
    <row r="396" spans="1:12" ht="12.75">
      <c r="A396" s="21">
        <v>386</v>
      </c>
      <c r="B396" s="79" t="s">
        <v>807</v>
      </c>
      <c r="C396" s="36" t="s">
        <v>492</v>
      </c>
      <c r="D396" s="30">
        <v>2142</v>
      </c>
      <c r="E396" s="28">
        <v>950</v>
      </c>
      <c r="F396" s="37">
        <v>50</v>
      </c>
      <c r="G396" s="28">
        <v>250</v>
      </c>
      <c r="H396" s="30">
        <v>3392</v>
      </c>
      <c r="I396" s="85">
        <v>151.7586</v>
      </c>
      <c r="J396" s="90">
        <v>3240.2414</v>
      </c>
      <c r="K396" s="113"/>
      <c r="L396" s="112"/>
    </row>
    <row r="397" spans="1:12" ht="12.75">
      <c r="A397" s="21">
        <v>387</v>
      </c>
      <c r="B397" s="79" t="s">
        <v>808</v>
      </c>
      <c r="C397" s="36" t="s">
        <v>492</v>
      </c>
      <c r="D397" s="30">
        <v>2142</v>
      </c>
      <c r="E397" s="28">
        <v>950</v>
      </c>
      <c r="F397" s="37">
        <v>35</v>
      </c>
      <c r="G397" s="28">
        <v>250</v>
      </c>
      <c r="H397" s="30">
        <v>3377</v>
      </c>
      <c r="I397" s="85">
        <v>151.0341</v>
      </c>
      <c r="J397" s="90">
        <v>3225.9659</v>
      </c>
      <c r="K397" s="113"/>
      <c r="L397" s="112"/>
    </row>
    <row r="398" spans="1:12" ht="12.75">
      <c r="A398" s="21">
        <v>388</v>
      </c>
      <c r="B398" s="79" t="s">
        <v>809</v>
      </c>
      <c r="C398" s="36" t="s">
        <v>492</v>
      </c>
      <c r="D398" s="30">
        <v>2142</v>
      </c>
      <c r="E398" s="28">
        <v>950</v>
      </c>
      <c r="F398" s="38">
        <v>35</v>
      </c>
      <c r="G398" s="28">
        <v>250</v>
      </c>
      <c r="H398" s="30">
        <v>3377</v>
      </c>
      <c r="I398" s="85">
        <v>151.0341</v>
      </c>
      <c r="J398" s="90">
        <v>3225.9659</v>
      </c>
      <c r="K398" s="113"/>
      <c r="L398" s="112"/>
    </row>
    <row r="399" spans="1:12" ht="12.75">
      <c r="A399" s="21">
        <v>389</v>
      </c>
      <c r="B399" s="79" t="s">
        <v>810</v>
      </c>
      <c r="C399" s="36" t="s">
        <v>492</v>
      </c>
      <c r="D399" s="30">
        <v>2142</v>
      </c>
      <c r="E399" s="28">
        <v>950</v>
      </c>
      <c r="F399" s="37">
        <v>35</v>
      </c>
      <c r="G399" s="28">
        <v>250</v>
      </c>
      <c r="H399" s="30">
        <v>3377</v>
      </c>
      <c r="I399" s="85">
        <v>151.0341</v>
      </c>
      <c r="J399" s="90">
        <v>3225.9659</v>
      </c>
      <c r="K399" s="113"/>
      <c r="L399" s="112"/>
    </row>
    <row r="400" spans="1:12" ht="12.75">
      <c r="A400" s="21">
        <v>390</v>
      </c>
      <c r="B400" s="79" t="s">
        <v>811</v>
      </c>
      <c r="C400" s="36" t="s">
        <v>492</v>
      </c>
      <c r="D400" s="30">
        <v>2142</v>
      </c>
      <c r="E400" s="28">
        <v>950</v>
      </c>
      <c r="F400" s="37">
        <v>35</v>
      </c>
      <c r="G400" s="28">
        <v>250</v>
      </c>
      <c r="H400" s="30">
        <v>3377</v>
      </c>
      <c r="I400" s="85">
        <v>151.0341</v>
      </c>
      <c r="J400" s="90">
        <v>3225.9659</v>
      </c>
      <c r="K400" s="113"/>
      <c r="L400" s="112"/>
    </row>
    <row r="401" spans="1:12" ht="12.75">
      <c r="A401" s="21">
        <v>391</v>
      </c>
      <c r="B401" s="79" t="s">
        <v>812</v>
      </c>
      <c r="C401" s="36" t="s">
        <v>492</v>
      </c>
      <c r="D401" s="30">
        <v>2142</v>
      </c>
      <c r="E401" s="28">
        <v>950</v>
      </c>
      <c r="F401" s="39">
        <v>35</v>
      </c>
      <c r="G401" s="28">
        <v>250</v>
      </c>
      <c r="H401" s="30">
        <v>3377</v>
      </c>
      <c r="I401" s="85">
        <v>151.0341</v>
      </c>
      <c r="J401" s="90">
        <v>3225.9659</v>
      </c>
      <c r="K401" s="113"/>
      <c r="L401" s="112"/>
    </row>
    <row r="402" spans="1:12" ht="12.75">
      <c r="A402" s="21">
        <v>392</v>
      </c>
      <c r="B402" s="79" t="s">
        <v>813</v>
      </c>
      <c r="C402" s="36" t="s">
        <v>492</v>
      </c>
      <c r="D402" s="30">
        <v>2142</v>
      </c>
      <c r="E402" s="28">
        <v>950</v>
      </c>
      <c r="F402" s="40">
        <v>35</v>
      </c>
      <c r="G402" s="28">
        <v>250</v>
      </c>
      <c r="H402" s="30">
        <v>3377</v>
      </c>
      <c r="I402" s="85">
        <v>151.0341</v>
      </c>
      <c r="J402" s="90">
        <v>3225.9659</v>
      </c>
      <c r="K402" s="113"/>
      <c r="L402" s="112"/>
    </row>
    <row r="403" spans="1:12" ht="12.75">
      <c r="A403" s="21">
        <v>393</v>
      </c>
      <c r="B403" s="79" t="s">
        <v>814</v>
      </c>
      <c r="C403" s="36" t="s">
        <v>492</v>
      </c>
      <c r="D403" s="30">
        <v>2142</v>
      </c>
      <c r="E403" s="28">
        <v>950</v>
      </c>
      <c r="F403" s="38">
        <v>0</v>
      </c>
      <c r="G403" s="28">
        <v>250</v>
      </c>
      <c r="H403" s="30">
        <v>3342</v>
      </c>
      <c r="I403" s="85">
        <v>149.3436</v>
      </c>
      <c r="J403" s="90">
        <v>3192.6564</v>
      </c>
      <c r="K403" s="113"/>
      <c r="L403" s="112"/>
    </row>
    <row r="404" spans="1:12" ht="12.75">
      <c r="A404" s="21">
        <v>394</v>
      </c>
      <c r="B404" s="79" t="s">
        <v>815</v>
      </c>
      <c r="C404" s="36" t="s">
        <v>492</v>
      </c>
      <c r="D404" s="30">
        <v>2142</v>
      </c>
      <c r="E404" s="28">
        <v>950</v>
      </c>
      <c r="F404" s="38">
        <v>0</v>
      </c>
      <c r="G404" s="28">
        <v>250</v>
      </c>
      <c r="H404" s="30">
        <v>3342</v>
      </c>
      <c r="I404" s="85">
        <v>149.3436</v>
      </c>
      <c r="J404" s="90">
        <v>3192.6564</v>
      </c>
      <c r="K404" s="113"/>
      <c r="L404" s="112"/>
    </row>
    <row r="405" spans="1:12" ht="12.75">
      <c r="A405" s="21">
        <v>395</v>
      </c>
      <c r="B405" s="79" t="s">
        <v>816</v>
      </c>
      <c r="C405" s="36" t="s">
        <v>492</v>
      </c>
      <c r="D405" s="30">
        <v>2142</v>
      </c>
      <c r="E405" s="28">
        <v>950</v>
      </c>
      <c r="F405" s="38">
        <v>0</v>
      </c>
      <c r="G405" s="28">
        <v>250</v>
      </c>
      <c r="H405" s="30">
        <v>3342</v>
      </c>
      <c r="I405" s="85">
        <v>149.3436</v>
      </c>
      <c r="J405" s="90">
        <v>3192.6564</v>
      </c>
      <c r="K405" s="113"/>
      <c r="L405" s="112"/>
    </row>
    <row r="406" spans="1:12" ht="12.75">
      <c r="A406" s="21">
        <v>396</v>
      </c>
      <c r="B406" s="79" t="s">
        <v>817</v>
      </c>
      <c r="C406" s="36" t="s">
        <v>492</v>
      </c>
      <c r="D406" s="30">
        <v>2142</v>
      </c>
      <c r="E406" s="28">
        <v>950</v>
      </c>
      <c r="F406" s="37">
        <v>0</v>
      </c>
      <c r="G406" s="28">
        <v>250</v>
      </c>
      <c r="H406" s="30">
        <v>3342</v>
      </c>
      <c r="I406" s="85">
        <v>149.3436</v>
      </c>
      <c r="J406" s="90">
        <v>3192.6564</v>
      </c>
      <c r="K406" s="113"/>
      <c r="L406" s="112"/>
    </row>
    <row r="407" spans="1:12" ht="12.75">
      <c r="A407" s="21">
        <v>397</v>
      </c>
      <c r="B407" s="79" t="s">
        <v>818</v>
      </c>
      <c r="C407" s="36" t="s">
        <v>492</v>
      </c>
      <c r="D407" s="30">
        <v>2142</v>
      </c>
      <c r="E407" s="28">
        <v>950</v>
      </c>
      <c r="F407" s="37">
        <v>0</v>
      </c>
      <c r="G407" s="28">
        <v>250</v>
      </c>
      <c r="H407" s="30">
        <v>3342</v>
      </c>
      <c r="I407" s="85">
        <v>149.3436</v>
      </c>
      <c r="J407" s="90">
        <v>3192.6564</v>
      </c>
      <c r="K407" s="113"/>
      <c r="L407" s="112"/>
    </row>
    <row r="408" spans="1:12" ht="12.75">
      <c r="A408" s="21">
        <v>398</v>
      </c>
      <c r="B408" s="79" t="s">
        <v>819</v>
      </c>
      <c r="C408" s="36" t="s">
        <v>492</v>
      </c>
      <c r="D408" s="30">
        <v>2142</v>
      </c>
      <c r="E408" s="28">
        <v>950</v>
      </c>
      <c r="F408" s="37">
        <v>0</v>
      </c>
      <c r="G408" s="28">
        <v>250</v>
      </c>
      <c r="H408" s="30">
        <v>3342</v>
      </c>
      <c r="I408" s="85">
        <v>149.3436</v>
      </c>
      <c r="J408" s="90">
        <v>3192.6564</v>
      </c>
      <c r="K408" s="113"/>
      <c r="L408" s="112"/>
    </row>
    <row r="409" spans="1:12" ht="12.75">
      <c r="A409" s="21">
        <v>399</v>
      </c>
      <c r="B409" s="79" t="s">
        <v>820</v>
      </c>
      <c r="C409" s="36" t="s">
        <v>492</v>
      </c>
      <c r="D409" s="30">
        <v>2142</v>
      </c>
      <c r="E409" s="28">
        <v>950</v>
      </c>
      <c r="F409" s="39">
        <v>0</v>
      </c>
      <c r="G409" s="28">
        <v>250</v>
      </c>
      <c r="H409" s="30">
        <v>3342</v>
      </c>
      <c r="I409" s="85">
        <v>149.3436</v>
      </c>
      <c r="J409" s="90">
        <v>3192.6564</v>
      </c>
      <c r="K409" s="113"/>
      <c r="L409" s="112"/>
    </row>
    <row r="410" spans="1:12" ht="12.75">
      <c r="A410" s="21">
        <v>400</v>
      </c>
      <c r="B410" s="79" t="s">
        <v>821</v>
      </c>
      <c r="C410" s="36" t="s">
        <v>492</v>
      </c>
      <c r="D410" s="30">
        <v>2142</v>
      </c>
      <c r="E410" s="28">
        <v>950</v>
      </c>
      <c r="F410" s="38">
        <v>0</v>
      </c>
      <c r="G410" s="28">
        <v>250</v>
      </c>
      <c r="H410" s="30">
        <v>3342</v>
      </c>
      <c r="I410" s="85">
        <v>149.3436</v>
      </c>
      <c r="J410" s="90">
        <v>3192.6564</v>
      </c>
      <c r="K410" s="113"/>
      <c r="L410" s="112"/>
    </row>
    <row r="411" spans="1:12" ht="12.75">
      <c r="A411" s="21">
        <v>401</v>
      </c>
      <c r="B411" s="79" t="s">
        <v>822</v>
      </c>
      <c r="C411" s="36" t="s">
        <v>492</v>
      </c>
      <c r="D411" s="30">
        <v>2142</v>
      </c>
      <c r="E411" s="28">
        <v>950</v>
      </c>
      <c r="F411" s="40">
        <v>50</v>
      </c>
      <c r="G411" s="28">
        <v>250</v>
      </c>
      <c r="H411" s="30">
        <v>3392</v>
      </c>
      <c r="I411" s="85">
        <v>151.7586</v>
      </c>
      <c r="J411" s="90">
        <v>3240.2414</v>
      </c>
      <c r="K411" s="113"/>
      <c r="L411" s="112"/>
    </row>
    <row r="412" spans="1:12" ht="12.75">
      <c r="A412" s="21">
        <v>402</v>
      </c>
      <c r="B412" s="79" t="s">
        <v>823</v>
      </c>
      <c r="C412" s="36" t="s">
        <v>492</v>
      </c>
      <c r="D412" s="30">
        <v>2142</v>
      </c>
      <c r="E412" s="28">
        <v>950</v>
      </c>
      <c r="F412" s="38">
        <v>0</v>
      </c>
      <c r="G412" s="28">
        <v>250</v>
      </c>
      <c r="H412" s="30">
        <v>3342</v>
      </c>
      <c r="I412" s="85">
        <v>149.3436</v>
      </c>
      <c r="J412" s="90">
        <v>3192.6564</v>
      </c>
      <c r="K412" s="113"/>
      <c r="L412" s="112"/>
    </row>
    <row r="413" spans="1:12" ht="12.75">
      <c r="A413" s="21">
        <v>403</v>
      </c>
      <c r="B413" s="79" t="s">
        <v>824</v>
      </c>
      <c r="C413" s="36" t="s">
        <v>492</v>
      </c>
      <c r="D413" s="30">
        <v>2142</v>
      </c>
      <c r="E413" s="28">
        <v>950</v>
      </c>
      <c r="F413" s="37">
        <v>0</v>
      </c>
      <c r="G413" s="28">
        <v>250</v>
      </c>
      <c r="H413" s="30">
        <v>3342</v>
      </c>
      <c r="I413" s="85">
        <v>149.3436</v>
      </c>
      <c r="J413" s="90">
        <v>3192.6564</v>
      </c>
      <c r="K413" s="113"/>
      <c r="L413" s="112"/>
    </row>
    <row r="414" spans="1:12" ht="12.75">
      <c r="A414" s="21">
        <v>404</v>
      </c>
      <c r="B414" s="79" t="s">
        <v>825</v>
      </c>
      <c r="C414" s="36" t="s">
        <v>492</v>
      </c>
      <c r="D414" s="30">
        <v>2142</v>
      </c>
      <c r="E414" s="28">
        <v>950</v>
      </c>
      <c r="F414" s="39">
        <v>0</v>
      </c>
      <c r="G414" s="28">
        <v>250</v>
      </c>
      <c r="H414" s="30">
        <v>3342</v>
      </c>
      <c r="I414" s="85">
        <v>149.3436</v>
      </c>
      <c r="J414" s="90">
        <v>3192.6564</v>
      </c>
      <c r="K414" s="113"/>
      <c r="L414" s="112"/>
    </row>
    <row r="415" spans="1:12" ht="12.75">
      <c r="A415" s="21">
        <v>405</v>
      </c>
      <c r="B415" s="79" t="s">
        <v>826</v>
      </c>
      <c r="C415" s="36" t="s">
        <v>492</v>
      </c>
      <c r="D415" s="30">
        <v>2142</v>
      </c>
      <c r="E415" s="28">
        <v>950</v>
      </c>
      <c r="F415" s="40">
        <v>0</v>
      </c>
      <c r="G415" s="28">
        <v>250</v>
      </c>
      <c r="H415" s="30">
        <v>3342</v>
      </c>
      <c r="I415" s="85">
        <v>149.3436</v>
      </c>
      <c r="J415" s="90">
        <v>3192.6564</v>
      </c>
      <c r="K415" s="113"/>
      <c r="L415" s="112"/>
    </row>
    <row r="416" spans="1:12" ht="12.75">
      <c r="A416" s="21">
        <v>406</v>
      </c>
      <c r="B416" s="79" t="s">
        <v>827</v>
      </c>
      <c r="C416" s="36" t="s">
        <v>492</v>
      </c>
      <c r="D416" s="30">
        <v>2142</v>
      </c>
      <c r="E416" s="28">
        <v>950</v>
      </c>
      <c r="F416" s="40">
        <v>0</v>
      </c>
      <c r="G416" s="28">
        <v>250</v>
      </c>
      <c r="H416" s="30">
        <v>3342</v>
      </c>
      <c r="I416" s="85">
        <v>149.3436</v>
      </c>
      <c r="J416" s="90">
        <v>3192.6564</v>
      </c>
      <c r="K416" s="113"/>
      <c r="L416" s="112"/>
    </row>
    <row r="417" spans="1:12" ht="12.75">
      <c r="A417" s="21">
        <v>407</v>
      </c>
      <c r="B417" s="79" t="s">
        <v>828</v>
      </c>
      <c r="C417" s="36" t="s">
        <v>492</v>
      </c>
      <c r="D417" s="30">
        <v>2142</v>
      </c>
      <c r="E417" s="28">
        <v>950</v>
      </c>
      <c r="F417" s="37">
        <v>0</v>
      </c>
      <c r="G417" s="28">
        <v>250</v>
      </c>
      <c r="H417" s="30">
        <v>3342</v>
      </c>
      <c r="I417" s="85">
        <v>149.3436</v>
      </c>
      <c r="J417" s="90">
        <v>3192.6564</v>
      </c>
      <c r="K417" s="113"/>
      <c r="L417" s="112"/>
    </row>
    <row r="418" spans="1:12" ht="12.75">
      <c r="A418" s="21">
        <v>408</v>
      </c>
      <c r="B418" s="79" t="s">
        <v>829</v>
      </c>
      <c r="C418" s="36" t="s">
        <v>492</v>
      </c>
      <c r="D418" s="30">
        <v>2142</v>
      </c>
      <c r="E418" s="28">
        <v>950</v>
      </c>
      <c r="F418" s="38">
        <v>0</v>
      </c>
      <c r="G418" s="28">
        <v>250</v>
      </c>
      <c r="H418" s="30">
        <v>3342</v>
      </c>
      <c r="I418" s="85">
        <v>149.3436</v>
      </c>
      <c r="J418" s="90">
        <v>3192.6564</v>
      </c>
      <c r="K418" s="113"/>
      <c r="L418" s="112"/>
    </row>
    <row r="419" spans="1:12" ht="12.75">
      <c r="A419" s="21">
        <v>409</v>
      </c>
      <c r="B419" s="79" t="s">
        <v>830</v>
      </c>
      <c r="C419" s="36" t="s">
        <v>492</v>
      </c>
      <c r="D419" s="30">
        <v>2142</v>
      </c>
      <c r="E419" s="28">
        <v>950</v>
      </c>
      <c r="F419" s="41">
        <v>0</v>
      </c>
      <c r="G419" s="28">
        <v>250</v>
      </c>
      <c r="H419" s="30">
        <v>3342</v>
      </c>
      <c r="I419" s="85">
        <v>149.3436</v>
      </c>
      <c r="J419" s="90">
        <v>3192.6564</v>
      </c>
      <c r="K419" s="113"/>
      <c r="L419" s="112"/>
    </row>
    <row r="420" spans="1:12" ht="12.75">
      <c r="A420" s="21">
        <v>410</v>
      </c>
      <c r="B420" s="79" t="s">
        <v>831</v>
      </c>
      <c r="C420" s="36" t="s">
        <v>492</v>
      </c>
      <c r="D420" s="30">
        <v>2142</v>
      </c>
      <c r="E420" s="28">
        <v>950</v>
      </c>
      <c r="F420" s="38">
        <v>0</v>
      </c>
      <c r="G420" s="28">
        <v>250</v>
      </c>
      <c r="H420" s="30">
        <v>3342</v>
      </c>
      <c r="I420" s="85">
        <v>149.3436</v>
      </c>
      <c r="J420" s="90">
        <v>3192.6564</v>
      </c>
      <c r="K420" s="113"/>
      <c r="L420" s="112"/>
    </row>
    <row r="421" spans="1:12" ht="12.75">
      <c r="A421" s="21">
        <v>411</v>
      </c>
      <c r="B421" s="79" t="s">
        <v>832</v>
      </c>
      <c r="C421" s="36" t="s">
        <v>492</v>
      </c>
      <c r="D421" s="30">
        <v>2142</v>
      </c>
      <c r="E421" s="28">
        <v>950</v>
      </c>
      <c r="F421" s="38">
        <v>0</v>
      </c>
      <c r="G421" s="28">
        <v>250</v>
      </c>
      <c r="H421" s="30">
        <v>3342</v>
      </c>
      <c r="I421" s="85">
        <v>149.3436</v>
      </c>
      <c r="J421" s="90">
        <v>3192.6564</v>
      </c>
      <c r="K421" s="113"/>
      <c r="L421" s="112"/>
    </row>
    <row r="422" spans="1:12" ht="12.75">
      <c r="A422" s="21">
        <v>412</v>
      </c>
      <c r="B422" s="79" t="s">
        <v>833</v>
      </c>
      <c r="C422" s="36" t="s">
        <v>492</v>
      </c>
      <c r="D422" s="30">
        <v>2142</v>
      </c>
      <c r="E422" s="28">
        <v>950</v>
      </c>
      <c r="F422" s="37">
        <v>0</v>
      </c>
      <c r="G422" s="28">
        <v>250</v>
      </c>
      <c r="H422" s="30">
        <v>3342</v>
      </c>
      <c r="I422" s="85">
        <v>149.3436</v>
      </c>
      <c r="J422" s="90">
        <v>3192.6564</v>
      </c>
      <c r="K422" s="113"/>
      <c r="L422" s="112"/>
    </row>
    <row r="423" spans="1:12" ht="12.75">
      <c r="A423" s="21">
        <v>413</v>
      </c>
      <c r="B423" s="79" t="s">
        <v>834</v>
      </c>
      <c r="C423" s="36" t="s">
        <v>492</v>
      </c>
      <c r="D423" s="30">
        <v>2142</v>
      </c>
      <c r="E423" s="28">
        <v>950</v>
      </c>
      <c r="F423" s="39">
        <v>0</v>
      </c>
      <c r="G423" s="28">
        <v>250</v>
      </c>
      <c r="H423" s="30">
        <v>3342</v>
      </c>
      <c r="I423" s="85">
        <v>149.3436</v>
      </c>
      <c r="J423" s="90">
        <v>3192.6564</v>
      </c>
      <c r="K423" s="113"/>
      <c r="L423" s="112"/>
    </row>
    <row r="424" spans="1:12" ht="12.75">
      <c r="A424" s="21">
        <v>414</v>
      </c>
      <c r="B424" s="79" t="s">
        <v>835</v>
      </c>
      <c r="C424" s="36" t="s">
        <v>492</v>
      </c>
      <c r="D424" s="30">
        <v>2142</v>
      </c>
      <c r="E424" s="28">
        <v>950</v>
      </c>
      <c r="F424" s="38">
        <v>0</v>
      </c>
      <c r="G424" s="28">
        <v>250</v>
      </c>
      <c r="H424" s="30">
        <v>3342</v>
      </c>
      <c r="I424" s="85">
        <v>149.3436</v>
      </c>
      <c r="J424" s="90">
        <v>3192.6564</v>
      </c>
      <c r="K424" s="113"/>
      <c r="L424" s="112"/>
    </row>
    <row r="425" spans="1:12" ht="12.75">
      <c r="A425" s="21">
        <v>415</v>
      </c>
      <c r="B425" s="79" t="s">
        <v>836</v>
      </c>
      <c r="C425" s="36" t="s">
        <v>492</v>
      </c>
      <c r="D425" s="30">
        <v>2142</v>
      </c>
      <c r="E425" s="28">
        <v>950</v>
      </c>
      <c r="F425" s="42">
        <v>0</v>
      </c>
      <c r="G425" s="28">
        <v>250</v>
      </c>
      <c r="H425" s="30">
        <v>3342</v>
      </c>
      <c r="I425" s="85">
        <v>149.3436</v>
      </c>
      <c r="J425" s="90">
        <v>3192.6564</v>
      </c>
      <c r="K425" s="113"/>
      <c r="L425" s="112"/>
    </row>
    <row r="426" spans="1:12" ht="12.75">
      <c r="A426" s="21">
        <v>416</v>
      </c>
      <c r="B426" s="79" t="s">
        <v>837</v>
      </c>
      <c r="C426" s="36" t="s">
        <v>492</v>
      </c>
      <c r="D426" s="30">
        <v>2142</v>
      </c>
      <c r="E426" s="28">
        <v>950</v>
      </c>
      <c r="F426" s="37">
        <v>0</v>
      </c>
      <c r="G426" s="28">
        <v>250</v>
      </c>
      <c r="H426" s="30">
        <v>3342</v>
      </c>
      <c r="I426" s="85">
        <v>149.3436</v>
      </c>
      <c r="J426" s="90">
        <v>3192.6564</v>
      </c>
      <c r="K426" s="113"/>
      <c r="L426" s="112"/>
    </row>
    <row r="427" spans="1:12" ht="12.75">
      <c r="A427" s="21">
        <v>417</v>
      </c>
      <c r="B427" s="79" t="s">
        <v>838</v>
      </c>
      <c r="C427" s="36" t="s">
        <v>492</v>
      </c>
      <c r="D427" s="30">
        <v>2142</v>
      </c>
      <c r="E427" s="28">
        <v>950</v>
      </c>
      <c r="F427" s="38">
        <v>0</v>
      </c>
      <c r="G427" s="28">
        <v>250</v>
      </c>
      <c r="H427" s="30">
        <v>3342</v>
      </c>
      <c r="I427" s="85">
        <v>149.3436</v>
      </c>
      <c r="J427" s="90">
        <v>3192.6564</v>
      </c>
      <c r="K427" s="113"/>
      <c r="L427" s="112"/>
    </row>
    <row r="428" spans="1:12" ht="12.75">
      <c r="A428" s="21">
        <v>418</v>
      </c>
      <c r="B428" s="79" t="s">
        <v>839</v>
      </c>
      <c r="C428" s="36" t="s">
        <v>492</v>
      </c>
      <c r="D428" s="30">
        <v>2142</v>
      </c>
      <c r="E428" s="28">
        <v>950</v>
      </c>
      <c r="F428" s="39">
        <v>0</v>
      </c>
      <c r="G428" s="28">
        <v>250</v>
      </c>
      <c r="H428" s="30">
        <v>3342</v>
      </c>
      <c r="I428" s="85">
        <v>149.3436</v>
      </c>
      <c r="J428" s="90">
        <v>3192.6564</v>
      </c>
      <c r="K428" s="113"/>
      <c r="L428" s="112"/>
    </row>
    <row r="429" spans="1:12" ht="12.75">
      <c r="A429" s="21">
        <v>419</v>
      </c>
      <c r="B429" s="79" t="s">
        <v>840</v>
      </c>
      <c r="C429" s="36" t="s">
        <v>492</v>
      </c>
      <c r="D429" s="30">
        <v>2142</v>
      </c>
      <c r="E429" s="28">
        <v>950</v>
      </c>
      <c r="F429" s="38">
        <v>0</v>
      </c>
      <c r="G429" s="28">
        <v>250</v>
      </c>
      <c r="H429" s="30">
        <v>3342</v>
      </c>
      <c r="I429" s="85">
        <v>149.3436</v>
      </c>
      <c r="J429" s="90">
        <v>3192.6564</v>
      </c>
      <c r="K429" s="113"/>
      <c r="L429" s="112"/>
    </row>
    <row r="430" spans="1:12" ht="12.75">
      <c r="A430" s="21">
        <v>420</v>
      </c>
      <c r="B430" s="79" t="s">
        <v>841</v>
      </c>
      <c r="C430" s="36" t="s">
        <v>492</v>
      </c>
      <c r="D430" s="30">
        <v>2142</v>
      </c>
      <c r="E430" s="28">
        <v>950</v>
      </c>
      <c r="F430" s="38">
        <v>0</v>
      </c>
      <c r="G430" s="28">
        <v>250</v>
      </c>
      <c r="H430" s="30">
        <v>3342</v>
      </c>
      <c r="I430" s="85">
        <v>149.3436</v>
      </c>
      <c r="J430" s="90">
        <v>3192.6564</v>
      </c>
      <c r="K430" s="113"/>
      <c r="L430" s="112"/>
    </row>
    <row r="431" spans="1:12" ht="12.75">
      <c r="A431" s="21">
        <v>421</v>
      </c>
      <c r="B431" s="79" t="s">
        <v>842</v>
      </c>
      <c r="C431" s="36" t="s">
        <v>492</v>
      </c>
      <c r="D431" s="30">
        <v>2142</v>
      </c>
      <c r="E431" s="28">
        <v>950</v>
      </c>
      <c r="F431" s="38">
        <v>0</v>
      </c>
      <c r="G431" s="28">
        <v>250</v>
      </c>
      <c r="H431" s="30">
        <v>3342</v>
      </c>
      <c r="I431" s="85">
        <v>149.3436</v>
      </c>
      <c r="J431" s="90">
        <v>3192.6564</v>
      </c>
      <c r="K431" s="113"/>
      <c r="L431" s="112"/>
    </row>
    <row r="432" spans="1:12" ht="12.75">
      <c r="A432" s="21">
        <v>422</v>
      </c>
      <c r="B432" s="79" t="s">
        <v>843</v>
      </c>
      <c r="C432" s="36" t="s">
        <v>492</v>
      </c>
      <c r="D432" s="30">
        <v>2142</v>
      </c>
      <c r="E432" s="28">
        <v>950</v>
      </c>
      <c r="F432" s="38">
        <v>0</v>
      </c>
      <c r="G432" s="28">
        <v>250</v>
      </c>
      <c r="H432" s="30">
        <v>3342</v>
      </c>
      <c r="I432" s="85">
        <v>149.3436</v>
      </c>
      <c r="J432" s="90">
        <v>3192.6564</v>
      </c>
      <c r="K432" s="113"/>
      <c r="L432" s="112"/>
    </row>
    <row r="433" spans="1:12" ht="12.75">
      <c r="A433" s="21">
        <v>423</v>
      </c>
      <c r="B433" s="79" t="s">
        <v>844</v>
      </c>
      <c r="C433" s="36" t="s">
        <v>492</v>
      </c>
      <c r="D433" s="30">
        <v>2142</v>
      </c>
      <c r="E433" s="28">
        <v>950</v>
      </c>
      <c r="F433" s="37">
        <v>0</v>
      </c>
      <c r="G433" s="28">
        <v>250</v>
      </c>
      <c r="H433" s="30">
        <v>3342</v>
      </c>
      <c r="I433" s="85">
        <v>149.3436</v>
      </c>
      <c r="J433" s="90">
        <v>3192.6564</v>
      </c>
      <c r="K433" s="113"/>
      <c r="L433" s="112"/>
    </row>
    <row r="434" spans="1:12" ht="12.75">
      <c r="A434" s="21">
        <v>424</v>
      </c>
      <c r="B434" s="79" t="s">
        <v>845</v>
      </c>
      <c r="C434" s="36" t="s">
        <v>492</v>
      </c>
      <c r="D434" s="30">
        <v>2142</v>
      </c>
      <c r="E434" s="28">
        <v>950</v>
      </c>
      <c r="F434" s="37">
        <v>0</v>
      </c>
      <c r="G434" s="28">
        <v>250</v>
      </c>
      <c r="H434" s="30">
        <v>3342</v>
      </c>
      <c r="I434" s="85">
        <v>149.3436</v>
      </c>
      <c r="J434" s="90">
        <v>3192.6564</v>
      </c>
      <c r="K434" s="113"/>
      <c r="L434" s="112"/>
    </row>
    <row r="435" spans="1:12" ht="12.75">
      <c r="A435" s="21">
        <v>425</v>
      </c>
      <c r="B435" s="79" t="s">
        <v>846</v>
      </c>
      <c r="C435" s="36" t="s">
        <v>492</v>
      </c>
      <c r="D435" s="30">
        <v>2142</v>
      </c>
      <c r="E435" s="28">
        <v>950</v>
      </c>
      <c r="F435" s="37">
        <v>0</v>
      </c>
      <c r="G435" s="28">
        <v>250</v>
      </c>
      <c r="H435" s="30">
        <v>3342</v>
      </c>
      <c r="I435" s="85">
        <v>149.3436</v>
      </c>
      <c r="J435" s="90">
        <v>3192.6564</v>
      </c>
      <c r="K435" s="113"/>
      <c r="L435" s="112"/>
    </row>
    <row r="436" spans="1:12" ht="12.75">
      <c r="A436" s="21">
        <v>426</v>
      </c>
      <c r="B436" s="79" t="s">
        <v>847</v>
      </c>
      <c r="C436" s="36" t="s">
        <v>492</v>
      </c>
      <c r="D436" s="30">
        <v>2142</v>
      </c>
      <c r="E436" s="28">
        <v>950</v>
      </c>
      <c r="F436" s="40">
        <v>0</v>
      </c>
      <c r="G436" s="28">
        <v>250</v>
      </c>
      <c r="H436" s="30">
        <v>3342</v>
      </c>
      <c r="I436" s="85">
        <v>149.3436</v>
      </c>
      <c r="J436" s="90">
        <v>3192.6564</v>
      </c>
      <c r="K436" s="113"/>
      <c r="L436" s="112"/>
    </row>
    <row r="437" spans="1:12" ht="12.75">
      <c r="A437" s="21">
        <v>427</v>
      </c>
      <c r="B437" s="79" t="s">
        <v>848</v>
      </c>
      <c r="C437" s="27" t="s">
        <v>492</v>
      </c>
      <c r="D437" s="30">
        <v>2142</v>
      </c>
      <c r="E437" s="28">
        <v>950</v>
      </c>
      <c r="F437" s="41">
        <v>0</v>
      </c>
      <c r="G437" s="28">
        <v>250</v>
      </c>
      <c r="H437" s="30">
        <v>3342</v>
      </c>
      <c r="I437" s="85">
        <v>149.3436</v>
      </c>
      <c r="J437" s="90">
        <v>3192.6564</v>
      </c>
      <c r="K437" s="113"/>
      <c r="L437" s="112"/>
    </row>
    <row r="438" spans="1:12" ht="12.75">
      <c r="A438" s="21">
        <v>428</v>
      </c>
      <c r="B438" s="79" t="s">
        <v>849</v>
      </c>
      <c r="C438" s="36" t="s">
        <v>492</v>
      </c>
      <c r="D438" s="30">
        <v>2142</v>
      </c>
      <c r="E438" s="28">
        <v>950</v>
      </c>
      <c r="F438" s="38">
        <v>0</v>
      </c>
      <c r="G438" s="28">
        <v>250</v>
      </c>
      <c r="H438" s="30">
        <v>3342</v>
      </c>
      <c r="I438" s="85">
        <v>149.3436</v>
      </c>
      <c r="J438" s="90">
        <v>3192.6564</v>
      </c>
      <c r="K438" s="113"/>
      <c r="L438" s="112"/>
    </row>
    <row r="439" spans="1:12" ht="12.75">
      <c r="A439" s="21">
        <v>429</v>
      </c>
      <c r="B439" s="79" t="s">
        <v>850</v>
      </c>
      <c r="C439" s="36" t="s">
        <v>492</v>
      </c>
      <c r="D439" s="30">
        <v>2142</v>
      </c>
      <c r="E439" s="28">
        <v>950</v>
      </c>
      <c r="F439" s="38">
        <v>35</v>
      </c>
      <c r="G439" s="28">
        <v>250</v>
      </c>
      <c r="H439" s="30">
        <v>3377</v>
      </c>
      <c r="I439" s="85">
        <v>151.0341</v>
      </c>
      <c r="J439" s="90">
        <v>3225.9659</v>
      </c>
      <c r="K439" s="113"/>
      <c r="L439" s="112"/>
    </row>
    <row r="440" spans="1:12" ht="12.75">
      <c r="A440" s="21">
        <v>430</v>
      </c>
      <c r="B440" s="79" t="s">
        <v>851</v>
      </c>
      <c r="C440" s="36" t="s">
        <v>492</v>
      </c>
      <c r="D440" s="30">
        <v>2142</v>
      </c>
      <c r="E440" s="28">
        <v>950</v>
      </c>
      <c r="F440" s="37">
        <v>0</v>
      </c>
      <c r="G440" s="28">
        <v>250</v>
      </c>
      <c r="H440" s="30">
        <v>3342</v>
      </c>
      <c r="I440" s="85">
        <v>149.3436</v>
      </c>
      <c r="J440" s="90">
        <v>3192.6564</v>
      </c>
      <c r="K440" s="113"/>
      <c r="L440" s="112"/>
    </row>
    <row r="441" spans="1:12" ht="12.75">
      <c r="A441" s="21">
        <v>431</v>
      </c>
      <c r="B441" s="79" t="s">
        <v>852</v>
      </c>
      <c r="C441" s="36" t="s">
        <v>492</v>
      </c>
      <c r="D441" s="30">
        <v>2142</v>
      </c>
      <c r="E441" s="28">
        <v>950</v>
      </c>
      <c r="F441" s="41">
        <v>35</v>
      </c>
      <c r="G441" s="28">
        <v>250</v>
      </c>
      <c r="H441" s="30">
        <v>3377</v>
      </c>
      <c r="I441" s="85">
        <v>151.0341</v>
      </c>
      <c r="J441" s="90">
        <v>3225.9659</v>
      </c>
      <c r="K441" s="113"/>
      <c r="L441" s="112"/>
    </row>
    <row r="442" spans="1:12" ht="12.75">
      <c r="A442" s="21">
        <v>432</v>
      </c>
      <c r="B442" s="79" t="s">
        <v>853</v>
      </c>
      <c r="C442" s="36" t="s">
        <v>492</v>
      </c>
      <c r="D442" s="30">
        <v>2142</v>
      </c>
      <c r="E442" s="28">
        <v>950</v>
      </c>
      <c r="F442" s="38">
        <v>0</v>
      </c>
      <c r="G442" s="28">
        <v>250</v>
      </c>
      <c r="H442" s="30">
        <v>3342</v>
      </c>
      <c r="I442" s="85">
        <v>149.3436</v>
      </c>
      <c r="J442" s="90">
        <v>3192.6564</v>
      </c>
      <c r="K442" s="113"/>
      <c r="L442" s="112"/>
    </row>
    <row r="443" spans="1:12" ht="12.75">
      <c r="A443" s="21">
        <v>433</v>
      </c>
      <c r="B443" s="79" t="s">
        <v>854</v>
      </c>
      <c r="C443" s="36" t="s">
        <v>492</v>
      </c>
      <c r="D443" s="30">
        <v>2142</v>
      </c>
      <c r="E443" s="28">
        <v>950</v>
      </c>
      <c r="F443" s="37">
        <v>0</v>
      </c>
      <c r="G443" s="28">
        <v>250</v>
      </c>
      <c r="H443" s="30">
        <v>3342</v>
      </c>
      <c r="I443" s="85">
        <v>149.3436</v>
      </c>
      <c r="J443" s="90">
        <v>3192.6564</v>
      </c>
      <c r="K443" s="113"/>
      <c r="L443" s="112"/>
    </row>
    <row r="444" spans="1:12" ht="12.75">
      <c r="A444" s="21">
        <v>434</v>
      </c>
      <c r="B444" s="79" t="s">
        <v>855</v>
      </c>
      <c r="C444" s="36" t="s">
        <v>492</v>
      </c>
      <c r="D444" s="30">
        <v>2142</v>
      </c>
      <c r="E444" s="28">
        <v>950</v>
      </c>
      <c r="F444" s="38">
        <v>0</v>
      </c>
      <c r="G444" s="28">
        <v>250</v>
      </c>
      <c r="H444" s="30">
        <v>3342</v>
      </c>
      <c r="I444" s="85">
        <v>149.3436</v>
      </c>
      <c r="J444" s="90">
        <v>3192.6564</v>
      </c>
      <c r="K444" s="113"/>
      <c r="L444" s="112"/>
    </row>
    <row r="445" spans="1:12" ht="12.75">
      <c r="A445" s="21">
        <v>435</v>
      </c>
      <c r="B445" s="79" t="s">
        <v>856</v>
      </c>
      <c r="C445" s="36" t="s">
        <v>492</v>
      </c>
      <c r="D445" s="30">
        <v>2142</v>
      </c>
      <c r="E445" s="28">
        <v>950</v>
      </c>
      <c r="F445" s="38">
        <v>0</v>
      </c>
      <c r="G445" s="28">
        <v>250</v>
      </c>
      <c r="H445" s="30">
        <v>3342</v>
      </c>
      <c r="I445" s="85">
        <v>149.3436</v>
      </c>
      <c r="J445" s="90">
        <v>3192.6564</v>
      </c>
      <c r="K445" s="113"/>
      <c r="L445" s="112"/>
    </row>
    <row r="446" spans="1:12" ht="12.75">
      <c r="A446" s="21">
        <v>436</v>
      </c>
      <c r="B446" s="79" t="s">
        <v>857</v>
      </c>
      <c r="C446" s="36" t="s">
        <v>492</v>
      </c>
      <c r="D446" s="30">
        <v>2142</v>
      </c>
      <c r="E446" s="28">
        <v>950</v>
      </c>
      <c r="F446" s="38">
        <v>0</v>
      </c>
      <c r="G446" s="28">
        <v>250</v>
      </c>
      <c r="H446" s="30">
        <v>3342</v>
      </c>
      <c r="I446" s="85">
        <v>149.3436</v>
      </c>
      <c r="J446" s="90">
        <v>3192.6564</v>
      </c>
      <c r="K446" s="113"/>
      <c r="L446" s="112"/>
    </row>
    <row r="447" spans="1:12" ht="12.75">
      <c r="A447" s="21">
        <v>437</v>
      </c>
      <c r="B447" s="79" t="s">
        <v>858</v>
      </c>
      <c r="C447" s="36" t="s">
        <v>492</v>
      </c>
      <c r="D447" s="30">
        <v>2142</v>
      </c>
      <c r="E447" s="28">
        <v>950</v>
      </c>
      <c r="F447" s="29">
        <v>0</v>
      </c>
      <c r="G447" s="28">
        <v>250</v>
      </c>
      <c r="H447" s="30">
        <v>3342</v>
      </c>
      <c r="I447" s="85">
        <v>149.3436</v>
      </c>
      <c r="J447" s="90">
        <v>3192.6564</v>
      </c>
      <c r="K447" s="113"/>
      <c r="L447" s="112"/>
    </row>
    <row r="448" spans="1:12" ht="12.75">
      <c r="A448" s="21">
        <v>438</v>
      </c>
      <c r="B448" s="79" t="s">
        <v>859</v>
      </c>
      <c r="C448" s="36" t="s">
        <v>492</v>
      </c>
      <c r="D448" s="30">
        <v>2142</v>
      </c>
      <c r="E448" s="28">
        <v>950</v>
      </c>
      <c r="F448" s="38">
        <v>0</v>
      </c>
      <c r="G448" s="28">
        <v>250</v>
      </c>
      <c r="H448" s="30">
        <v>3342</v>
      </c>
      <c r="I448" s="85">
        <v>149.3436</v>
      </c>
      <c r="J448" s="90">
        <v>3192.6564</v>
      </c>
      <c r="K448" s="113"/>
      <c r="L448" s="112"/>
    </row>
    <row r="449" spans="1:12" ht="12.75">
      <c r="A449" s="21">
        <v>439</v>
      </c>
      <c r="B449" s="79" t="s">
        <v>860</v>
      </c>
      <c r="C449" s="36" t="s">
        <v>492</v>
      </c>
      <c r="D449" s="30">
        <v>2142</v>
      </c>
      <c r="E449" s="28">
        <v>950</v>
      </c>
      <c r="F449" s="37">
        <v>0</v>
      </c>
      <c r="G449" s="28">
        <v>250</v>
      </c>
      <c r="H449" s="30">
        <v>3342</v>
      </c>
      <c r="I449" s="85">
        <v>149.3436</v>
      </c>
      <c r="J449" s="90">
        <v>3192.6564</v>
      </c>
      <c r="K449" s="113"/>
      <c r="L449" s="112"/>
    </row>
    <row r="450" spans="1:12" ht="12.75">
      <c r="A450" s="21">
        <v>440</v>
      </c>
      <c r="B450" s="79" t="s">
        <v>861</v>
      </c>
      <c r="C450" s="36" t="s">
        <v>492</v>
      </c>
      <c r="D450" s="30">
        <v>2142</v>
      </c>
      <c r="E450" s="28">
        <v>950</v>
      </c>
      <c r="F450" s="38">
        <v>0</v>
      </c>
      <c r="G450" s="28">
        <v>250</v>
      </c>
      <c r="H450" s="30">
        <v>3342</v>
      </c>
      <c r="I450" s="85">
        <v>149.3436</v>
      </c>
      <c r="J450" s="90">
        <v>3192.6564</v>
      </c>
      <c r="K450" s="113"/>
      <c r="L450" s="112"/>
    </row>
    <row r="451" spans="1:12" ht="12.75">
      <c r="A451" s="21">
        <v>441</v>
      </c>
      <c r="B451" s="79" t="s">
        <v>862</v>
      </c>
      <c r="C451" s="36" t="s">
        <v>492</v>
      </c>
      <c r="D451" s="30">
        <v>2142</v>
      </c>
      <c r="E451" s="28">
        <v>950</v>
      </c>
      <c r="F451" s="39">
        <v>0</v>
      </c>
      <c r="G451" s="28">
        <v>250</v>
      </c>
      <c r="H451" s="30">
        <v>3342</v>
      </c>
      <c r="I451" s="85">
        <v>149.3436</v>
      </c>
      <c r="J451" s="90">
        <v>3192.6564</v>
      </c>
      <c r="K451" s="113"/>
      <c r="L451" s="112"/>
    </row>
    <row r="452" spans="1:12" ht="12.75">
      <c r="A452" s="21">
        <v>442</v>
      </c>
      <c r="B452" s="79" t="s">
        <v>863</v>
      </c>
      <c r="C452" s="36" t="s">
        <v>492</v>
      </c>
      <c r="D452" s="30">
        <v>2142</v>
      </c>
      <c r="E452" s="28">
        <v>950</v>
      </c>
      <c r="F452" s="38">
        <v>0</v>
      </c>
      <c r="G452" s="28">
        <v>250</v>
      </c>
      <c r="H452" s="30">
        <v>3342</v>
      </c>
      <c r="I452" s="85">
        <v>149.3436</v>
      </c>
      <c r="J452" s="90">
        <v>3192.6564</v>
      </c>
      <c r="K452" s="113"/>
      <c r="L452" s="112"/>
    </row>
    <row r="453" spans="1:12" ht="12.75">
      <c r="A453" s="21">
        <v>443</v>
      </c>
      <c r="B453" s="79" t="s">
        <v>864</v>
      </c>
      <c r="C453" s="36" t="s">
        <v>492</v>
      </c>
      <c r="D453" s="30">
        <v>2142</v>
      </c>
      <c r="E453" s="28">
        <v>950</v>
      </c>
      <c r="F453" s="38">
        <v>0</v>
      </c>
      <c r="G453" s="28">
        <v>250</v>
      </c>
      <c r="H453" s="30">
        <v>3342</v>
      </c>
      <c r="I453" s="85">
        <v>149.3436</v>
      </c>
      <c r="J453" s="90">
        <v>3192.6564</v>
      </c>
      <c r="K453" s="113"/>
      <c r="L453" s="112"/>
    </row>
    <row r="454" spans="1:12" ht="12.75">
      <c r="A454" s="21">
        <v>444</v>
      </c>
      <c r="B454" s="79" t="s">
        <v>865</v>
      </c>
      <c r="C454" s="36" t="s">
        <v>492</v>
      </c>
      <c r="D454" s="30">
        <v>2142</v>
      </c>
      <c r="E454" s="28">
        <v>950</v>
      </c>
      <c r="F454" s="37">
        <v>35</v>
      </c>
      <c r="G454" s="28">
        <v>250</v>
      </c>
      <c r="H454" s="30">
        <v>3377</v>
      </c>
      <c r="I454" s="85">
        <v>151.0341</v>
      </c>
      <c r="J454" s="90">
        <v>3225.9659</v>
      </c>
      <c r="K454" s="113"/>
      <c r="L454" s="112"/>
    </row>
    <row r="455" spans="1:12" ht="12.75">
      <c r="A455" s="21">
        <v>445</v>
      </c>
      <c r="B455" s="79" t="s">
        <v>866</v>
      </c>
      <c r="C455" s="36" t="s">
        <v>492</v>
      </c>
      <c r="D455" s="30">
        <v>2142</v>
      </c>
      <c r="E455" s="28">
        <v>950</v>
      </c>
      <c r="F455" s="38">
        <v>35</v>
      </c>
      <c r="G455" s="28">
        <v>250</v>
      </c>
      <c r="H455" s="30">
        <v>3377</v>
      </c>
      <c r="I455" s="85">
        <v>151.0341</v>
      </c>
      <c r="J455" s="90">
        <v>3225.9659</v>
      </c>
      <c r="K455" s="113"/>
      <c r="L455" s="112"/>
    </row>
    <row r="456" spans="1:12" ht="12.75">
      <c r="A456" s="21">
        <v>446</v>
      </c>
      <c r="B456" s="79" t="s">
        <v>867</v>
      </c>
      <c r="C456" s="36" t="s">
        <v>492</v>
      </c>
      <c r="D456" s="30">
        <v>2142</v>
      </c>
      <c r="E456" s="28">
        <v>950</v>
      </c>
      <c r="F456" s="38">
        <v>35</v>
      </c>
      <c r="G456" s="28">
        <v>250</v>
      </c>
      <c r="H456" s="30">
        <v>3377</v>
      </c>
      <c r="I456" s="85">
        <v>151.0341</v>
      </c>
      <c r="J456" s="90">
        <v>3225.9659</v>
      </c>
      <c r="K456" s="113"/>
      <c r="L456" s="112"/>
    </row>
    <row r="457" spans="1:12" ht="12.75">
      <c r="A457" s="21">
        <v>447</v>
      </c>
      <c r="B457" s="79" t="s">
        <v>868</v>
      </c>
      <c r="C457" s="36" t="s">
        <v>492</v>
      </c>
      <c r="D457" s="30">
        <v>2142</v>
      </c>
      <c r="E457" s="28">
        <v>950</v>
      </c>
      <c r="F457" s="38">
        <v>50</v>
      </c>
      <c r="G457" s="28">
        <v>250</v>
      </c>
      <c r="H457" s="30">
        <v>3392</v>
      </c>
      <c r="I457" s="85">
        <v>151.7586</v>
      </c>
      <c r="J457" s="90">
        <v>3240.2414</v>
      </c>
      <c r="K457" s="113"/>
      <c r="L457" s="112"/>
    </row>
    <row r="458" spans="1:12" ht="12.75">
      <c r="A458" s="21">
        <v>448</v>
      </c>
      <c r="B458" s="79" t="s">
        <v>869</v>
      </c>
      <c r="C458" s="36" t="s">
        <v>492</v>
      </c>
      <c r="D458" s="30">
        <v>2142</v>
      </c>
      <c r="E458" s="28">
        <v>950</v>
      </c>
      <c r="F458" s="38">
        <v>50</v>
      </c>
      <c r="G458" s="28">
        <v>250</v>
      </c>
      <c r="H458" s="30">
        <v>3392</v>
      </c>
      <c r="I458" s="85">
        <v>151.7586</v>
      </c>
      <c r="J458" s="90">
        <v>3240.2414</v>
      </c>
      <c r="K458" s="113"/>
      <c r="L458" s="112"/>
    </row>
    <row r="459" spans="1:12" ht="12.75">
      <c r="A459" s="21">
        <v>449</v>
      </c>
      <c r="B459" s="79" t="s">
        <v>870</v>
      </c>
      <c r="C459" s="36" t="s">
        <v>492</v>
      </c>
      <c r="D459" s="30">
        <v>2142</v>
      </c>
      <c r="E459" s="28">
        <v>950</v>
      </c>
      <c r="F459" s="38">
        <v>50</v>
      </c>
      <c r="G459" s="28">
        <v>250</v>
      </c>
      <c r="H459" s="30">
        <v>3392</v>
      </c>
      <c r="I459" s="85">
        <v>151.7586</v>
      </c>
      <c r="J459" s="90">
        <v>3240.2414</v>
      </c>
      <c r="K459" s="113"/>
      <c r="L459" s="112"/>
    </row>
    <row r="460" spans="1:12" ht="12.75">
      <c r="A460" s="21">
        <v>450</v>
      </c>
      <c r="B460" s="79" t="s">
        <v>871</v>
      </c>
      <c r="C460" s="36" t="s">
        <v>492</v>
      </c>
      <c r="D460" s="30">
        <v>2142</v>
      </c>
      <c r="E460" s="28">
        <v>950</v>
      </c>
      <c r="F460" s="38">
        <v>50</v>
      </c>
      <c r="G460" s="28">
        <v>250</v>
      </c>
      <c r="H460" s="30">
        <v>3392</v>
      </c>
      <c r="I460" s="85">
        <v>151.7586</v>
      </c>
      <c r="J460" s="90">
        <v>3240.2414</v>
      </c>
      <c r="K460" s="113"/>
      <c r="L460" s="112"/>
    </row>
    <row r="461" spans="1:12" ht="12.75">
      <c r="A461" s="21">
        <v>451</v>
      </c>
      <c r="B461" s="79" t="s">
        <v>872</v>
      </c>
      <c r="C461" s="36" t="s">
        <v>492</v>
      </c>
      <c r="D461" s="30">
        <v>2142</v>
      </c>
      <c r="E461" s="28">
        <v>950</v>
      </c>
      <c r="F461" s="38">
        <v>50</v>
      </c>
      <c r="G461" s="28">
        <v>250</v>
      </c>
      <c r="H461" s="30">
        <v>3392</v>
      </c>
      <c r="I461" s="85">
        <v>151.7586</v>
      </c>
      <c r="J461" s="90">
        <v>3240.2414</v>
      </c>
      <c r="K461" s="113"/>
      <c r="L461" s="112"/>
    </row>
    <row r="462" spans="1:12" ht="12.75">
      <c r="A462" s="21">
        <v>452</v>
      </c>
      <c r="B462" s="79" t="s">
        <v>873</v>
      </c>
      <c r="C462" s="36" t="s">
        <v>492</v>
      </c>
      <c r="D462" s="30">
        <v>2142</v>
      </c>
      <c r="E462" s="28">
        <v>950</v>
      </c>
      <c r="F462" s="38">
        <v>35</v>
      </c>
      <c r="G462" s="28">
        <v>250</v>
      </c>
      <c r="H462" s="30">
        <v>3377</v>
      </c>
      <c r="I462" s="85">
        <v>151.0341</v>
      </c>
      <c r="J462" s="90">
        <v>3225.9659</v>
      </c>
      <c r="K462" s="113"/>
      <c r="L462" s="112"/>
    </row>
    <row r="463" spans="1:12" ht="12.75">
      <c r="A463" s="21">
        <v>453</v>
      </c>
      <c r="B463" s="79" t="s">
        <v>874</v>
      </c>
      <c r="C463" s="43" t="s">
        <v>492</v>
      </c>
      <c r="D463" s="30">
        <v>2142</v>
      </c>
      <c r="E463" s="28">
        <v>950</v>
      </c>
      <c r="F463" s="38">
        <v>50</v>
      </c>
      <c r="G463" s="28">
        <v>250</v>
      </c>
      <c r="H463" s="30">
        <v>3392</v>
      </c>
      <c r="I463" s="85">
        <v>151.7586</v>
      </c>
      <c r="J463" s="90">
        <v>3240.2414</v>
      </c>
      <c r="K463" s="113"/>
      <c r="L463" s="112"/>
    </row>
    <row r="464" spans="1:12" ht="12.75">
      <c r="A464" s="21">
        <v>454</v>
      </c>
      <c r="B464" s="79" t="s">
        <v>875</v>
      </c>
      <c r="C464" s="36" t="s">
        <v>492</v>
      </c>
      <c r="D464" s="30">
        <v>2142</v>
      </c>
      <c r="E464" s="28">
        <v>950</v>
      </c>
      <c r="F464" s="38">
        <v>75</v>
      </c>
      <c r="G464" s="28">
        <v>250</v>
      </c>
      <c r="H464" s="30">
        <v>3417</v>
      </c>
      <c r="I464" s="85">
        <v>152.9661</v>
      </c>
      <c r="J464" s="90">
        <v>3264.0339</v>
      </c>
      <c r="K464" s="113"/>
      <c r="L464" s="112"/>
    </row>
    <row r="465" spans="1:12" ht="12.75">
      <c r="A465" s="21">
        <v>455</v>
      </c>
      <c r="B465" s="79" t="s">
        <v>876</v>
      </c>
      <c r="C465" s="36" t="s">
        <v>492</v>
      </c>
      <c r="D465" s="30">
        <v>2142</v>
      </c>
      <c r="E465" s="28">
        <v>950</v>
      </c>
      <c r="F465" s="39">
        <v>50</v>
      </c>
      <c r="G465" s="28">
        <v>250</v>
      </c>
      <c r="H465" s="30">
        <v>3392</v>
      </c>
      <c r="I465" s="85">
        <v>151.7586</v>
      </c>
      <c r="J465" s="90">
        <v>3240.2414</v>
      </c>
      <c r="K465" s="113"/>
      <c r="L465" s="112"/>
    </row>
    <row r="466" spans="1:12" ht="12.75">
      <c r="A466" s="21">
        <v>456</v>
      </c>
      <c r="B466" s="79" t="s">
        <v>877</v>
      </c>
      <c r="C466" s="36" t="s">
        <v>492</v>
      </c>
      <c r="D466" s="30">
        <v>2142</v>
      </c>
      <c r="E466" s="28">
        <v>950</v>
      </c>
      <c r="F466" s="38">
        <v>75</v>
      </c>
      <c r="G466" s="28">
        <v>250</v>
      </c>
      <c r="H466" s="30">
        <v>3417</v>
      </c>
      <c r="I466" s="85">
        <v>152.9661</v>
      </c>
      <c r="J466" s="90">
        <v>3264.0339</v>
      </c>
      <c r="K466" s="113"/>
      <c r="L466" s="112"/>
    </row>
    <row r="467" spans="1:12" ht="12.75">
      <c r="A467" s="21">
        <v>457</v>
      </c>
      <c r="B467" s="79" t="s">
        <v>878</v>
      </c>
      <c r="C467" s="36" t="s">
        <v>492</v>
      </c>
      <c r="D467" s="30">
        <v>2142</v>
      </c>
      <c r="E467" s="28">
        <v>950</v>
      </c>
      <c r="F467" s="38">
        <v>50</v>
      </c>
      <c r="G467" s="28">
        <v>250</v>
      </c>
      <c r="H467" s="30">
        <v>3392</v>
      </c>
      <c r="I467" s="85">
        <v>151.7586</v>
      </c>
      <c r="J467" s="90">
        <v>3240.2414</v>
      </c>
      <c r="K467" s="113"/>
      <c r="L467" s="112"/>
    </row>
    <row r="468" spans="1:12" ht="12.75">
      <c r="A468" s="21">
        <v>458</v>
      </c>
      <c r="B468" s="79" t="s">
        <v>879</v>
      </c>
      <c r="C468" s="36" t="s">
        <v>492</v>
      </c>
      <c r="D468" s="30">
        <v>2142</v>
      </c>
      <c r="E468" s="28">
        <v>950</v>
      </c>
      <c r="F468" s="38">
        <v>75</v>
      </c>
      <c r="G468" s="28">
        <v>250</v>
      </c>
      <c r="H468" s="30">
        <v>3417</v>
      </c>
      <c r="I468" s="85">
        <v>152.9661</v>
      </c>
      <c r="J468" s="90">
        <v>3264.0339</v>
      </c>
      <c r="K468" s="113"/>
      <c r="L468" s="112"/>
    </row>
    <row r="469" spans="1:12" ht="12.75">
      <c r="A469" s="21">
        <v>459</v>
      </c>
      <c r="B469" s="79" t="s">
        <v>880</v>
      </c>
      <c r="C469" s="36" t="s">
        <v>492</v>
      </c>
      <c r="D469" s="30">
        <v>2142</v>
      </c>
      <c r="E469" s="28">
        <v>950</v>
      </c>
      <c r="F469" s="38">
        <v>35</v>
      </c>
      <c r="G469" s="28">
        <v>250</v>
      </c>
      <c r="H469" s="30">
        <v>3377</v>
      </c>
      <c r="I469" s="85">
        <v>151.0341</v>
      </c>
      <c r="J469" s="90">
        <v>3225.9659</v>
      </c>
      <c r="K469" s="113"/>
      <c r="L469" s="112"/>
    </row>
    <row r="470" spans="1:12" ht="12.75">
      <c r="A470" s="21">
        <v>460</v>
      </c>
      <c r="B470" s="79" t="s">
        <v>881</v>
      </c>
      <c r="C470" s="36" t="s">
        <v>492</v>
      </c>
      <c r="D470" s="30">
        <v>2142</v>
      </c>
      <c r="E470" s="28">
        <v>950</v>
      </c>
      <c r="F470" s="38">
        <v>50</v>
      </c>
      <c r="G470" s="28">
        <v>250</v>
      </c>
      <c r="H470" s="30">
        <v>3392</v>
      </c>
      <c r="I470" s="85">
        <v>151.7586</v>
      </c>
      <c r="J470" s="90">
        <v>3240.2414</v>
      </c>
      <c r="K470" s="113"/>
      <c r="L470" s="112"/>
    </row>
    <row r="471" spans="1:12" ht="12.75">
      <c r="A471" s="21">
        <v>461</v>
      </c>
      <c r="B471" s="79" t="s">
        <v>882</v>
      </c>
      <c r="C471" s="36" t="s">
        <v>492</v>
      </c>
      <c r="D471" s="30">
        <v>2142</v>
      </c>
      <c r="E471" s="28">
        <v>950</v>
      </c>
      <c r="F471" s="39">
        <v>0</v>
      </c>
      <c r="G471" s="28">
        <v>250</v>
      </c>
      <c r="H471" s="30">
        <v>3342</v>
      </c>
      <c r="I471" s="85">
        <v>149.3436</v>
      </c>
      <c r="J471" s="90">
        <v>3192.6564</v>
      </c>
      <c r="K471" s="113"/>
      <c r="L471" s="112"/>
    </row>
    <row r="472" spans="1:12" ht="12.75">
      <c r="A472" s="21">
        <v>462</v>
      </c>
      <c r="B472" s="79" t="s">
        <v>883</v>
      </c>
      <c r="C472" s="27" t="s">
        <v>492</v>
      </c>
      <c r="D472" s="30">
        <v>2142</v>
      </c>
      <c r="E472" s="28">
        <v>950</v>
      </c>
      <c r="F472" s="38">
        <v>35</v>
      </c>
      <c r="G472" s="28">
        <v>250</v>
      </c>
      <c r="H472" s="30">
        <v>3377</v>
      </c>
      <c r="I472" s="85">
        <v>151.0341</v>
      </c>
      <c r="J472" s="90">
        <v>3225.9659</v>
      </c>
      <c r="K472" s="113"/>
      <c r="L472" s="112"/>
    </row>
    <row r="473" spans="1:12" ht="12.75">
      <c r="A473" s="21">
        <v>463</v>
      </c>
      <c r="B473" s="79" t="s">
        <v>884</v>
      </c>
      <c r="C473" s="36" t="s">
        <v>427</v>
      </c>
      <c r="D473" s="30">
        <v>2142</v>
      </c>
      <c r="E473" s="28">
        <v>950</v>
      </c>
      <c r="F473" s="38">
        <v>50</v>
      </c>
      <c r="G473" s="28">
        <v>250</v>
      </c>
      <c r="H473" s="30">
        <v>3392</v>
      </c>
      <c r="I473" s="85">
        <v>151.7586</v>
      </c>
      <c r="J473" s="90">
        <v>3240.2414</v>
      </c>
      <c r="K473" s="113"/>
      <c r="L473" s="112"/>
    </row>
    <row r="474" spans="1:12" ht="12.75">
      <c r="A474" s="21">
        <v>464</v>
      </c>
      <c r="B474" s="79" t="s">
        <v>885</v>
      </c>
      <c r="C474" s="36" t="s">
        <v>427</v>
      </c>
      <c r="D474" s="30">
        <v>2142</v>
      </c>
      <c r="E474" s="28">
        <v>950</v>
      </c>
      <c r="F474" s="41">
        <v>50</v>
      </c>
      <c r="G474" s="28">
        <v>250</v>
      </c>
      <c r="H474" s="30">
        <v>3392</v>
      </c>
      <c r="I474" s="85">
        <v>151.7586</v>
      </c>
      <c r="J474" s="90">
        <v>3240.2414</v>
      </c>
      <c r="K474" s="113"/>
      <c r="L474" s="112"/>
    </row>
    <row r="475" spans="1:12" ht="12.75">
      <c r="A475" s="21">
        <v>465</v>
      </c>
      <c r="B475" s="79" t="s">
        <v>886</v>
      </c>
      <c r="C475" s="36" t="s">
        <v>427</v>
      </c>
      <c r="D475" s="30">
        <v>2142</v>
      </c>
      <c r="E475" s="28">
        <v>950</v>
      </c>
      <c r="F475" s="37">
        <v>50</v>
      </c>
      <c r="G475" s="28">
        <v>250</v>
      </c>
      <c r="H475" s="30">
        <v>3392</v>
      </c>
      <c r="I475" s="85">
        <v>151.7586</v>
      </c>
      <c r="J475" s="90">
        <v>3240.2414</v>
      </c>
      <c r="K475" s="113"/>
      <c r="L475" s="112"/>
    </row>
    <row r="476" spans="1:12" ht="12.75">
      <c r="A476" s="21">
        <v>466</v>
      </c>
      <c r="B476" s="79" t="s">
        <v>887</v>
      </c>
      <c r="C476" s="36" t="s">
        <v>427</v>
      </c>
      <c r="D476" s="30">
        <v>2142</v>
      </c>
      <c r="E476" s="28">
        <v>950</v>
      </c>
      <c r="F476" s="38">
        <v>35</v>
      </c>
      <c r="G476" s="28">
        <v>250</v>
      </c>
      <c r="H476" s="30">
        <v>3377</v>
      </c>
      <c r="I476" s="85">
        <v>151.0341</v>
      </c>
      <c r="J476" s="90">
        <v>3225.9659</v>
      </c>
      <c r="K476" s="113"/>
      <c r="L476" s="112"/>
    </row>
    <row r="477" spans="1:12" ht="12.75">
      <c r="A477" s="21">
        <v>467</v>
      </c>
      <c r="B477" s="79" t="s">
        <v>888</v>
      </c>
      <c r="C477" s="36" t="s">
        <v>427</v>
      </c>
      <c r="D477" s="30">
        <v>2142</v>
      </c>
      <c r="E477" s="28">
        <v>950</v>
      </c>
      <c r="F477" s="40">
        <v>50</v>
      </c>
      <c r="G477" s="28">
        <v>250</v>
      </c>
      <c r="H477" s="30">
        <v>3392</v>
      </c>
      <c r="I477" s="85">
        <v>151.7586</v>
      </c>
      <c r="J477" s="90">
        <v>3240.2414</v>
      </c>
      <c r="K477" s="113"/>
      <c r="L477" s="112"/>
    </row>
    <row r="478" spans="1:12" ht="12.75">
      <c r="A478" s="21">
        <v>468</v>
      </c>
      <c r="B478" s="79" t="s">
        <v>889</v>
      </c>
      <c r="C478" s="36" t="s">
        <v>427</v>
      </c>
      <c r="D478" s="30">
        <v>2142</v>
      </c>
      <c r="E478" s="28">
        <v>950</v>
      </c>
      <c r="F478" s="38">
        <v>50</v>
      </c>
      <c r="G478" s="28">
        <v>250</v>
      </c>
      <c r="H478" s="30">
        <v>3392</v>
      </c>
      <c r="I478" s="85">
        <v>151.7586</v>
      </c>
      <c r="J478" s="90">
        <v>3240.2414</v>
      </c>
      <c r="K478" s="113"/>
      <c r="L478" s="112"/>
    </row>
    <row r="479" spans="1:12" ht="12.75">
      <c r="A479" s="21">
        <v>469</v>
      </c>
      <c r="B479" s="79" t="s">
        <v>890</v>
      </c>
      <c r="C479" s="36" t="s">
        <v>427</v>
      </c>
      <c r="D479" s="30">
        <v>2142</v>
      </c>
      <c r="E479" s="28">
        <v>950</v>
      </c>
      <c r="F479" s="38">
        <v>50</v>
      </c>
      <c r="G479" s="28">
        <v>250</v>
      </c>
      <c r="H479" s="30">
        <v>3392</v>
      </c>
      <c r="I479" s="85">
        <v>151.7586</v>
      </c>
      <c r="J479" s="90">
        <v>3240.2414</v>
      </c>
      <c r="K479" s="113"/>
      <c r="L479" s="112"/>
    </row>
    <row r="480" spans="1:12" ht="12.75">
      <c r="A480" s="21">
        <v>470</v>
      </c>
      <c r="B480" s="79" t="s">
        <v>891</v>
      </c>
      <c r="C480" s="36" t="s">
        <v>427</v>
      </c>
      <c r="D480" s="30">
        <v>2142</v>
      </c>
      <c r="E480" s="28">
        <v>950</v>
      </c>
      <c r="F480" s="40">
        <v>50</v>
      </c>
      <c r="G480" s="28">
        <v>250</v>
      </c>
      <c r="H480" s="30">
        <v>3392</v>
      </c>
      <c r="I480" s="85">
        <v>151.7586</v>
      </c>
      <c r="J480" s="90">
        <v>3240.2414</v>
      </c>
      <c r="K480" s="113"/>
      <c r="L480" s="112"/>
    </row>
    <row r="481" spans="1:12" ht="12.75">
      <c r="A481" s="21">
        <v>471</v>
      </c>
      <c r="B481" s="79" t="s">
        <v>892</v>
      </c>
      <c r="C481" s="36" t="s">
        <v>492</v>
      </c>
      <c r="D481" s="30">
        <v>2142</v>
      </c>
      <c r="E481" s="28">
        <v>950</v>
      </c>
      <c r="F481" s="37">
        <v>35</v>
      </c>
      <c r="G481" s="28">
        <v>250</v>
      </c>
      <c r="H481" s="30">
        <v>3377</v>
      </c>
      <c r="I481" s="85">
        <v>151.0341</v>
      </c>
      <c r="J481" s="90">
        <v>3225.9659</v>
      </c>
      <c r="K481" s="113"/>
      <c r="L481" s="112"/>
    </row>
    <row r="482" spans="1:12" ht="12.75">
      <c r="A482" s="21">
        <v>472</v>
      </c>
      <c r="B482" s="79" t="s">
        <v>893</v>
      </c>
      <c r="C482" s="27" t="s">
        <v>492</v>
      </c>
      <c r="D482" s="30">
        <v>2142</v>
      </c>
      <c r="E482" s="28">
        <v>950</v>
      </c>
      <c r="F482" s="38">
        <v>35</v>
      </c>
      <c r="G482" s="28">
        <v>250</v>
      </c>
      <c r="H482" s="30">
        <v>3377</v>
      </c>
      <c r="I482" s="85">
        <v>151.0341</v>
      </c>
      <c r="J482" s="90">
        <v>3225.9659</v>
      </c>
      <c r="K482" s="113"/>
      <c r="L482" s="112"/>
    </row>
    <row r="483" spans="1:12" ht="12.75">
      <c r="A483" s="21">
        <v>473</v>
      </c>
      <c r="B483" s="79" t="s">
        <v>894</v>
      </c>
      <c r="C483" s="27" t="s">
        <v>492</v>
      </c>
      <c r="D483" s="30">
        <v>2142</v>
      </c>
      <c r="E483" s="28">
        <v>950</v>
      </c>
      <c r="F483" s="38">
        <v>35</v>
      </c>
      <c r="G483" s="28">
        <v>250</v>
      </c>
      <c r="H483" s="30">
        <v>3377</v>
      </c>
      <c r="I483" s="85">
        <v>151.0341</v>
      </c>
      <c r="J483" s="90">
        <v>3225.9659</v>
      </c>
      <c r="K483" s="113"/>
      <c r="L483" s="112"/>
    </row>
    <row r="484" spans="1:12" ht="12.75">
      <c r="A484" s="21">
        <v>474</v>
      </c>
      <c r="B484" s="79" t="s">
        <v>895</v>
      </c>
      <c r="C484" s="27" t="s">
        <v>492</v>
      </c>
      <c r="D484" s="30">
        <v>2142</v>
      </c>
      <c r="E484" s="28">
        <v>950</v>
      </c>
      <c r="F484" s="38">
        <v>35</v>
      </c>
      <c r="G484" s="28">
        <v>250</v>
      </c>
      <c r="H484" s="30">
        <v>3377</v>
      </c>
      <c r="I484" s="85">
        <v>151.0341</v>
      </c>
      <c r="J484" s="90">
        <v>3225.9659</v>
      </c>
      <c r="K484" s="113"/>
      <c r="L484" s="112"/>
    </row>
    <row r="485" spans="1:12" ht="12.75">
      <c r="A485" s="21">
        <v>475</v>
      </c>
      <c r="B485" s="79" t="s">
        <v>896</v>
      </c>
      <c r="C485" s="27" t="s">
        <v>492</v>
      </c>
      <c r="D485" s="30">
        <v>2142</v>
      </c>
      <c r="E485" s="28">
        <v>950</v>
      </c>
      <c r="F485" s="37">
        <v>0</v>
      </c>
      <c r="G485" s="28">
        <v>250</v>
      </c>
      <c r="H485" s="30">
        <v>3342</v>
      </c>
      <c r="I485" s="85">
        <v>149.3436</v>
      </c>
      <c r="J485" s="90">
        <v>3192.6564</v>
      </c>
      <c r="K485" s="113"/>
      <c r="L485" s="112"/>
    </row>
    <row r="486" spans="1:12" ht="12.75">
      <c r="A486" s="21">
        <v>476</v>
      </c>
      <c r="B486" s="79" t="s">
        <v>897</v>
      </c>
      <c r="C486" s="31" t="s">
        <v>492</v>
      </c>
      <c r="D486" s="30">
        <v>2142</v>
      </c>
      <c r="E486" s="28">
        <v>950</v>
      </c>
      <c r="F486" s="41">
        <v>35</v>
      </c>
      <c r="G486" s="28">
        <v>250</v>
      </c>
      <c r="H486" s="30">
        <v>3377</v>
      </c>
      <c r="I486" s="85">
        <v>151.0341</v>
      </c>
      <c r="J486" s="90">
        <v>3225.9659</v>
      </c>
      <c r="K486" s="113"/>
      <c r="L486" s="112"/>
    </row>
    <row r="487" spans="1:12" ht="12.75">
      <c r="A487" s="21">
        <v>477</v>
      </c>
      <c r="B487" s="79" t="s">
        <v>898</v>
      </c>
      <c r="C487" s="36" t="s">
        <v>492</v>
      </c>
      <c r="D487" s="30">
        <v>2142</v>
      </c>
      <c r="E487" s="28">
        <v>950</v>
      </c>
      <c r="F487" s="41">
        <v>0</v>
      </c>
      <c r="G487" s="28">
        <v>250</v>
      </c>
      <c r="H487" s="30">
        <v>3342</v>
      </c>
      <c r="I487" s="85">
        <v>149.3436</v>
      </c>
      <c r="J487" s="90">
        <v>3192.6564</v>
      </c>
      <c r="K487" s="113"/>
      <c r="L487" s="112"/>
    </row>
    <row r="488" spans="1:12" ht="12.75">
      <c r="A488" s="21">
        <v>478</v>
      </c>
      <c r="B488" s="79" t="s">
        <v>899</v>
      </c>
      <c r="C488" s="36" t="s">
        <v>492</v>
      </c>
      <c r="D488" s="30">
        <v>2142</v>
      </c>
      <c r="E488" s="28">
        <v>950</v>
      </c>
      <c r="F488" s="38">
        <v>35</v>
      </c>
      <c r="G488" s="28">
        <v>250</v>
      </c>
      <c r="H488" s="30">
        <v>3377</v>
      </c>
      <c r="I488" s="85">
        <v>151.0341</v>
      </c>
      <c r="J488" s="90">
        <v>3225.9659</v>
      </c>
      <c r="K488" s="113"/>
      <c r="L488" s="112"/>
    </row>
    <row r="489" spans="1:12" ht="12.75">
      <c r="A489" s="21">
        <v>479</v>
      </c>
      <c r="B489" s="79" t="s">
        <v>900</v>
      </c>
      <c r="C489" s="36" t="s">
        <v>492</v>
      </c>
      <c r="D489" s="30">
        <v>2142</v>
      </c>
      <c r="E489" s="28">
        <v>950</v>
      </c>
      <c r="F489" s="41">
        <v>35</v>
      </c>
      <c r="G489" s="28">
        <v>250</v>
      </c>
      <c r="H489" s="30">
        <v>3377</v>
      </c>
      <c r="I489" s="85">
        <v>151.0341</v>
      </c>
      <c r="J489" s="90">
        <v>3225.9659</v>
      </c>
      <c r="K489" s="113"/>
      <c r="L489" s="112"/>
    </row>
    <row r="490" spans="1:12" ht="12.75">
      <c r="A490" s="21">
        <v>480</v>
      </c>
      <c r="B490" s="79" t="s">
        <v>901</v>
      </c>
      <c r="C490" s="27" t="s">
        <v>492</v>
      </c>
      <c r="D490" s="30">
        <v>2142</v>
      </c>
      <c r="E490" s="28">
        <v>950</v>
      </c>
      <c r="F490" s="37">
        <v>50</v>
      </c>
      <c r="G490" s="28">
        <v>250</v>
      </c>
      <c r="H490" s="30">
        <v>3392</v>
      </c>
      <c r="I490" s="85">
        <v>151.7586</v>
      </c>
      <c r="J490" s="90">
        <v>3240.2414</v>
      </c>
      <c r="K490" s="113"/>
      <c r="L490" s="112"/>
    </row>
    <row r="491" spans="1:12" ht="12.75">
      <c r="A491" s="21">
        <v>481</v>
      </c>
      <c r="B491" s="79" t="s">
        <v>902</v>
      </c>
      <c r="C491" s="27" t="s">
        <v>492</v>
      </c>
      <c r="D491" s="30">
        <v>2142</v>
      </c>
      <c r="E491" s="28">
        <v>950</v>
      </c>
      <c r="F491" s="38">
        <v>35</v>
      </c>
      <c r="G491" s="28">
        <v>250</v>
      </c>
      <c r="H491" s="30">
        <v>3377</v>
      </c>
      <c r="I491" s="85">
        <v>151.0341</v>
      </c>
      <c r="J491" s="90">
        <v>3225.9659</v>
      </c>
      <c r="K491" s="113"/>
      <c r="L491" s="112"/>
    </row>
    <row r="492" spans="1:12" ht="12.75">
      <c r="A492" s="21">
        <v>482</v>
      </c>
      <c r="B492" s="79" t="s">
        <v>903</v>
      </c>
      <c r="C492" s="27" t="s">
        <v>492</v>
      </c>
      <c r="D492" s="30">
        <v>2142</v>
      </c>
      <c r="E492" s="28">
        <v>950</v>
      </c>
      <c r="F492" s="38">
        <v>35</v>
      </c>
      <c r="G492" s="28">
        <v>250</v>
      </c>
      <c r="H492" s="30">
        <v>3377</v>
      </c>
      <c r="I492" s="85">
        <v>151.0341</v>
      </c>
      <c r="J492" s="90">
        <v>3225.9659</v>
      </c>
      <c r="K492" s="113"/>
      <c r="L492" s="112"/>
    </row>
    <row r="493" spans="1:12" ht="12.75">
      <c r="A493" s="21">
        <v>483</v>
      </c>
      <c r="B493" s="79" t="s">
        <v>904</v>
      </c>
      <c r="C493" s="27" t="s">
        <v>492</v>
      </c>
      <c r="D493" s="30">
        <v>2142</v>
      </c>
      <c r="E493" s="28">
        <v>950</v>
      </c>
      <c r="F493" s="38">
        <v>50</v>
      </c>
      <c r="G493" s="28">
        <v>250</v>
      </c>
      <c r="H493" s="30">
        <v>3392</v>
      </c>
      <c r="I493" s="85">
        <v>151.7586</v>
      </c>
      <c r="J493" s="90">
        <v>3240.2414</v>
      </c>
      <c r="K493" s="113"/>
      <c r="L493" s="112"/>
    </row>
    <row r="494" spans="1:12" ht="12.75">
      <c r="A494" s="21">
        <v>484</v>
      </c>
      <c r="B494" s="79" t="s">
        <v>905</v>
      </c>
      <c r="C494" s="27" t="s">
        <v>492</v>
      </c>
      <c r="D494" s="30">
        <v>2142</v>
      </c>
      <c r="E494" s="28">
        <v>950</v>
      </c>
      <c r="F494" s="38">
        <v>35</v>
      </c>
      <c r="G494" s="28">
        <v>250</v>
      </c>
      <c r="H494" s="30">
        <v>3377</v>
      </c>
      <c r="I494" s="85">
        <v>151.0341</v>
      </c>
      <c r="J494" s="90">
        <v>3225.9659</v>
      </c>
      <c r="K494" s="113"/>
      <c r="L494" s="112"/>
    </row>
    <row r="495" spans="1:12" ht="12.75">
      <c r="A495" s="21">
        <v>485</v>
      </c>
      <c r="B495" s="79" t="s">
        <v>906</v>
      </c>
      <c r="C495" s="27" t="s">
        <v>492</v>
      </c>
      <c r="D495" s="30">
        <v>2142</v>
      </c>
      <c r="E495" s="28">
        <v>950</v>
      </c>
      <c r="F495" s="37">
        <v>0</v>
      </c>
      <c r="G495" s="28">
        <v>250</v>
      </c>
      <c r="H495" s="30">
        <v>3342</v>
      </c>
      <c r="I495" s="85">
        <v>149.3436</v>
      </c>
      <c r="J495" s="90">
        <v>3192.6564</v>
      </c>
      <c r="K495" s="113"/>
      <c r="L495" s="112"/>
    </row>
    <row r="496" spans="1:12" ht="12.75">
      <c r="A496" s="21">
        <v>486</v>
      </c>
      <c r="B496" s="79" t="s">
        <v>907</v>
      </c>
      <c r="C496" s="27" t="s">
        <v>492</v>
      </c>
      <c r="D496" s="30">
        <v>2142</v>
      </c>
      <c r="E496" s="28">
        <v>950</v>
      </c>
      <c r="F496" s="38">
        <v>35</v>
      </c>
      <c r="G496" s="28">
        <v>250</v>
      </c>
      <c r="H496" s="30">
        <v>3377</v>
      </c>
      <c r="I496" s="85">
        <v>151.0341</v>
      </c>
      <c r="J496" s="90">
        <v>3225.9659</v>
      </c>
      <c r="K496" s="113"/>
      <c r="L496" s="112"/>
    </row>
    <row r="497" spans="1:12" ht="12.75">
      <c r="A497" s="21">
        <v>487</v>
      </c>
      <c r="B497" s="79" t="s">
        <v>908</v>
      </c>
      <c r="C497" s="27" t="s">
        <v>492</v>
      </c>
      <c r="D497" s="30">
        <v>2142</v>
      </c>
      <c r="E497" s="28">
        <v>950</v>
      </c>
      <c r="F497" s="38">
        <v>0</v>
      </c>
      <c r="G497" s="28">
        <v>250</v>
      </c>
      <c r="H497" s="30">
        <v>3342</v>
      </c>
      <c r="I497" s="85">
        <v>149.3436</v>
      </c>
      <c r="J497" s="90">
        <v>3192.6564</v>
      </c>
      <c r="K497" s="113"/>
      <c r="L497" s="112"/>
    </row>
    <row r="498" spans="1:12" ht="12.75">
      <c r="A498" s="21">
        <v>488</v>
      </c>
      <c r="B498" s="79" t="s">
        <v>909</v>
      </c>
      <c r="C498" s="27" t="s">
        <v>492</v>
      </c>
      <c r="D498" s="30">
        <v>2142</v>
      </c>
      <c r="E498" s="28">
        <v>950</v>
      </c>
      <c r="F498" s="38">
        <v>35</v>
      </c>
      <c r="G498" s="28">
        <v>250</v>
      </c>
      <c r="H498" s="30">
        <v>3377</v>
      </c>
      <c r="I498" s="85">
        <v>151.0341</v>
      </c>
      <c r="J498" s="90">
        <v>3225.9659</v>
      </c>
      <c r="K498" s="113"/>
      <c r="L498" s="112"/>
    </row>
    <row r="499" spans="1:12" ht="12.75">
      <c r="A499" s="21">
        <v>489</v>
      </c>
      <c r="B499" s="79" t="s">
        <v>910</v>
      </c>
      <c r="C499" s="27" t="s">
        <v>492</v>
      </c>
      <c r="D499" s="30">
        <v>2142</v>
      </c>
      <c r="E499" s="28">
        <v>950</v>
      </c>
      <c r="F499" s="39">
        <v>35</v>
      </c>
      <c r="G499" s="28">
        <v>250</v>
      </c>
      <c r="H499" s="30">
        <v>3377</v>
      </c>
      <c r="I499" s="85">
        <v>151.0341</v>
      </c>
      <c r="J499" s="90">
        <v>3225.9659</v>
      </c>
      <c r="K499" s="113"/>
      <c r="L499" s="112"/>
    </row>
    <row r="500" spans="1:12" ht="12.75">
      <c r="A500" s="21">
        <v>490</v>
      </c>
      <c r="B500" s="79" t="s">
        <v>911</v>
      </c>
      <c r="C500" s="27" t="s">
        <v>492</v>
      </c>
      <c r="D500" s="30">
        <v>2142</v>
      </c>
      <c r="E500" s="28">
        <v>950</v>
      </c>
      <c r="F500" s="38">
        <v>35</v>
      </c>
      <c r="G500" s="28">
        <v>250</v>
      </c>
      <c r="H500" s="30">
        <v>3377</v>
      </c>
      <c r="I500" s="85">
        <v>151.0341</v>
      </c>
      <c r="J500" s="90">
        <v>3225.9659</v>
      </c>
      <c r="K500" s="113"/>
      <c r="L500" s="112"/>
    </row>
    <row r="501" spans="1:12" ht="12.75">
      <c r="A501" s="21">
        <v>491</v>
      </c>
      <c r="B501" s="79" t="s">
        <v>912</v>
      </c>
      <c r="C501" s="27" t="s">
        <v>492</v>
      </c>
      <c r="D501" s="30">
        <v>2142</v>
      </c>
      <c r="E501" s="28">
        <v>950</v>
      </c>
      <c r="F501" s="38">
        <v>35</v>
      </c>
      <c r="G501" s="28">
        <v>250</v>
      </c>
      <c r="H501" s="30">
        <v>3377</v>
      </c>
      <c r="I501" s="85">
        <v>151.0341</v>
      </c>
      <c r="J501" s="90">
        <v>3225.9659</v>
      </c>
      <c r="K501" s="113"/>
      <c r="L501" s="112"/>
    </row>
    <row r="502" spans="1:12" ht="12.75">
      <c r="A502" s="21">
        <v>492</v>
      </c>
      <c r="B502" s="79" t="s">
        <v>913</v>
      </c>
      <c r="C502" s="27" t="s">
        <v>492</v>
      </c>
      <c r="D502" s="30">
        <v>2142</v>
      </c>
      <c r="E502" s="28">
        <v>950</v>
      </c>
      <c r="F502" s="41">
        <v>35</v>
      </c>
      <c r="G502" s="28">
        <v>250</v>
      </c>
      <c r="H502" s="30">
        <v>3377</v>
      </c>
      <c r="I502" s="85">
        <v>151.0341</v>
      </c>
      <c r="J502" s="90">
        <v>3225.9659</v>
      </c>
      <c r="K502" s="113"/>
      <c r="L502" s="112"/>
    </row>
    <row r="503" spans="1:12" ht="12.75">
      <c r="A503" s="21">
        <v>493</v>
      </c>
      <c r="B503" s="79" t="s">
        <v>914</v>
      </c>
      <c r="C503" s="27" t="s">
        <v>492</v>
      </c>
      <c r="D503" s="30">
        <v>2142</v>
      </c>
      <c r="E503" s="28">
        <v>950</v>
      </c>
      <c r="F503" s="37">
        <v>35</v>
      </c>
      <c r="G503" s="28">
        <v>250</v>
      </c>
      <c r="H503" s="30">
        <v>3377</v>
      </c>
      <c r="I503" s="85">
        <v>151.0341</v>
      </c>
      <c r="J503" s="90">
        <v>3225.9659</v>
      </c>
      <c r="K503" s="113"/>
      <c r="L503" s="112"/>
    </row>
    <row r="504" spans="1:12" ht="12.75">
      <c r="A504" s="21">
        <v>494</v>
      </c>
      <c r="B504" s="79" t="s">
        <v>915</v>
      </c>
      <c r="C504" s="27" t="s">
        <v>492</v>
      </c>
      <c r="D504" s="30">
        <v>2142</v>
      </c>
      <c r="E504" s="28">
        <v>950</v>
      </c>
      <c r="F504" s="37">
        <v>35</v>
      </c>
      <c r="G504" s="28">
        <v>250</v>
      </c>
      <c r="H504" s="30">
        <v>3377</v>
      </c>
      <c r="I504" s="85">
        <v>151.0341</v>
      </c>
      <c r="J504" s="90">
        <v>3225.9659</v>
      </c>
      <c r="K504" s="113"/>
      <c r="L504" s="112"/>
    </row>
    <row r="505" spans="1:12" ht="12.75">
      <c r="A505" s="21">
        <v>495</v>
      </c>
      <c r="B505" s="79" t="s">
        <v>916</v>
      </c>
      <c r="C505" s="27" t="s">
        <v>492</v>
      </c>
      <c r="D505" s="30">
        <v>2142</v>
      </c>
      <c r="E505" s="28">
        <v>950</v>
      </c>
      <c r="F505" s="38">
        <v>35</v>
      </c>
      <c r="G505" s="28">
        <v>250</v>
      </c>
      <c r="H505" s="30">
        <v>3377</v>
      </c>
      <c r="I505" s="85">
        <v>151.0341</v>
      </c>
      <c r="J505" s="90">
        <v>3225.9659</v>
      </c>
      <c r="K505" s="113"/>
      <c r="L505" s="112"/>
    </row>
    <row r="506" spans="1:12" ht="12.75">
      <c r="A506" s="21">
        <v>496</v>
      </c>
      <c r="B506" s="79" t="s">
        <v>917</v>
      </c>
      <c r="C506" s="27" t="s">
        <v>492</v>
      </c>
      <c r="D506" s="30">
        <v>2142</v>
      </c>
      <c r="E506" s="28">
        <v>950</v>
      </c>
      <c r="F506" s="38">
        <v>0</v>
      </c>
      <c r="G506" s="28">
        <v>250</v>
      </c>
      <c r="H506" s="30">
        <v>3342</v>
      </c>
      <c r="I506" s="85">
        <v>149.3436</v>
      </c>
      <c r="J506" s="90">
        <v>3192.6564</v>
      </c>
      <c r="K506" s="113"/>
      <c r="L506" s="112"/>
    </row>
    <row r="507" spans="1:12" ht="12.75">
      <c r="A507" s="21">
        <v>497</v>
      </c>
      <c r="B507" s="79" t="s">
        <v>918</v>
      </c>
      <c r="C507" s="27" t="s">
        <v>492</v>
      </c>
      <c r="D507" s="30">
        <v>2142</v>
      </c>
      <c r="E507" s="28">
        <v>950</v>
      </c>
      <c r="F507" s="38">
        <v>35</v>
      </c>
      <c r="G507" s="28">
        <v>250</v>
      </c>
      <c r="H507" s="30">
        <v>3377</v>
      </c>
      <c r="I507" s="85">
        <v>151.0341</v>
      </c>
      <c r="J507" s="90">
        <v>3225.9659</v>
      </c>
      <c r="K507" s="113"/>
      <c r="L507" s="112"/>
    </row>
    <row r="508" spans="1:12" ht="12.75">
      <c r="A508" s="21">
        <v>498</v>
      </c>
      <c r="B508" s="79" t="s">
        <v>919</v>
      </c>
      <c r="C508" s="27" t="s">
        <v>492</v>
      </c>
      <c r="D508" s="30">
        <v>2142</v>
      </c>
      <c r="E508" s="28">
        <v>950</v>
      </c>
      <c r="F508" s="38">
        <v>35</v>
      </c>
      <c r="G508" s="28">
        <v>250</v>
      </c>
      <c r="H508" s="30">
        <v>3377</v>
      </c>
      <c r="I508" s="85">
        <v>151.0341</v>
      </c>
      <c r="J508" s="90">
        <v>3225.9659</v>
      </c>
      <c r="K508" s="113"/>
      <c r="L508" s="112"/>
    </row>
    <row r="509" spans="1:12" ht="12.75">
      <c r="A509" s="21">
        <v>499</v>
      </c>
      <c r="B509" s="79" t="s">
        <v>920</v>
      </c>
      <c r="C509" s="27" t="s">
        <v>492</v>
      </c>
      <c r="D509" s="30">
        <v>2142</v>
      </c>
      <c r="E509" s="28">
        <v>950</v>
      </c>
      <c r="F509" s="38">
        <v>35</v>
      </c>
      <c r="G509" s="28">
        <v>250</v>
      </c>
      <c r="H509" s="30">
        <v>3377</v>
      </c>
      <c r="I509" s="85">
        <v>151.0341</v>
      </c>
      <c r="J509" s="90">
        <v>3225.9659</v>
      </c>
      <c r="K509" s="113"/>
      <c r="L509" s="112"/>
    </row>
    <row r="510" spans="1:12" ht="12.75">
      <c r="A510" s="21">
        <v>500</v>
      </c>
      <c r="B510" s="79" t="s">
        <v>921</v>
      </c>
      <c r="C510" s="27" t="s">
        <v>492</v>
      </c>
      <c r="D510" s="30">
        <v>2142</v>
      </c>
      <c r="E510" s="28">
        <v>950</v>
      </c>
      <c r="F510" s="41">
        <v>35</v>
      </c>
      <c r="G510" s="28">
        <v>250</v>
      </c>
      <c r="H510" s="30">
        <v>3377</v>
      </c>
      <c r="I510" s="85">
        <v>151.0341</v>
      </c>
      <c r="J510" s="90">
        <v>3225.9659</v>
      </c>
      <c r="K510" s="113"/>
      <c r="L510" s="112"/>
    </row>
    <row r="511" spans="1:12" ht="12.75">
      <c r="A511" s="21">
        <v>501</v>
      </c>
      <c r="B511" s="79" t="s">
        <v>922</v>
      </c>
      <c r="C511" s="27" t="s">
        <v>492</v>
      </c>
      <c r="D511" s="30">
        <v>2142</v>
      </c>
      <c r="E511" s="28">
        <v>950</v>
      </c>
      <c r="F511" s="39">
        <v>50</v>
      </c>
      <c r="G511" s="28">
        <v>250</v>
      </c>
      <c r="H511" s="30">
        <v>3392</v>
      </c>
      <c r="I511" s="85">
        <v>151.7586</v>
      </c>
      <c r="J511" s="90">
        <v>3240.2414</v>
      </c>
      <c r="K511" s="113"/>
      <c r="L511" s="112"/>
    </row>
    <row r="512" spans="1:12" ht="12.75">
      <c r="A512" s="21">
        <v>502</v>
      </c>
      <c r="B512" s="79" t="s">
        <v>923</v>
      </c>
      <c r="C512" s="27" t="s">
        <v>492</v>
      </c>
      <c r="D512" s="30">
        <v>2142</v>
      </c>
      <c r="E512" s="28">
        <v>950</v>
      </c>
      <c r="F512" s="39">
        <v>50</v>
      </c>
      <c r="G512" s="28">
        <v>250</v>
      </c>
      <c r="H512" s="30">
        <v>3392</v>
      </c>
      <c r="I512" s="85">
        <v>151.7586</v>
      </c>
      <c r="J512" s="90">
        <v>3240.2414</v>
      </c>
      <c r="K512" s="113"/>
      <c r="L512" s="112"/>
    </row>
    <row r="513" spans="1:12" ht="12.75">
      <c r="A513" s="21">
        <v>503</v>
      </c>
      <c r="B513" s="79" t="s">
        <v>924</v>
      </c>
      <c r="C513" s="27" t="s">
        <v>492</v>
      </c>
      <c r="D513" s="30">
        <v>2142</v>
      </c>
      <c r="E513" s="28">
        <v>950</v>
      </c>
      <c r="F513" s="38">
        <v>35</v>
      </c>
      <c r="G513" s="28">
        <v>250</v>
      </c>
      <c r="H513" s="30">
        <v>3377</v>
      </c>
      <c r="I513" s="85">
        <v>151.0341</v>
      </c>
      <c r="J513" s="90">
        <v>3225.9659</v>
      </c>
      <c r="K513" s="113"/>
      <c r="L513" s="112"/>
    </row>
    <row r="514" spans="1:12" ht="12.75">
      <c r="A514" s="21">
        <v>504</v>
      </c>
      <c r="B514" s="79" t="s">
        <v>925</v>
      </c>
      <c r="C514" s="27" t="s">
        <v>492</v>
      </c>
      <c r="D514" s="30">
        <v>2142</v>
      </c>
      <c r="E514" s="28">
        <v>950</v>
      </c>
      <c r="F514" s="38">
        <v>35</v>
      </c>
      <c r="G514" s="28">
        <v>250</v>
      </c>
      <c r="H514" s="30">
        <v>3377</v>
      </c>
      <c r="I514" s="85">
        <v>151.0341</v>
      </c>
      <c r="J514" s="90">
        <v>3225.9659</v>
      </c>
      <c r="K514" s="113"/>
      <c r="L514" s="112"/>
    </row>
    <row r="515" spans="1:12" ht="12.75">
      <c r="A515" s="21">
        <v>505</v>
      </c>
      <c r="B515" s="79" t="s">
        <v>926</v>
      </c>
      <c r="C515" s="27" t="s">
        <v>492</v>
      </c>
      <c r="D515" s="30">
        <v>2142</v>
      </c>
      <c r="E515" s="28">
        <v>950</v>
      </c>
      <c r="F515" s="37">
        <v>35</v>
      </c>
      <c r="G515" s="28">
        <v>250</v>
      </c>
      <c r="H515" s="30">
        <v>3377</v>
      </c>
      <c r="I515" s="85">
        <v>151.0341</v>
      </c>
      <c r="J515" s="90">
        <v>3225.9659</v>
      </c>
      <c r="K515" s="113"/>
      <c r="L515" s="112"/>
    </row>
    <row r="516" spans="1:12" ht="12.75">
      <c r="A516" s="21">
        <v>506</v>
      </c>
      <c r="B516" s="79" t="s">
        <v>927</v>
      </c>
      <c r="C516" s="27" t="s">
        <v>492</v>
      </c>
      <c r="D516" s="30">
        <v>2142</v>
      </c>
      <c r="E516" s="28">
        <v>950</v>
      </c>
      <c r="F516" s="38">
        <v>35</v>
      </c>
      <c r="G516" s="28">
        <v>250</v>
      </c>
      <c r="H516" s="30">
        <v>3377</v>
      </c>
      <c r="I516" s="85">
        <v>151.0341</v>
      </c>
      <c r="J516" s="90">
        <v>3225.9659</v>
      </c>
      <c r="K516" s="113"/>
      <c r="L516" s="112"/>
    </row>
    <row r="517" spans="1:12" ht="12.75">
      <c r="A517" s="21">
        <v>507</v>
      </c>
      <c r="B517" s="79" t="s">
        <v>928</v>
      </c>
      <c r="C517" s="27" t="s">
        <v>492</v>
      </c>
      <c r="D517" s="30">
        <v>2142</v>
      </c>
      <c r="E517" s="28">
        <v>950</v>
      </c>
      <c r="F517" s="38">
        <v>35</v>
      </c>
      <c r="G517" s="28">
        <v>250</v>
      </c>
      <c r="H517" s="30">
        <v>3377</v>
      </c>
      <c r="I517" s="85">
        <v>151.0341</v>
      </c>
      <c r="J517" s="90">
        <v>3225.9659</v>
      </c>
      <c r="K517" s="113"/>
      <c r="L517" s="112"/>
    </row>
    <row r="518" spans="1:12" ht="12.75">
      <c r="A518" s="21">
        <v>508</v>
      </c>
      <c r="B518" s="79" t="s">
        <v>929</v>
      </c>
      <c r="C518" s="27" t="s">
        <v>492</v>
      </c>
      <c r="D518" s="30">
        <v>2142</v>
      </c>
      <c r="E518" s="28">
        <v>950</v>
      </c>
      <c r="F518" s="38">
        <v>35</v>
      </c>
      <c r="G518" s="28">
        <v>250</v>
      </c>
      <c r="H518" s="30">
        <v>3377</v>
      </c>
      <c r="I518" s="85">
        <v>151.0341</v>
      </c>
      <c r="J518" s="90">
        <v>3225.9659</v>
      </c>
      <c r="K518" s="113"/>
      <c r="L518" s="112"/>
    </row>
    <row r="519" spans="1:12" ht="12.75">
      <c r="A519" s="21">
        <v>509</v>
      </c>
      <c r="B519" s="79" t="s">
        <v>930</v>
      </c>
      <c r="C519" s="27" t="s">
        <v>492</v>
      </c>
      <c r="D519" s="30">
        <v>2142</v>
      </c>
      <c r="E519" s="28">
        <v>950</v>
      </c>
      <c r="F519" s="29">
        <v>0</v>
      </c>
      <c r="G519" s="28">
        <v>250</v>
      </c>
      <c r="H519" s="30">
        <v>3342</v>
      </c>
      <c r="I519" s="85">
        <v>149.3436</v>
      </c>
      <c r="J519" s="90">
        <v>3192.6564</v>
      </c>
      <c r="K519" s="113"/>
      <c r="L519" s="112"/>
    </row>
    <row r="520" spans="1:12" ht="12.75">
      <c r="A520" s="21">
        <v>510</v>
      </c>
      <c r="B520" s="79" t="s">
        <v>931</v>
      </c>
      <c r="C520" s="31" t="s">
        <v>492</v>
      </c>
      <c r="D520" s="30">
        <v>2142</v>
      </c>
      <c r="E520" s="28">
        <v>950</v>
      </c>
      <c r="F520" s="32">
        <v>0</v>
      </c>
      <c r="G520" s="28">
        <v>250</v>
      </c>
      <c r="H520" s="30">
        <v>3342</v>
      </c>
      <c r="I520" s="85">
        <v>149.3436</v>
      </c>
      <c r="J520" s="90">
        <v>3192.6564</v>
      </c>
      <c r="K520" s="113"/>
      <c r="L520" s="112"/>
    </row>
    <row r="521" spans="1:12" ht="12.75">
      <c r="A521" s="21">
        <v>511</v>
      </c>
      <c r="B521" s="79" t="s">
        <v>932</v>
      </c>
      <c r="C521" s="43" t="s">
        <v>492</v>
      </c>
      <c r="D521" s="30">
        <v>2142</v>
      </c>
      <c r="E521" s="28">
        <v>950</v>
      </c>
      <c r="F521" s="38">
        <v>50</v>
      </c>
      <c r="G521" s="28">
        <v>250</v>
      </c>
      <c r="H521" s="30">
        <v>3392</v>
      </c>
      <c r="I521" s="85">
        <v>151.7586</v>
      </c>
      <c r="J521" s="90">
        <v>3240.2414</v>
      </c>
      <c r="K521" s="113"/>
      <c r="L521" s="112"/>
    </row>
    <row r="522" spans="1:12" ht="12.75">
      <c r="A522" s="21">
        <v>512</v>
      </c>
      <c r="B522" s="79" t="s">
        <v>933</v>
      </c>
      <c r="C522" s="36" t="s">
        <v>492</v>
      </c>
      <c r="D522" s="30">
        <v>2142</v>
      </c>
      <c r="E522" s="28">
        <v>950</v>
      </c>
      <c r="F522" s="37">
        <v>35</v>
      </c>
      <c r="G522" s="28">
        <v>250</v>
      </c>
      <c r="H522" s="30">
        <v>3377</v>
      </c>
      <c r="I522" s="85">
        <v>151.0341</v>
      </c>
      <c r="J522" s="90">
        <v>3225.9659</v>
      </c>
      <c r="K522" s="113"/>
      <c r="L522" s="112"/>
    </row>
    <row r="523" spans="1:12" ht="12.75">
      <c r="A523" s="21">
        <v>513</v>
      </c>
      <c r="B523" s="79" t="s">
        <v>934</v>
      </c>
      <c r="C523" s="36" t="s">
        <v>492</v>
      </c>
      <c r="D523" s="30">
        <v>2142</v>
      </c>
      <c r="E523" s="28">
        <v>950</v>
      </c>
      <c r="F523" s="37">
        <v>35</v>
      </c>
      <c r="G523" s="28">
        <v>250</v>
      </c>
      <c r="H523" s="30">
        <v>3377</v>
      </c>
      <c r="I523" s="85">
        <v>151.0341</v>
      </c>
      <c r="J523" s="90">
        <v>3225.9659</v>
      </c>
      <c r="K523" s="113"/>
      <c r="L523" s="112"/>
    </row>
    <row r="524" spans="1:12" ht="12.75">
      <c r="A524" s="21">
        <v>514</v>
      </c>
      <c r="B524" s="79" t="s">
        <v>935</v>
      </c>
      <c r="C524" s="27" t="s">
        <v>492</v>
      </c>
      <c r="D524" s="30">
        <v>2142</v>
      </c>
      <c r="E524" s="28">
        <v>950</v>
      </c>
      <c r="F524" s="38">
        <v>35</v>
      </c>
      <c r="G524" s="28">
        <v>250</v>
      </c>
      <c r="H524" s="30">
        <v>3377</v>
      </c>
      <c r="I524" s="85">
        <v>151.0341</v>
      </c>
      <c r="J524" s="90">
        <v>3225.9659</v>
      </c>
      <c r="K524" s="113"/>
      <c r="L524" s="112"/>
    </row>
    <row r="525" spans="1:12" ht="12.75">
      <c r="A525" s="21">
        <v>515</v>
      </c>
      <c r="B525" s="79" t="s">
        <v>936</v>
      </c>
      <c r="C525" s="27" t="s">
        <v>492</v>
      </c>
      <c r="D525" s="30">
        <v>2142</v>
      </c>
      <c r="E525" s="28">
        <v>950</v>
      </c>
      <c r="F525" s="37">
        <v>0</v>
      </c>
      <c r="G525" s="28">
        <v>250</v>
      </c>
      <c r="H525" s="30">
        <v>3342</v>
      </c>
      <c r="I525" s="85">
        <v>149.3436</v>
      </c>
      <c r="J525" s="90">
        <v>3192.6564</v>
      </c>
      <c r="K525" s="113"/>
      <c r="L525" s="112"/>
    </row>
    <row r="526" spans="1:12" ht="12.75">
      <c r="A526" s="21">
        <v>516</v>
      </c>
      <c r="B526" s="79" t="s">
        <v>937</v>
      </c>
      <c r="C526" s="27" t="s">
        <v>492</v>
      </c>
      <c r="D526" s="30">
        <v>2142</v>
      </c>
      <c r="E526" s="28">
        <v>950</v>
      </c>
      <c r="F526" s="37">
        <v>50</v>
      </c>
      <c r="G526" s="28">
        <v>250</v>
      </c>
      <c r="H526" s="30">
        <v>3392</v>
      </c>
      <c r="I526" s="85">
        <v>151.7586</v>
      </c>
      <c r="J526" s="90">
        <v>3240.2414</v>
      </c>
      <c r="K526" s="113"/>
      <c r="L526" s="112"/>
    </row>
    <row r="527" spans="1:12" ht="12.75">
      <c r="A527" s="21">
        <v>517</v>
      </c>
      <c r="B527" s="79" t="s">
        <v>938</v>
      </c>
      <c r="C527" s="36" t="s">
        <v>427</v>
      </c>
      <c r="D527" s="30">
        <v>2142</v>
      </c>
      <c r="E527" s="28">
        <v>950</v>
      </c>
      <c r="F527" s="38">
        <v>0</v>
      </c>
      <c r="G527" s="28">
        <v>250</v>
      </c>
      <c r="H527" s="30">
        <v>3342</v>
      </c>
      <c r="I527" s="85">
        <v>149.3436</v>
      </c>
      <c r="J527" s="90">
        <v>3192.6564</v>
      </c>
      <c r="K527" s="113"/>
      <c r="L527" s="112"/>
    </row>
    <row r="528" spans="1:12" ht="12.75">
      <c r="A528" s="21">
        <v>518</v>
      </c>
      <c r="B528" s="79" t="s">
        <v>939</v>
      </c>
      <c r="C528" s="31" t="s">
        <v>492</v>
      </c>
      <c r="D528" s="30">
        <v>2142</v>
      </c>
      <c r="E528" s="28">
        <v>950</v>
      </c>
      <c r="F528" s="37">
        <v>75</v>
      </c>
      <c r="G528" s="28">
        <v>250</v>
      </c>
      <c r="H528" s="30">
        <v>3417</v>
      </c>
      <c r="I528" s="85">
        <v>152.9661</v>
      </c>
      <c r="J528" s="90">
        <v>3264.0339</v>
      </c>
      <c r="K528" s="113"/>
      <c r="L528" s="112"/>
    </row>
    <row r="529" spans="1:12" ht="12.75">
      <c r="A529" s="21">
        <v>519</v>
      </c>
      <c r="B529" s="79" t="s">
        <v>940</v>
      </c>
      <c r="C529" s="27" t="s">
        <v>443</v>
      </c>
      <c r="D529" s="30">
        <v>2142</v>
      </c>
      <c r="E529" s="28">
        <v>950</v>
      </c>
      <c r="F529" s="40">
        <v>0</v>
      </c>
      <c r="G529" s="28">
        <v>250</v>
      </c>
      <c r="H529" s="30">
        <v>3342</v>
      </c>
      <c r="I529" s="85">
        <v>149.3436</v>
      </c>
      <c r="J529" s="90">
        <v>3192.6564</v>
      </c>
      <c r="K529" s="113"/>
      <c r="L529" s="112"/>
    </row>
    <row r="530" spans="1:12" ht="12.75">
      <c r="A530" s="21">
        <v>520</v>
      </c>
      <c r="B530" s="79" t="s">
        <v>941</v>
      </c>
      <c r="C530" s="27" t="s">
        <v>443</v>
      </c>
      <c r="D530" s="30">
        <v>2142</v>
      </c>
      <c r="E530" s="28">
        <v>950</v>
      </c>
      <c r="F530" s="38">
        <v>0</v>
      </c>
      <c r="G530" s="28">
        <v>250</v>
      </c>
      <c r="H530" s="30">
        <v>3342</v>
      </c>
      <c r="I530" s="85">
        <v>149.3436</v>
      </c>
      <c r="J530" s="90">
        <v>3192.6564</v>
      </c>
      <c r="K530" s="113"/>
      <c r="L530" s="112"/>
    </row>
    <row r="531" spans="1:12" ht="12.75">
      <c r="A531" s="21">
        <v>521</v>
      </c>
      <c r="B531" s="79" t="s">
        <v>942</v>
      </c>
      <c r="C531" s="27" t="s">
        <v>40</v>
      </c>
      <c r="D531" s="30">
        <v>2347.5</v>
      </c>
      <c r="E531" s="28">
        <v>950</v>
      </c>
      <c r="F531" s="38">
        <v>75</v>
      </c>
      <c r="G531" s="28">
        <v>250</v>
      </c>
      <c r="H531" s="30">
        <v>3622.5</v>
      </c>
      <c r="I531" s="85">
        <v>162.89175</v>
      </c>
      <c r="J531" s="90">
        <v>3459.60825</v>
      </c>
      <c r="K531" s="113"/>
      <c r="L531" s="112"/>
    </row>
    <row r="532" spans="1:12" ht="12.75">
      <c r="A532" s="21">
        <v>522</v>
      </c>
      <c r="B532" s="79" t="s">
        <v>943</v>
      </c>
      <c r="C532" s="27" t="s">
        <v>40</v>
      </c>
      <c r="D532" s="30">
        <v>2347.5</v>
      </c>
      <c r="E532" s="28">
        <v>950</v>
      </c>
      <c r="F532" s="39">
        <v>50</v>
      </c>
      <c r="G532" s="28">
        <v>250</v>
      </c>
      <c r="H532" s="30">
        <v>3597.5</v>
      </c>
      <c r="I532" s="85">
        <v>161.68425000000002</v>
      </c>
      <c r="J532" s="90">
        <v>3435.8157499999998</v>
      </c>
      <c r="K532" s="113"/>
      <c r="L532" s="112"/>
    </row>
    <row r="533" spans="1:12" ht="12.75">
      <c r="A533" s="21">
        <v>523</v>
      </c>
      <c r="B533" s="79" t="s">
        <v>944</v>
      </c>
      <c r="C533" s="27" t="s">
        <v>492</v>
      </c>
      <c r="D533" s="30">
        <v>2142</v>
      </c>
      <c r="E533" s="28">
        <v>950</v>
      </c>
      <c r="F533" s="37">
        <v>50</v>
      </c>
      <c r="G533" s="28">
        <v>250</v>
      </c>
      <c r="H533" s="30">
        <v>3392</v>
      </c>
      <c r="I533" s="85">
        <v>151.7586</v>
      </c>
      <c r="J533" s="90">
        <v>3240.2414</v>
      </c>
      <c r="K533" s="113"/>
      <c r="L533" s="112"/>
    </row>
    <row r="534" spans="1:12" ht="12.75">
      <c r="A534" s="21">
        <v>524</v>
      </c>
      <c r="B534" s="79" t="s">
        <v>945</v>
      </c>
      <c r="C534" s="27" t="s">
        <v>492</v>
      </c>
      <c r="D534" s="30">
        <v>2142</v>
      </c>
      <c r="E534" s="28">
        <v>950</v>
      </c>
      <c r="F534" s="37">
        <v>50</v>
      </c>
      <c r="G534" s="28">
        <v>250</v>
      </c>
      <c r="H534" s="30">
        <v>3392</v>
      </c>
      <c r="I534" s="85">
        <v>151.7586</v>
      </c>
      <c r="J534" s="90">
        <v>3240.2414</v>
      </c>
      <c r="K534" s="113"/>
      <c r="L534" s="112"/>
    </row>
    <row r="535" spans="1:12" ht="12.75">
      <c r="A535" s="21">
        <v>525</v>
      </c>
      <c r="B535" s="79" t="s">
        <v>946</v>
      </c>
      <c r="C535" s="27" t="s">
        <v>492</v>
      </c>
      <c r="D535" s="30">
        <v>2142</v>
      </c>
      <c r="E535" s="28">
        <v>950</v>
      </c>
      <c r="F535" s="39">
        <v>50</v>
      </c>
      <c r="G535" s="28">
        <v>250</v>
      </c>
      <c r="H535" s="30">
        <v>3392</v>
      </c>
      <c r="I535" s="85">
        <v>151.7586</v>
      </c>
      <c r="J535" s="90">
        <v>3240.2414</v>
      </c>
      <c r="K535" s="113"/>
      <c r="L535" s="112"/>
    </row>
    <row r="536" spans="1:12" ht="12.75">
      <c r="A536" s="21">
        <v>526</v>
      </c>
      <c r="B536" s="79" t="s">
        <v>947</v>
      </c>
      <c r="C536" s="27" t="s">
        <v>492</v>
      </c>
      <c r="D536" s="30">
        <v>2142</v>
      </c>
      <c r="E536" s="28">
        <v>950</v>
      </c>
      <c r="F536" s="38">
        <v>75</v>
      </c>
      <c r="G536" s="28">
        <v>250</v>
      </c>
      <c r="H536" s="30">
        <v>3417</v>
      </c>
      <c r="I536" s="85">
        <v>152.9661</v>
      </c>
      <c r="J536" s="90">
        <v>3264.0339</v>
      </c>
      <c r="K536" s="113"/>
      <c r="L536" s="112"/>
    </row>
    <row r="537" spans="1:12" ht="12.75">
      <c r="A537" s="21">
        <v>527</v>
      </c>
      <c r="B537" s="79" t="s">
        <v>948</v>
      </c>
      <c r="C537" s="27" t="s">
        <v>492</v>
      </c>
      <c r="D537" s="30">
        <v>2142</v>
      </c>
      <c r="E537" s="28">
        <v>950</v>
      </c>
      <c r="F537" s="38">
        <v>75</v>
      </c>
      <c r="G537" s="28">
        <v>250</v>
      </c>
      <c r="H537" s="30">
        <v>3417</v>
      </c>
      <c r="I537" s="85">
        <v>152.9661</v>
      </c>
      <c r="J537" s="90">
        <v>3264.0339</v>
      </c>
      <c r="K537" s="113"/>
      <c r="L537" s="112"/>
    </row>
    <row r="538" spans="1:12" ht="12.75">
      <c r="A538" s="21">
        <v>528</v>
      </c>
      <c r="B538" s="79" t="s">
        <v>949</v>
      </c>
      <c r="C538" s="27" t="s">
        <v>492</v>
      </c>
      <c r="D538" s="30">
        <v>2142</v>
      </c>
      <c r="E538" s="28">
        <v>950</v>
      </c>
      <c r="F538" s="38">
        <v>35</v>
      </c>
      <c r="G538" s="28">
        <v>250</v>
      </c>
      <c r="H538" s="30">
        <v>3377</v>
      </c>
      <c r="I538" s="85">
        <v>151.0341</v>
      </c>
      <c r="J538" s="90">
        <v>3225.9659</v>
      </c>
      <c r="K538" s="113"/>
      <c r="L538" s="112"/>
    </row>
    <row r="539" spans="1:12" ht="12.75">
      <c r="A539" s="21">
        <v>529</v>
      </c>
      <c r="B539" s="79" t="s">
        <v>950</v>
      </c>
      <c r="C539" s="27" t="s">
        <v>492</v>
      </c>
      <c r="D539" s="30">
        <v>2142</v>
      </c>
      <c r="E539" s="28">
        <v>950</v>
      </c>
      <c r="F539" s="37">
        <v>0</v>
      </c>
      <c r="G539" s="28">
        <v>250</v>
      </c>
      <c r="H539" s="30">
        <v>3342</v>
      </c>
      <c r="I539" s="85">
        <v>149.3436</v>
      </c>
      <c r="J539" s="90">
        <v>3192.6564</v>
      </c>
      <c r="K539" s="113"/>
      <c r="L539" s="112"/>
    </row>
    <row r="540" spans="1:12" ht="12.75">
      <c r="A540" s="21">
        <v>530</v>
      </c>
      <c r="B540" s="79" t="s">
        <v>951</v>
      </c>
      <c r="C540" s="27" t="s">
        <v>492</v>
      </c>
      <c r="D540" s="30">
        <v>2142</v>
      </c>
      <c r="E540" s="28">
        <v>950</v>
      </c>
      <c r="F540" s="38">
        <v>75</v>
      </c>
      <c r="G540" s="28">
        <v>250</v>
      </c>
      <c r="H540" s="30">
        <v>3417</v>
      </c>
      <c r="I540" s="85">
        <v>152.9661</v>
      </c>
      <c r="J540" s="90">
        <v>3264.0339</v>
      </c>
      <c r="K540" s="113"/>
      <c r="L540" s="112"/>
    </row>
    <row r="541" spans="1:12" ht="12.75">
      <c r="A541" s="21">
        <v>531</v>
      </c>
      <c r="B541" s="79" t="s">
        <v>952</v>
      </c>
      <c r="C541" s="27" t="s">
        <v>492</v>
      </c>
      <c r="D541" s="30">
        <v>2142</v>
      </c>
      <c r="E541" s="28">
        <v>950</v>
      </c>
      <c r="F541" s="38">
        <v>35</v>
      </c>
      <c r="G541" s="28">
        <v>250</v>
      </c>
      <c r="H541" s="30">
        <v>3377</v>
      </c>
      <c r="I541" s="85">
        <v>151.0341</v>
      </c>
      <c r="J541" s="90">
        <v>3225.9659</v>
      </c>
      <c r="K541" s="113"/>
      <c r="L541" s="112"/>
    </row>
    <row r="542" spans="1:12" ht="12.75">
      <c r="A542" s="21">
        <v>532</v>
      </c>
      <c r="B542" s="79" t="s">
        <v>953</v>
      </c>
      <c r="C542" s="27" t="s">
        <v>492</v>
      </c>
      <c r="D542" s="30">
        <v>2142</v>
      </c>
      <c r="E542" s="28">
        <v>950</v>
      </c>
      <c r="F542" s="37">
        <v>75</v>
      </c>
      <c r="G542" s="28">
        <v>250</v>
      </c>
      <c r="H542" s="30">
        <v>3417</v>
      </c>
      <c r="I542" s="85">
        <v>152.9661</v>
      </c>
      <c r="J542" s="90">
        <v>3264.0339</v>
      </c>
      <c r="K542" s="113"/>
      <c r="L542" s="112"/>
    </row>
    <row r="543" spans="1:12" ht="12.75">
      <c r="A543" s="21">
        <v>533</v>
      </c>
      <c r="B543" s="79" t="s">
        <v>954</v>
      </c>
      <c r="C543" s="27" t="s">
        <v>492</v>
      </c>
      <c r="D543" s="30">
        <v>2142</v>
      </c>
      <c r="E543" s="28">
        <v>950</v>
      </c>
      <c r="F543" s="38">
        <v>50</v>
      </c>
      <c r="G543" s="28">
        <v>250</v>
      </c>
      <c r="H543" s="30">
        <v>3392</v>
      </c>
      <c r="I543" s="85">
        <v>151.7586</v>
      </c>
      <c r="J543" s="90">
        <v>3240.2414</v>
      </c>
      <c r="K543" s="113"/>
      <c r="L543" s="112"/>
    </row>
    <row r="544" spans="1:12" ht="12.75">
      <c r="A544" s="21">
        <v>534</v>
      </c>
      <c r="B544" s="79" t="s">
        <v>955</v>
      </c>
      <c r="C544" s="27" t="s">
        <v>492</v>
      </c>
      <c r="D544" s="30">
        <v>2142</v>
      </c>
      <c r="E544" s="28">
        <v>950</v>
      </c>
      <c r="F544" s="37">
        <v>50</v>
      </c>
      <c r="G544" s="28">
        <v>250</v>
      </c>
      <c r="H544" s="30">
        <v>3392</v>
      </c>
      <c r="I544" s="85">
        <v>151.7586</v>
      </c>
      <c r="J544" s="90">
        <v>3240.2414</v>
      </c>
      <c r="K544" s="113"/>
      <c r="L544" s="112"/>
    </row>
    <row r="545" spans="1:12" ht="12.75">
      <c r="A545" s="21">
        <v>535</v>
      </c>
      <c r="B545" s="79" t="s">
        <v>956</v>
      </c>
      <c r="C545" s="31" t="s">
        <v>40</v>
      </c>
      <c r="D545" s="30">
        <v>2347.5</v>
      </c>
      <c r="E545" s="28">
        <v>950</v>
      </c>
      <c r="F545" s="38">
        <v>0</v>
      </c>
      <c r="G545" s="28">
        <v>250</v>
      </c>
      <c r="H545" s="30">
        <v>3547.5</v>
      </c>
      <c r="I545" s="85">
        <v>159.26925</v>
      </c>
      <c r="J545" s="90">
        <v>3388.23075</v>
      </c>
      <c r="K545" s="113"/>
      <c r="L545" s="112"/>
    </row>
    <row r="546" spans="1:12" ht="12.75">
      <c r="A546" s="21">
        <v>536</v>
      </c>
      <c r="B546" s="79" t="s">
        <v>957</v>
      </c>
      <c r="C546" s="27" t="s">
        <v>403</v>
      </c>
      <c r="D546" s="30">
        <v>2176.2000000000003</v>
      </c>
      <c r="E546" s="28">
        <v>950</v>
      </c>
      <c r="F546" s="38">
        <v>75</v>
      </c>
      <c r="G546" s="28">
        <v>250</v>
      </c>
      <c r="H546" s="30">
        <v>3451.2000000000003</v>
      </c>
      <c r="I546" s="85">
        <v>154.61796</v>
      </c>
      <c r="J546" s="90">
        <v>3296.5820400000002</v>
      </c>
      <c r="K546" s="113"/>
      <c r="L546" s="112"/>
    </row>
    <row r="547" spans="1:12" ht="12.75">
      <c r="A547" s="21">
        <v>537</v>
      </c>
      <c r="B547" s="79" t="s">
        <v>958</v>
      </c>
      <c r="C547" s="27" t="s">
        <v>403</v>
      </c>
      <c r="D547" s="30">
        <v>2176.2000000000003</v>
      </c>
      <c r="E547" s="28">
        <v>950</v>
      </c>
      <c r="F547" s="38">
        <v>75</v>
      </c>
      <c r="G547" s="28">
        <v>250</v>
      </c>
      <c r="H547" s="30">
        <v>3451.2000000000003</v>
      </c>
      <c r="I547" s="85">
        <v>154.61796</v>
      </c>
      <c r="J547" s="90">
        <v>3296.5820400000002</v>
      </c>
      <c r="K547" s="113"/>
      <c r="L547" s="112"/>
    </row>
    <row r="548" spans="1:12" ht="12.75">
      <c r="A548" s="21">
        <v>538</v>
      </c>
      <c r="B548" s="79" t="s">
        <v>959</v>
      </c>
      <c r="C548" s="27" t="s">
        <v>403</v>
      </c>
      <c r="D548" s="30">
        <v>2176.2000000000003</v>
      </c>
      <c r="E548" s="28">
        <v>950</v>
      </c>
      <c r="F548" s="41">
        <v>50</v>
      </c>
      <c r="G548" s="28">
        <v>250</v>
      </c>
      <c r="H548" s="30">
        <v>3426.2000000000003</v>
      </c>
      <c r="I548" s="85">
        <v>153.41046000000003</v>
      </c>
      <c r="J548" s="90">
        <v>3272.78954</v>
      </c>
      <c r="K548" s="113"/>
      <c r="L548" s="112"/>
    </row>
    <row r="549" spans="1:12" ht="12.75">
      <c r="A549" s="21">
        <v>539</v>
      </c>
      <c r="B549" s="79" t="s">
        <v>960</v>
      </c>
      <c r="C549" s="27" t="s">
        <v>403</v>
      </c>
      <c r="D549" s="30">
        <v>2176.2000000000003</v>
      </c>
      <c r="E549" s="28">
        <v>950</v>
      </c>
      <c r="F549" s="38">
        <v>50</v>
      </c>
      <c r="G549" s="28">
        <v>250</v>
      </c>
      <c r="H549" s="30">
        <v>3426.2000000000003</v>
      </c>
      <c r="I549" s="85">
        <v>153.41046000000003</v>
      </c>
      <c r="J549" s="90">
        <v>3272.78954</v>
      </c>
      <c r="K549" s="113"/>
      <c r="L549" s="112"/>
    </row>
    <row r="550" spans="1:12" ht="12.75">
      <c r="A550" s="21">
        <v>540</v>
      </c>
      <c r="B550" s="79" t="s">
        <v>961</v>
      </c>
      <c r="C550" s="27" t="s">
        <v>495</v>
      </c>
      <c r="D550" s="30">
        <v>2176.2000000000003</v>
      </c>
      <c r="E550" s="28">
        <v>950</v>
      </c>
      <c r="F550" s="39">
        <v>75</v>
      </c>
      <c r="G550" s="28">
        <v>250</v>
      </c>
      <c r="H550" s="30">
        <v>3451.2000000000003</v>
      </c>
      <c r="I550" s="85">
        <v>154.61796</v>
      </c>
      <c r="J550" s="90">
        <v>3296.5820400000002</v>
      </c>
      <c r="K550" s="113"/>
      <c r="L550" s="112"/>
    </row>
    <row r="551" spans="1:12" ht="12.75">
      <c r="A551" s="21">
        <v>541</v>
      </c>
      <c r="B551" s="79" t="s">
        <v>962</v>
      </c>
      <c r="C551" s="27" t="s">
        <v>427</v>
      </c>
      <c r="D551" s="30">
        <v>2142</v>
      </c>
      <c r="E551" s="28">
        <v>950</v>
      </c>
      <c r="F551" s="41">
        <v>35</v>
      </c>
      <c r="G551" s="28">
        <v>250</v>
      </c>
      <c r="H551" s="30">
        <v>3377</v>
      </c>
      <c r="I551" s="85">
        <v>151.0341</v>
      </c>
      <c r="J551" s="90">
        <v>3225.9659</v>
      </c>
      <c r="K551" s="113"/>
      <c r="L551" s="112"/>
    </row>
    <row r="552" spans="1:12" ht="12.75">
      <c r="A552" s="21">
        <v>542</v>
      </c>
      <c r="B552" s="79" t="s">
        <v>963</v>
      </c>
      <c r="C552" s="27" t="s">
        <v>427</v>
      </c>
      <c r="D552" s="30">
        <v>2142</v>
      </c>
      <c r="E552" s="28">
        <v>950</v>
      </c>
      <c r="F552" s="38">
        <v>75</v>
      </c>
      <c r="G552" s="28">
        <v>250</v>
      </c>
      <c r="H552" s="30">
        <v>3417</v>
      </c>
      <c r="I552" s="85">
        <v>152.9661</v>
      </c>
      <c r="J552" s="90">
        <v>3264.0339</v>
      </c>
      <c r="K552" s="113"/>
      <c r="L552" s="112"/>
    </row>
    <row r="553" spans="1:12" ht="12.75">
      <c r="A553" s="21">
        <v>543</v>
      </c>
      <c r="B553" s="79" t="s">
        <v>964</v>
      </c>
      <c r="C553" s="27" t="s">
        <v>427</v>
      </c>
      <c r="D553" s="30">
        <v>2142</v>
      </c>
      <c r="E553" s="28">
        <v>950</v>
      </c>
      <c r="F553" s="38">
        <v>75</v>
      </c>
      <c r="G553" s="28">
        <v>250</v>
      </c>
      <c r="H553" s="30">
        <v>3417</v>
      </c>
      <c r="I553" s="85">
        <v>152.9661</v>
      </c>
      <c r="J553" s="90">
        <v>3264.0339</v>
      </c>
      <c r="K553" s="113"/>
      <c r="L553" s="112"/>
    </row>
    <row r="554" spans="1:12" ht="12.75">
      <c r="A554" s="21">
        <v>544</v>
      </c>
      <c r="B554" s="79" t="s">
        <v>965</v>
      </c>
      <c r="C554" s="27" t="s">
        <v>427</v>
      </c>
      <c r="D554" s="30">
        <v>2142</v>
      </c>
      <c r="E554" s="28">
        <v>950</v>
      </c>
      <c r="F554" s="38">
        <v>75</v>
      </c>
      <c r="G554" s="28">
        <v>250</v>
      </c>
      <c r="H554" s="30">
        <v>3417</v>
      </c>
      <c r="I554" s="85">
        <v>152.9661</v>
      </c>
      <c r="J554" s="90">
        <v>3264.0339</v>
      </c>
      <c r="K554" s="113"/>
      <c r="L554" s="112"/>
    </row>
    <row r="555" spans="1:12" ht="12.75">
      <c r="A555" s="21">
        <v>545</v>
      </c>
      <c r="B555" s="79" t="s">
        <v>966</v>
      </c>
      <c r="C555" s="27" t="s">
        <v>427</v>
      </c>
      <c r="D555" s="30">
        <v>2142</v>
      </c>
      <c r="E555" s="28">
        <v>950</v>
      </c>
      <c r="F555" s="37">
        <v>50</v>
      </c>
      <c r="G555" s="28">
        <v>250</v>
      </c>
      <c r="H555" s="30">
        <v>3392</v>
      </c>
      <c r="I555" s="85">
        <v>151.7586</v>
      </c>
      <c r="J555" s="90">
        <v>3240.2414</v>
      </c>
      <c r="K555" s="113"/>
      <c r="L555" s="112"/>
    </row>
    <row r="556" spans="1:12" ht="12.75">
      <c r="A556" s="21">
        <v>546</v>
      </c>
      <c r="B556" s="79" t="s">
        <v>967</v>
      </c>
      <c r="C556" s="27" t="s">
        <v>427</v>
      </c>
      <c r="D556" s="30">
        <v>2142</v>
      </c>
      <c r="E556" s="28">
        <v>950</v>
      </c>
      <c r="F556" s="40">
        <v>75</v>
      </c>
      <c r="G556" s="28">
        <v>250</v>
      </c>
      <c r="H556" s="30">
        <v>3417</v>
      </c>
      <c r="I556" s="85">
        <v>152.9661</v>
      </c>
      <c r="J556" s="90">
        <v>3264.0339</v>
      </c>
      <c r="K556" s="113"/>
      <c r="L556" s="112"/>
    </row>
    <row r="557" spans="1:12" ht="12.75">
      <c r="A557" s="21">
        <v>547</v>
      </c>
      <c r="B557" s="79" t="s">
        <v>968</v>
      </c>
      <c r="C557" s="27" t="s">
        <v>427</v>
      </c>
      <c r="D557" s="30">
        <v>2142</v>
      </c>
      <c r="E557" s="28">
        <v>950</v>
      </c>
      <c r="F557" s="38">
        <v>35</v>
      </c>
      <c r="G557" s="28">
        <v>250</v>
      </c>
      <c r="H557" s="30">
        <v>3377</v>
      </c>
      <c r="I557" s="85">
        <v>151.0341</v>
      </c>
      <c r="J557" s="90">
        <v>3225.9659</v>
      </c>
      <c r="K557" s="113"/>
      <c r="L557" s="112"/>
    </row>
    <row r="558" spans="1:12" ht="12.75">
      <c r="A558" s="21">
        <v>548</v>
      </c>
      <c r="B558" s="79" t="s">
        <v>969</v>
      </c>
      <c r="C558" s="27" t="s">
        <v>427</v>
      </c>
      <c r="D558" s="30">
        <v>2142</v>
      </c>
      <c r="E558" s="28">
        <v>950</v>
      </c>
      <c r="F558" s="37">
        <v>75</v>
      </c>
      <c r="G558" s="28">
        <v>250</v>
      </c>
      <c r="H558" s="30">
        <v>3417</v>
      </c>
      <c r="I558" s="85">
        <v>152.9661</v>
      </c>
      <c r="J558" s="90">
        <v>3264.0339</v>
      </c>
      <c r="K558" s="113"/>
      <c r="L558" s="112"/>
    </row>
    <row r="559" spans="1:12" ht="12.75">
      <c r="A559" s="21">
        <v>549</v>
      </c>
      <c r="B559" s="79" t="s">
        <v>970</v>
      </c>
      <c r="C559" s="27" t="s">
        <v>427</v>
      </c>
      <c r="D559" s="30">
        <v>2142</v>
      </c>
      <c r="E559" s="28">
        <v>950</v>
      </c>
      <c r="F559" s="39">
        <v>50</v>
      </c>
      <c r="G559" s="28">
        <v>250</v>
      </c>
      <c r="H559" s="30">
        <v>3392</v>
      </c>
      <c r="I559" s="85">
        <v>151.7586</v>
      </c>
      <c r="J559" s="90">
        <v>3240.2414</v>
      </c>
      <c r="K559" s="113"/>
      <c r="L559" s="112"/>
    </row>
    <row r="560" spans="1:12" ht="12.75">
      <c r="A560" s="21">
        <v>550</v>
      </c>
      <c r="B560" s="79" t="s">
        <v>971</v>
      </c>
      <c r="C560" s="27" t="s">
        <v>427</v>
      </c>
      <c r="D560" s="30">
        <v>2142</v>
      </c>
      <c r="E560" s="28">
        <v>950</v>
      </c>
      <c r="F560" s="38">
        <v>50</v>
      </c>
      <c r="G560" s="28">
        <v>250</v>
      </c>
      <c r="H560" s="30">
        <v>3392</v>
      </c>
      <c r="I560" s="85">
        <v>151.7586</v>
      </c>
      <c r="J560" s="90">
        <v>3240.2414</v>
      </c>
      <c r="K560" s="113"/>
      <c r="L560" s="112"/>
    </row>
    <row r="561" spans="1:12" ht="12.75">
      <c r="A561" s="21">
        <v>551</v>
      </c>
      <c r="B561" s="79" t="s">
        <v>972</v>
      </c>
      <c r="C561" s="27" t="s">
        <v>427</v>
      </c>
      <c r="D561" s="30">
        <v>2142</v>
      </c>
      <c r="E561" s="28">
        <v>950</v>
      </c>
      <c r="F561" s="38">
        <v>50</v>
      </c>
      <c r="G561" s="28">
        <v>250</v>
      </c>
      <c r="H561" s="30">
        <v>3392</v>
      </c>
      <c r="I561" s="85">
        <v>151.7586</v>
      </c>
      <c r="J561" s="90">
        <v>3240.2414</v>
      </c>
      <c r="K561" s="113"/>
      <c r="L561" s="112"/>
    </row>
    <row r="562" spans="1:12" ht="12.75">
      <c r="A562" s="21">
        <v>552</v>
      </c>
      <c r="B562" s="79" t="s">
        <v>973</v>
      </c>
      <c r="C562" s="27" t="s">
        <v>427</v>
      </c>
      <c r="D562" s="30">
        <v>2142</v>
      </c>
      <c r="E562" s="28">
        <v>950</v>
      </c>
      <c r="F562" s="37">
        <v>75</v>
      </c>
      <c r="G562" s="28">
        <v>250</v>
      </c>
      <c r="H562" s="30">
        <v>3417</v>
      </c>
      <c r="I562" s="85">
        <v>152.9661</v>
      </c>
      <c r="J562" s="90">
        <v>3264.0339</v>
      </c>
      <c r="K562" s="113"/>
      <c r="L562" s="112"/>
    </row>
    <row r="563" spans="1:12" ht="12.75">
      <c r="A563" s="21">
        <v>553</v>
      </c>
      <c r="B563" s="79" t="s">
        <v>974</v>
      </c>
      <c r="C563" s="27" t="s">
        <v>492</v>
      </c>
      <c r="D563" s="30">
        <v>2142</v>
      </c>
      <c r="E563" s="28">
        <v>950</v>
      </c>
      <c r="F563" s="40">
        <v>75</v>
      </c>
      <c r="G563" s="28">
        <v>250</v>
      </c>
      <c r="H563" s="30">
        <v>3417</v>
      </c>
      <c r="I563" s="85">
        <v>152.9661</v>
      </c>
      <c r="J563" s="90">
        <v>3264.0339</v>
      </c>
      <c r="K563" s="113"/>
      <c r="L563" s="112"/>
    </row>
    <row r="564" spans="1:12" ht="12.75">
      <c r="A564" s="21">
        <v>554</v>
      </c>
      <c r="B564" s="79" t="s">
        <v>975</v>
      </c>
      <c r="C564" s="27" t="s">
        <v>492</v>
      </c>
      <c r="D564" s="30">
        <v>2142</v>
      </c>
      <c r="E564" s="28">
        <v>950</v>
      </c>
      <c r="F564" s="38">
        <v>75</v>
      </c>
      <c r="G564" s="28">
        <v>250</v>
      </c>
      <c r="H564" s="30">
        <v>3417</v>
      </c>
      <c r="I564" s="85">
        <v>152.9661</v>
      </c>
      <c r="J564" s="90">
        <v>3264.0339</v>
      </c>
      <c r="K564" s="113"/>
      <c r="L564" s="112"/>
    </row>
    <row r="565" spans="1:12" ht="12.75">
      <c r="A565" s="21">
        <v>555</v>
      </c>
      <c r="B565" s="79" t="s">
        <v>976</v>
      </c>
      <c r="C565" s="27" t="s">
        <v>492</v>
      </c>
      <c r="D565" s="30">
        <v>2142</v>
      </c>
      <c r="E565" s="28">
        <v>950</v>
      </c>
      <c r="F565" s="38">
        <v>50</v>
      </c>
      <c r="G565" s="28">
        <v>250</v>
      </c>
      <c r="H565" s="30">
        <v>3392</v>
      </c>
      <c r="I565" s="85">
        <v>151.7586</v>
      </c>
      <c r="J565" s="90">
        <v>3240.2414</v>
      </c>
      <c r="K565" s="113"/>
      <c r="L565" s="112"/>
    </row>
    <row r="566" spans="1:12" ht="12.75">
      <c r="A566" s="21">
        <v>556</v>
      </c>
      <c r="B566" s="79" t="s">
        <v>977</v>
      </c>
      <c r="C566" s="27" t="s">
        <v>492</v>
      </c>
      <c r="D566" s="30">
        <v>2142</v>
      </c>
      <c r="E566" s="28">
        <v>950</v>
      </c>
      <c r="F566" s="38">
        <v>0</v>
      </c>
      <c r="G566" s="28">
        <v>250</v>
      </c>
      <c r="H566" s="30">
        <v>3342</v>
      </c>
      <c r="I566" s="85">
        <v>149.3436</v>
      </c>
      <c r="J566" s="90">
        <v>3192.6564</v>
      </c>
      <c r="K566" s="113"/>
      <c r="L566" s="112"/>
    </row>
    <row r="567" spans="1:12" ht="12.75">
      <c r="A567" s="21">
        <v>557</v>
      </c>
      <c r="B567" s="79" t="s">
        <v>978</v>
      </c>
      <c r="C567" s="27" t="s">
        <v>427</v>
      </c>
      <c r="D567" s="30">
        <v>2142</v>
      </c>
      <c r="E567" s="28">
        <v>950</v>
      </c>
      <c r="F567" s="37">
        <v>35</v>
      </c>
      <c r="G567" s="28">
        <v>250</v>
      </c>
      <c r="H567" s="30">
        <v>3377</v>
      </c>
      <c r="I567" s="85">
        <v>151.0341</v>
      </c>
      <c r="J567" s="90">
        <v>3225.9659</v>
      </c>
      <c r="K567" s="113"/>
      <c r="L567" s="112"/>
    </row>
    <row r="568" spans="1:12" ht="12.75">
      <c r="A568" s="21">
        <v>558</v>
      </c>
      <c r="B568" s="79" t="s">
        <v>979</v>
      </c>
      <c r="C568" s="27" t="s">
        <v>492</v>
      </c>
      <c r="D568" s="30">
        <v>2142</v>
      </c>
      <c r="E568" s="28">
        <v>950</v>
      </c>
      <c r="F568" s="40">
        <v>35</v>
      </c>
      <c r="G568" s="28">
        <v>250</v>
      </c>
      <c r="H568" s="30">
        <v>3377</v>
      </c>
      <c r="I568" s="85">
        <v>151.0341</v>
      </c>
      <c r="J568" s="90">
        <v>3225.9659</v>
      </c>
      <c r="K568" s="113"/>
      <c r="L568" s="112"/>
    </row>
    <row r="569" spans="1:12" ht="12.75">
      <c r="A569" s="21">
        <v>559</v>
      </c>
      <c r="B569" s="79" t="s">
        <v>980</v>
      </c>
      <c r="C569" s="27" t="s">
        <v>579</v>
      </c>
      <c r="D569" s="30">
        <v>2238.8999999999996</v>
      </c>
      <c r="E569" s="28">
        <v>950</v>
      </c>
      <c r="F569" s="40">
        <v>35</v>
      </c>
      <c r="G569" s="28">
        <v>250</v>
      </c>
      <c r="H569" s="30">
        <v>3473.8999999999996</v>
      </c>
      <c r="I569" s="85">
        <v>155.71437</v>
      </c>
      <c r="J569" s="90">
        <v>3318.1856299999995</v>
      </c>
      <c r="K569" s="113"/>
      <c r="L569" s="112"/>
    </row>
    <row r="570" spans="1:12" ht="12.75">
      <c r="A570" s="21">
        <v>560</v>
      </c>
      <c r="B570" s="79" t="s">
        <v>981</v>
      </c>
      <c r="C570" s="27" t="s">
        <v>579</v>
      </c>
      <c r="D570" s="30">
        <v>2238.8999999999996</v>
      </c>
      <c r="E570" s="28">
        <v>950</v>
      </c>
      <c r="F570" s="37">
        <v>50</v>
      </c>
      <c r="G570" s="28">
        <v>250</v>
      </c>
      <c r="H570" s="30">
        <v>3488.8999999999996</v>
      </c>
      <c r="I570" s="85">
        <v>156.43886999999998</v>
      </c>
      <c r="J570" s="90">
        <v>3332.4611299999997</v>
      </c>
      <c r="K570" s="113"/>
      <c r="L570" s="112"/>
    </row>
    <row r="571" spans="1:12" ht="12.75">
      <c r="A571" s="21">
        <v>561</v>
      </c>
      <c r="B571" s="79" t="s">
        <v>982</v>
      </c>
      <c r="C571" s="27" t="s">
        <v>492</v>
      </c>
      <c r="D571" s="30">
        <v>2142</v>
      </c>
      <c r="E571" s="28">
        <v>950</v>
      </c>
      <c r="F571" s="37">
        <v>75</v>
      </c>
      <c r="G571" s="28">
        <v>250</v>
      </c>
      <c r="H571" s="30">
        <v>3417</v>
      </c>
      <c r="I571" s="85">
        <v>152.9661</v>
      </c>
      <c r="J571" s="90">
        <v>3264.0339</v>
      </c>
      <c r="K571" s="113"/>
      <c r="L571" s="112"/>
    </row>
    <row r="572" spans="1:12" ht="12.75">
      <c r="A572" s="21">
        <v>562</v>
      </c>
      <c r="B572" s="79" t="s">
        <v>983</v>
      </c>
      <c r="C572" s="27" t="s">
        <v>492</v>
      </c>
      <c r="D572" s="30">
        <v>2142</v>
      </c>
      <c r="E572" s="28">
        <v>950</v>
      </c>
      <c r="F572" s="38">
        <v>75</v>
      </c>
      <c r="G572" s="28">
        <v>250</v>
      </c>
      <c r="H572" s="30">
        <v>3417</v>
      </c>
      <c r="I572" s="85">
        <v>152.9661</v>
      </c>
      <c r="J572" s="90">
        <v>3264.0339</v>
      </c>
      <c r="K572" s="113"/>
      <c r="L572" s="112"/>
    </row>
    <row r="573" spans="1:12" ht="12.75">
      <c r="A573" s="21">
        <v>563</v>
      </c>
      <c r="B573" s="79" t="s">
        <v>984</v>
      </c>
      <c r="C573" s="27" t="s">
        <v>492</v>
      </c>
      <c r="D573" s="30">
        <v>2142</v>
      </c>
      <c r="E573" s="28">
        <v>950</v>
      </c>
      <c r="F573" s="38">
        <v>75</v>
      </c>
      <c r="G573" s="28">
        <v>250</v>
      </c>
      <c r="H573" s="30">
        <v>3417</v>
      </c>
      <c r="I573" s="85">
        <v>152.9661</v>
      </c>
      <c r="J573" s="90">
        <v>3264.0339</v>
      </c>
      <c r="K573" s="113"/>
      <c r="L573" s="112"/>
    </row>
    <row r="574" spans="1:12" ht="12.75">
      <c r="A574" s="21">
        <v>564</v>
      </c>
      <c r="B574" s="79" t="s">
        <v>985</v>
      </c>
      <c r="C574" s="27" t="s">
        <v>492</v>
      </c>
      <c r="D574" s="30">
        <v>2142</v>
      </c>
      <c r="E574" s="28">
        <v>950</v>
      </c>
      <c r="F574" s="38">
        <v>35</v>
      </c>
      <c r="G574" s="28">
        <v>250</v>
      </c>
      <c r="H574" s="30">
        <v>3377</v>
      </c>
      <c r="I574" s="85">
        <v>151.0341</v>
      </c>
      <c r="J574" s="90">
        <v>3225.9659</v>
      </c>
      <c r="K574" s="113"/>
      <c r="L574" s="112"/>
    </row>
    <row r="575" spans="1:12" ht="12.75">
      <c r="A575" s="21">
        <v>565</v>
      </c>
      <c r="B575" s="79" t="s">
        <v>986</v>
      </c>
      <c r="C575" s="27" t="s">
        <v>492</v>
      </c>
      <c r="D575" s="30">
        <v>2142</v>
      </c>
      <c r="E575" s="28">
        <v>950</v>
      </c>
      <c r="F575" s="38">
        <v>75</v>
      </c>
      <c r="G575" s="28">
        <v>250</v>
      </c>
      <c r="H575" s="30">
        <v>3417</v>
      </c>
      <c r="I575" s="85">
        <v>152.9661</v>
      </c>
      <c r="J575" s="90">
        <v>3264.0339</v>
      </c>
      <c r="K575" s="113"/>
      <c r="L575" s="112"/>
    </row>
    <row r="576" spans="1:12" ht="12.75">
      <c r="A576" s="21">
        <v>566</v>
      </c>
      <c r="B576" s="79" t="s">
        <v>987</v>
      </c>
      <c r="C576" s="27" t="s">
        <v>492</v>
      </c>
      <c r="D576" s="30">
        <v>2142</v>
      </c>
      <c r="E576" s="28">
        <v>950</v>
      </c>
      <c r="F576" s="41">
        <v>75</v>
      </c>
      <c r="G576" s="28">
        <v>250</v>
      </c>
      <c r="H576" s="30">
        <v>3417</v>
      </c>
      <c r="I576" s="85">
        <v>152.9661</v>
      </c>
      <c r="J576" s="90">
        <v>3264.0339</v>
      </c>
      <c r="K576" s="113"/>
      <c r="L576" s="112"/>
    </row>
    <row r="577" spans="1:12" ht="12.75">
      <c r="A577" s="21">
        <v>567</v>
      </c>
      <c r="B577" s="79" t="s">
        <v>988</v>
      </c>
      <c r="C577" s="27" t="s">
        <v>492</v>
      </c>
      <c r="D577" s="30">
        <v>2142</v>
      </c>
      <c r="E577" s="28">
        <v>950</v>
      </c>
      <c r="F577" s="37">
        <v>75</v>
      </c>
      <c r="G577" s="28">
        <v>250</v>
      </c>
      <c r="H577" s="30">
        <v>3417</v>
      </c>
      <c r="I577" s="85">
        <v>152.9661</v>
      </c>
      <c r="J577" s="90">
        <v>3264.0339</v>
      </c>
      <c r="K577" s="113"/>
      <c r="L577" s="112"/>
    </row>
    <row r="578" spans="1:12" ht="12.75">
      <c r="A578" s="21">
        <v>568</v>
      </c>
      <c r="B578" s="79" t="s">
        <v>989</v>
      </c>
      <c r="C578" s="27" t="s">
        <v>492</v>
      </c>
      <c r="D578" s="30">
        <v>2142</v>
      </c>
      <c r="E578" s="28">
        <v>950</v>
      </c>
      <c r="F578" s="38">
        <v>75</v>
      </c>
      <c r="G578" s="28">
        <v>250</v>
      </c>
      <c r="H578" s="30">
        <v>3417</v>
      </c>
      <c r="I578" s="85">
        <v>152.9661</v>
      </c>
      <c r="J578" s="90">
        <v>3264.0339</v>
      </c>
      <c r="K578" s="113"/>
      <c r="L578" s="112"/>
    </row>
    <row r="579" spans="1:12" ht="12.75">
      <c r="A579" s="21">
        <v>569</v>
      </c>
      <c r="B579" s="79" t="s">
        <v>990</v>
      </c>
      <c r="C579" s="36" t="s">
        <v>492</v>
      </c>
      <c r="D579" s="30">
        <v>2142</v>
      </c>
      <c r="E579" s="28">
        <v>950</v>
      </c>
      <c r="F579" s="37">
        <v>50</v>
      </c>
      <c r="G579" s="28">
        <v>250</v>
      </c>
      <c r="H579" s="30">
        <v>3392</v>
      </c>
      <c r="I579" s="85">
        <v>151.7586</v>
      </c>
      <c r="J579" s="90">
        <v>3240.2414</v>
      </c>
      <c r="K579" s="113"/>
      <c r="L579" s="112"/>
    </row>
    <row r="580" spans="1:12" ht="12.75">
      <c r="A580" s="21">
        <v>570</v>
      </c>
      <c r="B580" s="79" t="s">
        <v>991</v>
      </c>
      <c r="C580" s="44" t="s">
        <v>490</v>
      </c>
      <c r="D580" s="30">
        <v>2142</v>
      </c>
      <c r="E580" s="28">
        <v>950</v>
      </c>
      <c r="F580" s="38">
        <v>0</v>
      </c>
      <c r="G580" s="28">
        <v>250</v>
      </c>
      <c r="H580" s="30">
        <v>3342</v>
      </c>
      <c r="I580" s="85">
        <v>149.3436</v>
      </c>
      <c r="J580" s="90">
        <v>3192.6564</v>
      </c>
      <c r="K580" s="113"/>
      <c r="L580" s="112"/>
    </row>
    <row r="581" spans="1:12" ht="12.75">
      <c r="A581" s="21">
        <v>571</v>
      </c>
      <c r="B581" s="79" t="s">
        <v>992</v>
      </c>
      <c r="C581" s="36" t="s">
        <v>443</v>
      </c>
      <c r="D581" s="30">
        <v>2142</v>
      </c>
      <c r="E581" s="28">
        <v>950</v>
      </c>
      <c r="F581" s="38">
        <v>0</v>
      </c>
      <c r="G581" s="28">
        <v>250</v>
      </c>
      <c r="H581" s="30">
        <v>3342</v>
      </c>
      <c r="I581" s="85">
        <v>149.3436</v>
      </c>
      <c r="J581" s="90">
        <v>3192.6564</v>
      </c>
      <c r="K581" s="113"/>
      <c r="L581" s="112"/>
    </row>
    <row r="582" spans="1:12" ht="12.75">
      <c r="A582" s="21">
        <v>572</v>
      </c>
      <c r="B582" s="79" t="s">
        <v>993</v>
      </c>
      <c r="C582" s="27" t="s">
        <v>492</v>
      </c>
      <c r="D582" s="30">
        <v>2142</v>
      </c>
      <c r="E582" s="28">
        <v>950</v>
      </c>
      <c r="F582" s="40">
        <v>0</v>
      </c>
      <c r="G582" s="28">
        <v>250</v>
      </c>
      <c r="H582" s="30">
        <v>3342</v>
      </c>
      <c r="I582" s="85">
        <v>149.3436</v>
      </c>
      <c r="J582" s="90">
        <v>3192.6564</v>
      </c>
      <c r="K582" s="113"/>
      <c r="L582" s="112"/>
    </row>
    <row r="583" spans="1:12" ht="12.75">
      <c r="A583" s="21">
        <v>573</v>
      </c>
      <c r="B583" s="79" t="s">
        <v>994</v>
      </c>
      <c r="C583" s="27" t="s">
        <v>492</v>
      </c>
      <c r="D583" s="30">
        <v>2142</v>
      </c>
      <c r="E583" s="28">
        <v>950</v>
      </c>
      <c r="F583" s="38">
        <v>75</v>
      </c>
      <c r="G583" s="28">
        <v>250</v>
      </c>
      <c r="H583" s="30">
        <v>3417</v>
      </c>
      <c r="I583" s="85">
        <v>152.9661</v>
      </c>
      <c r="J583" s="90">
        <v>3264.0339</v>
      </c>
      <c r="K583" s="113"/>
      <c r="L583" s="112"/>
    </row>
    <row r="584" spans="1:12" ht="12.75">
      <c r="A584" s="21">
        <v>574</v>
      </c>
      <c r="B584" s="79" t="s">
        <v>995</v>
      </c>
      <c r="C584" s="27" t="s">
        <v>492</v>
      </c>
      <c r="D584" s="30">
        <v>2142</v>
      </c>
      <c r="E584" s="28">
        <v>950</v>
      </c>
      <c r="F584" s="40">
        <v>0</v>
      </c>
      <c r="G584" s="28">
        <v>250</v>
      </c>
      <c r="H584" s="30">
        <v>3342</v>
      </c>
      <c r="I584" s="85">
        <v>149.3436</v>
      </c>
      <c r="J584" s="90">
        <v>3192.6564</v>
      </c>
      <c r="K584" s="113"/>
      <c r="L584" s="112"/>
    </row>
    <row r="585" spans="1:12" ht="12.75">
      <c r="A585" s="21">
        <v>575</v>
      </c>
      <c r="B585" s="79" t="s">
        <v>996</v>
      </c>
      <c r="C585" s="27" t="s">
        <v>492</v>
      </c>
      <c r="D585" s="30">
        <v>2142</v>
      </c>
      <c r="E585" s="28">
        <v>950</v>
      </c>
      <c r="F585" s="41">
        <v>0</v>
      </c>
      <c r="G585" s="28">
        <v>250</v>
      </c>
      <c r="H585" s="30">
        <v>3342</v>
      </c>
      <c r="I585" s="85">
        <v>149.3436</v>
      </c>
      <c r="J585" s="90">
        <v>3192.6564</v>
      </c>
      <c r="K585" s="113"/>
      <c r="L585" s="112"/>
    </row>
    <row r="586" spans="1:12" ht="12.75">
      <c r="A586" s="21">
        <v>576</v>
      </c>
      <c r="B586" s="79" t="s">
        <v>997</v>
      </c>
      <c r="C586" s="27" t="s">
        <v>492</v>
      </c>
      <c r="D586" s="30">
        <v>2142</v>
      </c>
      <c r="E586" s="28">
        <v>950</v>
      </c>
      <c r="F586" s="40">
        <v>0</v>
      </c>
      <c r="G586" s="28">
        <v>250</v>
      </c>
      <c r="H586" s="30">
        <v>3342</v>
      </c>
      <c r="I586" s="85">
        <v>149.3436</v>
      </c>
      <c r="J586" s="90">
        <v>3192.6564</v>
      </c>
      <c r="K586" s="113"/>
      <c r="L586" s="112"/>
    </row>
    <row r="587" spans="1:12" ht="12.75">
      <c r="A587" s="21">
        <v>577</v>
      </c>
      <c r="B587" s="79" t="s">
        <v>998</v>
      </c>
      <c r="C587" s="27" t="s">
        <v>492</v>
      </c>
      <c r="D587" s="30">
        <v>2142</v>
      </c>
      <c r="E587" s="28">
        <v>950</v>
      </c>
      <c r="F587" s="38">
        <v>0</v>
      </c>
      <c r="G587" s="28">
        <v>250</v>
      </c>
      <c r="H587" s="30">
        <v>3342</v>
      </c>
      <c r="I587" s="85">
        <v>149.3436</v>
      </c>
      <c r="J587" s="90">
        <v>3192.6564</v>
      </c>
      <c r="K587" s="113"/>
      <c r="L587" s="112"/>
    </row>
    <row r="588" spans="1:12" ht="12.75">
      <c r="A588" s="21">
        <v>578</v>
      </c>
      <c r="B588" s="79" t="s">
        <v>999</v>
      </c>
      <c r="C588" s="27" t="s">
        <v>492</v>
      </c>
      <c r="D588" s="30">
        <v>2142</v>
      </c>
      <c r="E588" s="28">
        <v>950</v>
      </c>
      <c r="F588" s="38">
        <v>0</v>
      </c>
      <c r="G588" s="28">
        <v>250</v>
      </c>
      <c r="H588" s="30">
        <v>3342</v>
      </c>
      <c r="I588" s="85">
        <v>149.3436</v>
      </c>
      <c r="J588" s="90">
        <v>3192.6564</v>
      </c>
      <c r="K588" s="113"/>
      <c r="L588" s="112"/>
    </row>
    <row r="589" spans="1:12" ht="12.75">
      <c r="A589" s="21">
        <v>579</v>
      </c>
      <c r="B589" s="79" t="s">
        <v>1000</v>
      </c>
      <c r="C589" s="27" t="s">
        <v>492</v>
      </c>
      <c r="D589" s="30">
        <v>2142</v>
      </c>
      <c r="E589" s="28">
        <v>950</v>
      </c>
      <c r="F589" s="37">
        <v>0</v>
      </c>
      <c r="G589" s="28">
        <v>250</v>
      </c>
      <c r="H589" s="30">
        <v>3342</v>
      </c>
      <c r="I589" s="85">
        <v>149.3436</v>
      </c>
      <c r="J589" s="90">
        <v>3192.6564</v>
      </c>
      <c r="K589" s="113"/>
      <c r="L589" s="112"/>
    </row>
    <row r="590" spans="1:12" ht="12.75">
      <c r="A590" s="21">
        <v>580</v>
      </c>
      <c r="B590" s="79" t="s">
        <v>1001</v>
      </c>
      <c r="C590" s="27" t="s">
        <v>492</v>
      </c>
      <c r="D590" s="30">
        <v>2142</v>
      </c>
      <c r="E590" s="28">
        <v>950</v>
      </c>
      <c r="F590" s="38">
        <v>0</v>
      </c>
      <c r="G590" s="28">
        <v>250</v>
      </c>
      <c r="H590" s="30">
        <v>3342</v>
      </c>
      <c r="I590" s="85">
        <v>149.3436</v>
      </c>
      <c r="J590" s="90">
        <v>3192.6564</v>
      </c>
      <c r="K590" s="113"/>
      <c r="L590" s="112"/>
    </row>
    <row r="591" spans="1:12" ht="12.75">
      <c r="A591" s="21">
        <v>581</v>
      </c>
      <c r="B591" s="79" t="s">
        <v>1002</v>
      </c>
      <c r="C591" s="31" t="s">
        <v>492</v>
      </c>
      <c r="D591" s="30">
        <v>2142</v>
      </c>
      <c r="E591" s="28">
        <v>950</v>
      </c>
      <c r="F591" s="37">
        <v>0</v>
      </c>
      <c r="G591" s="28">
        <v>250</v>
      </c>
      <c r="H591" s="30">
        <v>3342</v>
      </c>
      <c r="I591" s="85">
        <v>149.3436</v>
      </c>
      <c r="J591" s="90">
        <v>3192.6564</v>
      </c>
      <c r="K591" s="113"/>
      <c r="L591" s="112"/>
    </row>
    <row r="592" spans="1:12" ht="12.75">
      <c r="A592" s="21">
        <v>582</v>
      </c>
      <c r="B592" s="79" t="s">
        <v>1003</v>
      </c>
      <c r="C592" s="27" t="s">
        <v>443</v>
      </c>
      <c r="D592" s="30">
        <v>2142</v>
      </c>
      <c r="E592" s="28">
        <v>950</v>
      </c>
      <c r="F592" s="37">
        <v>35</v>
      </c>
      <c r="G592" s="28">
        <v>250</v>
      </c>
      <c r="H592" s="30">
        <v>3377</v>
      </c>
      <c r="I592" s="85">
        <v>151.0341</v>
      </c>
      <c r="J592" s="90">
        <v>3225.9659</v>
      </c>
      <c r="K592" s="113"/>
      <c r="L592" s="112"/>
    </row>
    <row r="593" spans="1:12" ht="12.75">
      <c r="A593" s="21">
        <v>583</v>
      </c>
      <c r="B593" s="79" t="s">
        <v>1004</v>
      </c>
      <c r="C593" s="27" t="s">
        <v>492</v>
      </c>
      <c r="D593" s="30">
        <v>2142</v>
      </c>
      <c r="E593" s="28">
        <v>950</v>
      </c>
      <c r="F593" s="37">
        <v>0</v>
      </c>
      <c r="G593" s="28">
        <v>250</v>
      </c>
      <c r="H593" s="30">
        <v>3342</v>
      </c>
      <c r="I593" s="85">
        <v>149.3436</v>
      </c>
      <c r="J593" s="90">
        <v>3192.6564</v>
      </c>
      <c r="K593" s="113"/>
      <c r="L593" s="112"/>
    </row>
    <row r="594" spans="1:12" ht="12.75">
      <c r="A594" s="21">
        <v>584</v>
      </c>
      <c r="B594" s="79" t="s">
        <v>1005</v>
      </c>
      <c r="C594" s="27" t="s">
        <v>492</v>
      </c>
      <c r="D594" s="30">
        <v>2142</v>
      </c>
      <c r="E594" s="28">
        <v>950</v>
      </c>
      <c r="F594" s="37">
        <v>35</v>
      </c>
      <c r="G594" s="28">
        <v>250</v>
      </c>
      <c r="H594" s="30">
        <v>3377</v>
      </c>
      <c r="I594" s="85">
        <v>151.0341</v>
      </c>
      <c r="J594" s="90">
        <v>3225.9659</v>
      </c>
      <c r="K594" s="113"/>
      <c r="L594" s="112"/>
    </row>
    <row r="595" spans="1:12" ht="12.75">
      <c r="A595" s="21">
        <v>585</v>
      </c>
      <c r="B595" s="79" t="s">
        <v>1006</v>
      </c>
      <c r="C595" s="27" t="s">
        <v>492</v>
      </c>
      <c r="D595" s="30">
        <v>2142</v>
      </c>
      <c r="E595" s="28">
        <v>950</v>
      </c>
      <c r="F595" s="38">
        <v>75</v>
      </c>
      <c r="G595" s="28">
        <v>250</v>
      </c>
      <c r="H595" s="30">
        <v>3417</v>
      </c>
      <c r="I595" s="85">
        <v>152.9661</v>
      </c>
      <c r="J595" s="90">
        <v>3264.0339</v>
      </c>
      <c r="K595" s="113"/>
      <c r="L595" s="112"/>
    </row>
    <row r="596" spans="1:12" ht="12.75">
      <c r="A596" s="21">
        <v>586</v>
      </c>
      <c r="B596" s="79" t="s">
        <v>1007</v>
      </c>
      <c r="C596" s="27" t="s">
        <v>492</v>
      </c>
      <c r="D596" s="30">
        <v>2142</v>
      </c>
      <c r="E596" s="28">
        <v>950</v>
      </c>
      <c r="F596" s="38">
        <v>50</v>
      </c>
      <c r="G596" s="28">
        <v>250</v>
      </c>
      <c r="H596" s="30">
        <v>3392</v>
      </c>
      <c r="I596" s="85">
        <v>151.7586</v>
      </c>
      <c r="J596" s="90">
        <v>3240.2414</v>
      </c>
      <c r="K596" s="113"/>
      <c r="L596" s="112"/>
    </row>
    <row r="597" spans="1:12" ht="12.75">
      <c r="A597" s="21">
        <v>587</v>
      </c>
      <c r="B597" s="79" t="s">
        <v>1008</v>
      </c>
      <c r="C597" s="27" t="s">
        <v>492</v>
      </c>
      <c r="D597" s="30">
        <v>2142</v>
      </c>
      <c r="E597" s="28">
        <v>950</v>
      </c>
      <c r="F597" s="38">
        <v>0</v>
      </c>
      <c r="G597" s="28">
        <v>250</v>
      </c>
      <c r="H597" s="30">
        <v>3342</v>
      </c>
      <c r="I597" s="85">
        <v>149.3436</v>
      </c>
      <c r="J597" s="90">
        <v>3192.6564</v>
      </c>
      <c r="K597" s="113"/>
      <c r="L597" s="112"/>
    </row>
    <row r="598" spans="1:12" ht="12.75">
      <c r="A598" s="21">
        <v>588</v>
      </c>
      <c r="B598" s="79" t="s">
        <v>1009</v>
      </c>
      <c r="C598" s="27" t="s">
        <v>492</v>
      </c>
      <c r="D598" s="30">
        <v>2142</v>
      </c>
      <c r="E598" s="28">
        <v>950</v>
      </c>
      <c r="F598" s="40">
        <v>0</v>
      </c>
      <c r="G598" s="28">
        <v>250</v>
      </c>
      <c r="H598" s="30">
        <v>3342</v>
      </c>
      <c r="I598" s="85">
        <v>149.3436</v>
      </c>
      <c r="J598" s="90">
        <v>3192.6564</v>
      </c>
      <c r="K598" s="113"/>
      <c r="L598" s="112"/>
    </row>
    <row r="599" spans="1:12" ht="12.75">
      <c r="A599" s="21">
        <v>589</v>
      </c>
      <c r="B599" s="79" t="s">
        <v>1010</v>
      </c>
      <c r="C599" s="27" t="s">
        <v>492</v>
      </c>
      <c r="D599" s="30">
        <v>2142</v>
      </c>
      <c r="E599" s="28">
        <v>950</v>
      </c>
      <c r="F599" s="37">
        <v>0</v>
      </c>
      <c r="G599" s="28">
        <v>250</v>
      </c>
      <c r="H599" s="30">
        <v>3342</v>
      </c>
      <c r="I599" s="85">
        <v>149.3436</v>
      </c>
      <c r="J599" s="90">
        <v>3192.6564</v>
      </c>
      <c r="K599" s="113"/>
      <c r="L599" s="112"/>
    </row>
    <row r="600" spans="1:12" ht="12.75">
      <c r="A600" s="21">
        <v>590</v>
      </c>
      <c r="B600" s="79" t="s">
        <v>1011</v>
      </c>
      <c r="C600" s="27" t="s">
        <v>492</v>
      </c>
      <c r="D600" s="30">
        <v>2142</v>
      </c>
      <c r="E600" s="28">
        <v>950</v>
      </c>
      <c r="F600" s="38">
        <v>0</v>
      </c>
      <c r="G600" s="28">
        <v>250</v>
      </c>
      <c r="H600" s="30">
        <v>3342</v>
      </c>
      <c r="I600" s="85">
        <v>149.3436</v>
      </c>
      <c r="J600" s="90">
        <v>3192.6564</v>
      </c>
      <c r="K600" s="113"/>
      <c r="L600" s="112"/>
    </row>
    <row r="601" spans="1:12" ht="12.75">
      <c r="A601" s="21">
        <v>591</v>
      </c>
      <c r="B601" s="79" t="s">
        <v>1012</v>
      </c>
      <c r="C601" s="27" t="s">
        <v>492</v>
      </c>
      <c r="D601" s="30">
        <v>2142</v>
      </c>
      <c r="E601" s="28">
        <v>950</v>
      </c>
      <c r="F601" s="38">
        <v>0</v>
      </c>
      <c r="G601" s="28">
        <v>250</v>
      </c>
      <c r="H601" s="30">
        <v>3342</v>
      </c>
      <c r="I601" s="85">
        <v>149.3436</v>
      </c>
      <c r="J601" s="90">
        <v>3192.6564</v>
      </c>
      <c r="K601" s="113"/>
      <c r="L601" s="112"/>
    </row>
    <row r="602" spans="1:12" ht="12.75">
      <c r="A602" s="21">
        <v>592</v>
      </c>
      <c r="B602" s="79" t="s">
        <v>1013</v>
      </c>
      <c r="C602" s="27" t="s">
        <v>492</v>
      </c>
      <c r="D602" s="30">
        <v>2142</v>
      </c>
      <c r="E602" s="28">
        <v>950</v>
      </c>
      <c r="F602" s="38">
        <v>50</v>
      </c>
      <c r="G602" s="28">
        <v>250</v>
      </c>
      <c r="H602" s="30">
        <v>3392</v>
      </c>
      <c r="I602" s="85">
        <v>151.7586</v>
      </c>
      <c r="J602" s="90">
        <v>3240.2414</v>
      </c>
      <c r="K602" s="113"/>
      <c r="L602" s="112"/>
    </row>
    <row r="603" spans="1:12" ht="12.75">
      <c r="A603" s="21">
        <v>593</v>
      </c>
      <c r="B603" s="79" t="s">
        <v>1014</v>
      </c>
      <c r="C603" s="27" t="s">
        <v>403</v>
      </c>
      <c r="D603" s="30">
        <v>2176.2000000000003</v>
      </c>
      <c r="E603" s="28">
        <v>950</v>
      </c>
      <c r="F603" s="39">
        <v>75</v>
      </c>
      <c r="G603" s="28">
        <v>250</v>
      </c>
      <c r="H603" s="30">
        <v>3451.2000000000003</v>
      </c>
      <c r="I603" s="85">
        <v>154.61796</v>
      </c>
      <c r="J603" s="90">
        <v>3296.5820400000002</v>
      </c>
      <c r="K603" s="113"/>
      <c r="L603" s="112"/>
    </row>
    <row r="604" spans="1:12" ht="12.75">
      <c r="A604" s="21">
        <v>594</v>
      </c>
      <c r="B604" s="79" t="s">
        <v>1015</v>
      </c>
      <c r="C604" s="27" t="s">
        <v>403</v>
      </c>
      <c r="D604" s="30">
        <v>2176.2000000000003</v>
      </c>
      <c r="E604" s="28">
        <v>950</v>
      </c>
      <c r="F604" s="37">
        <v>75</v>
      </c>
      <c r="G604" s="28">
        <v>250</v>
      </c>
      <c r="H604" s="30">
        <v>3451.2000000000003</v>
      </c>
      <c r="I604" s="85">
        <v>154.61796</v>
      </c>
      <c r="J604" s="90">
        <v>3296.5820400000002</v>
      </c>
      <c r="K604" s="113"/>
      <c r="L604" s="112"/>
    </row>
    <row r="605" spans="1:12" ht="12.75">
      <c r="A605" s="21">
        <v>595</v>
      </c>
      <c r="B605" s="79" t="s">
        <v>1016</v>
      </c>
      <c r="C605" s="27" t="s">
        <v>403</v>
      </c>
      <c r="D605" s="30">
        <v>2176.2000000000003</v>
      </c>
      <c r="E605" s="28">
        <v>950</v>
      </c>
      <c r="F605" s="38">
        <v>75</v>
      </c>
      <c r="G605" s="28">
        <v>250</v>
      </c>
      <c r="H605" s="30">
        <v>3451.2000000000003</v>
      </c>
      <c r="I605" s="85">
        <v>154.61796</v>
      </c>
      <c r="J605" s="90">
        <v>3296.5820400000002</v>
      </c>
      <c r="K605" s="113"/>
      <c r="L605" s="112"/>
    </row>
    <row r="606" spans="1:12" ht="12.75">
      <c r="A606" s="21">
        <v>596</v>
      </c>
      <c r="B606" s="79" t="s">
        <v>1017</v>
      </c>
      <c r="C606" s="27" t="s">
        <v>755</v>
      </c>
      <c r="D606" s="30">
        <v>2142</v>
      </c>
      <c r="E606" s="28">
        <v>950</v>
      </c>
      <c r="F606" s="38">
        <v>75</v>
      </c>
      <c r="G606" s="28">
        <v>250</v>
      </c>
      <c r="H606" s="30">
        <v>3417</v>
      </c>
      <c r="I606" s="85">
        <v>152.9661</v>
      </c>
      <c r="J606" s="90">
        <v>3264.0339</v>
      </c>
      <c r="K606" s="113"/>
      <c r="L606" s="112"/>
    </row>
    <row r="607" spans="1:12" ht="12.75">
      <c r="A607" s="21">
        <v>597</v>
      </c>
      <c r="B607" s="79" t="s">
        <v>1018</v>
      </c>
      <c r="C607" s="27" t="s">
        <v>755</v>
      </c>
      <c r="D607" s="30">
        <v>2142</v>
      </c>
      <c r="E607" s="28">
        <v>950</v>
      </c>
      <c r="F607" s="40">
        <v>75</v>
      </c>
      <c r="G607" s="28">
        <v>250</v>
      </c>
      <c r="H607" s="30">
        <v>3417</v>
      </c>
      <c r="I607" s="85">
        <v>152.9661</v>
      </c>
      <c r="J607" s="90">
        <v>3264.0339</v>
      </c>
      <c r="K607" s="113"/>
      <c r="L607" s="112"/>
    </row>
    <row r="608" spans="1:12" ht="12.75">
      <c r="A608" s="21">
        <v>598</v>
      </c>
      <c r="B608" s="79" t="s">
        <v>1019</v>
      </c>
      <c r="C608" s="27" t="s">
        <v>755</v>
      </c>
      <c r="D608" s="30">
        <v>2142</v>
      </c>
      <c r="E608" s="28">
        <v>950</v>
      </c>
      <c r="F608" s="38">
        <v>75</v>
      </c>
      <c r="G608" s="28">
        <v>250</v>
      </c>
      <c r="H608" s="30">
        <v>3417</v>
      </c>
      <c r="I608" s="85">
        <v>152.9661</v>
      </c>
      <c r="J608" s="90">
        <v>3264.0339</v>
      </c>
      <c r="K608" s="113"/>
      <c r="L608" s="112"/>
    </row>
    <row r="609" spans="1:12" ht="12.75">
      <c r="A609" s="21">
        <v>599</v>
      </c>
      <c r="B609" s="79" t="s">
        <v>1020</v>
      </c>
      <c r="C609" s="27" t="s">
        <v>755</v>
      </c>
      <c r="D609" s="30">
        <v>2142</v>
      </c>
      <c r="E609" s="28">
        <v>950</v>
      </c>
      <c r="F609" s="38">
        <v>75</v>
      </c>
      <c r="G609" s="28">
        <v>250</v>
      </c>
      <c r="H609" s="30">
        <v>3417</v>
      </c>
      <c r="I609" s="85">
        <v>152.9661</v>
      </c>
      <c r="J609" s="90">
        <v>3264.0339</v>
      </c>
      <c r="K609" s="113"/>
      <c r="L609" s="112"/>
    </row>
    <row r="610" spans="1:12" ht="12.75">
      <c r="A610" s="21">
        <v>600</v>
      </c>
      <c r="B610" s="79" t="s">
        <v>1021</v>
      </c>
      <c r="C610" s="27" t="s">
        <v>755</v>
      </c>
      <c r="D610" s="30">
        <v>2142</v>
      </c>
      <c r="E610" s="28">
        <v>950</v>
      </c>
      <c r="F610" s="38">
        <v>75</v>
      </c>
      <c r="G610" s="28">
        <v>250</v>
      </c>
      <c r="H610" s="30">
        <v>3417</v>
      </c>
      <c r="I610" s="85">
        <v>152.9661</v>
      </c>
      <c r="J610" s="90">
        <v>3264.0339</v>
      </c>
      <c r="K610" s="113"/>
      <c r="L610" s="112"/>
    </row>
    <row r="611" spans="1:12" ht="12.75">
      <c r="A611" s="21">
        <v>601</v>
      </c>
      <c r="B611" s="79" t="s">
        <v>1022</v>
      </c>
      <c r="C611" s="27" t="s">
        <v>755</v>
      </c>
      <c r="D611" s="30">
        <v>2142</v>
      </c>
      <c r="E611" s="28">
        <v>950</v>
      </c>
      <c r="F611" s="38">
        <v>75</v>
      </c>
      <c r="G611" s="28">
        <v>250</v>
      </c>
      <c r="H611" s="30">
        <v>3417</v>
      </c>
      <c r="I611" s="85">
        <v>152.9661</v>
      </c>
      <c r="J611" s="90">
        <v>3264.0339</v>
      </c>
      <c r="K611" s="113"/>
      <c r="L611" s="112"/>
    </row>
    <row r="612" spans="1:12" ht="12.75">
      <c r="A612" s="21">
        <v>602</v>
      </c>
      <c r="B612" s="79" t="s">
        <v>1023</v>
      </c>
      <c r="C612" s="27" t="s">
        <v>755</v>
      </c>
      <c r="D612" s="30">
        <v>2142</v>
      </c>
      <c r="E612" s="28">
        <v>950</v>
      </c>
      <c r="F612" s="38">
        <v>0</v>
      </c>
      <c r="G612" s="28">
        <v>250</v>
      </c>
      <c r="H612" s="30">
        <v>3342</v>
      </c>
      <c r="I612" s="85">
        <v>149.3436</v>
      </c>
      <c r="J612" s="90">
        <v>3192.6564</v>
      </c>
      <c r="K612" s="113"/>
      <c r="L612" s="112"/>
    </row>
    <row r="613" spans="1:12" ht="12.75">
      <c r="A613" s="21">
        <v>603</v>
      </c>
      <c r="B613" s="79" t="s">
        <v>1024</v>
      </c>
      <c r="C613" s="27" t="s">
        <v>443</v>
      </c>
      <c r="D613" s="30">
        <v>2142</v>
      </c>
      <c r="E613" s="28">
        <v>950</v>
      </c>
      <c r="F613" s="38">
        <v>75</v>
      </c>
      <c r="G613" s="28">
        <v>250</v>
      </c>
      <c r="H613" s="30">
        <v>3417</v>
      </c>
      <c r="I613" s="85">
        <v>152.9661</v>
      </c>
      <c r="J613" s="90">
        <v>3264.0339</v>
      </c>
      <c r="K613" s="113"/>
      <c r="L613" s="112"/>
    </row>
    <row r="614" spans="1:12" ht="12.75">
      <c r="A614" s="21">
        <v>604</v>
      </c>
      <c r="B614" s="79" t="s">
        <v>1025</v>
      </c>
      <c r="C614" s="27" t="s">
        <v>564</v>
      </c>
      <c r="D614" s="30">
        <v>2207.7000000000003</v>
      </c>
      <c r="E614" s="28">
        <v>950</v>
      </c>
      <c r="F614" s="38">
        <v>75</v>
      </c>
      <c r="G614" s="28">
        <v>250</v>
      </c>
      <c r="H614" s="30">
        <v>3482.7000000000003</v>
      </c>
      <c r="I614" s="85">
        <v>156.13941000000003</v>
      </c>
      <c r="J614" s="90">
        <v>3326.56059</v>
      </c>
      <c r="K614" s="113"/>
      <c r="L614" s="112"/>
    </row>
    <row r="615" spans="1:12" ht="12.75">
      <c r="A615" s="21">
        <v>605</v>
      </c>
      <c r="B615" s="79" t="s">
        <v>1026</v>
      </c>
      <c r="C615" s="27" t="s">
        <v>40</v>
      </c>
      <c r="D615" s="30">
        <v>2347.5</v>
      </c>
      <c r="E615" s="28">
        <v>950</v>
      </c>
      <c r="F615" s="38">
        <v>50</v>
      </c>
      <c r="G615" s="28">
        <v>250</v>
      </c>
      <c r="H615" s="30">
        <v>3597.5</v>
      </c>
      <c r="I615" s="85">
        <v>161.68425000000002</v>
      </c>
      <c r="J615" s="90">
        <v>3435.8157499999998</v>
      </c>
      <c r="K615" s="113"/>
      <c r="L615" s="112"/>
    </row>
    <row r="616" spans="1:12" ht="12.75">
      <c r="A616" s="21">
        <v>606</v>
      </c>
      <c r="B616" s="79" t="s">
        <v>1027</v>
      </c>
      <c r="C616" s="27" t="s">
        <v>427</v>
      </c>
      <c r="D616" s="30">
        <v>2142</v>
      </c>
      <c r="E616" s="28">
        <v>950</v>
      </c>
      <c r="F616" s="40">
        <v>50</v>
      </c>
      <c r="G616" s="28">
        <v>250</v>
      </c>
      <c r="H616" s="30">
        <v>3392</v>
      </c>
      <c r="I616" s="85">
        <v>151.7586</v>
      </c>
      <c r="J616" s="90">
        <v>3240.2414</v>
      </c>
      <c r="K616" s="113"/>
      <c r="L616" s="112"/>
    </row>
    <row r="617" spans="1:12" ht="12.75">
      <c r="A617" s="21">
        <v>607</v>
      </c>
      <c r="B617" s="79" t="s">
        <v>1028</v>
      </c>
      <c r="C617" s="27" t="s">
        <v>427</v>
      </c>
      <c r="D617" s="30">
        <v>2142</v>
      </c>
      <c r="E617" s="28">
        <v>950</v>
      </c>
      <c r="F617" s="38">
        <v>50</v>
      </c>
      <c r="G617" s="28">
        <v>250</v>
      </c>
      <c r="H617" s="30">
        <v>3392</v>
      </c>
      <c r="I617" s="85">
        <v>151.7586</v>
      </c>
      <c r="J617" s="90">
        <v>3240.2414</v>
      </c>
      <c r="K617" s="113"/>
      <c r="L617" s="112"/>
    </row>
    <row r="618" spans="1:12" ht="12.75">
      <c r="A618" s="21">
        <v>608</v>
      </c>
      <c r="B618" s="79" t="s">
        <v>1029</v>
      </c>
      <c r="C618" s="27" t="s">
        <v>427</v>
      </c>
      <c r="D618" s="30">
        <v>2142</v>
      </c>
      <c r="E618" s="28">
        <v>950</v>
      </c>
      <c r="F618" s="38">
        <v>0</v>
      </c>
      <c r="G618" s="28">
        <v>250</v>
      </c>
      <c r="H618" s="30">
        <v>3342</v>
      </c>
      <c r="I618" s="85">
        <v>149.3436</v>
      </c>
      <c r="J618" s="90">
        <v>3192.6564</v>
      </c>
      <c r="K618" s="113"/>
      <c r="L618" s="112"/>
    </row>
    <row r="619" spans="1:12" ht="12.75">
      <c r="A619" s="21">
        <v>609</v>
      </c>
      <c r="B619" s="79" t="s">
        <v>1030</v>
      </c>
      <c r="C619" s="27" t="s">
        <v>492</v>
      </c>
      <c r="D619" s="30">
        <v>2142</v>
      </c>
      <c r="E619" s="28">
        <v>950</v>
      </c>
      <c r="F619" s="37">
        <v>75</v>
      </c>
      <c r="G619" s="28">
        <v>250</v>
      </c>
      <c r="H619" s="30">
        <v>3417</v>
      </c>
      <c r="I619" s="85">
        <v>152.9661</v>
      </c>
      <c r="J619" s="90">
        <v>3264.0339</v>
      </c>
      <c r="K619" s="113"/>
      <c r="L619" s="112"/>
    </row>
    <row r="620" spans="1:12" ht="12.75">
      <c r="A620" s="21">
        <v>610</v>
      </c>
      <c r="B620" s="79" t="s">
        <v>1031</v>
      </c>
      <c r="C620" s="27" t="s">
        <v>492</v>
      </c>
      <c r="D620" s="30">
        <v>2142</v>
      </c>
      <c r="E620" s="28">
        <v>950</v>
      </c>
      <c r="F620" s="39">
        <v>75</v>
      </c>
      <c r="G620" s="28">
        <v>250</v>
      </c>
      <c r="H620" s="30">
        <v>3417</v>
      </c>
      <c r="I620" s="85">
        <v>152.9661</v>
      </c>
      <c r="J620" s="90">
        <v>3264.0339</v>
      </c>
      <c r="K620" s="113"/>
      <c r="L620" s="112"/>
    </row>
    <row r="621" spans="1:12" ht="12.75">
      <c r="A621" s="21">
        <v>611</v>
      </c>
      <c r="B621" s="79" t="s">
        <v>1032</v>
      </c>
      <c r="C621" s="27" t="s">
        <v>492</v>
      </c>
      <c r="D621" s="30">
        <v>2142</v>
      </c>
      <c r="E621" s="28">
        <v>950</v>
      </c>
      <c r="F621" s="37">
        <v>50</v>
      </c>
      <c r="G621" s="28">
        <v>250</v>
      </c>
      <c r="H621" s="30">
        <v>3392</v>
      </c>
      <c r="I621" s="85">
        <v>151.7586</v>
      </c>
      <c r="J621" s="90">
        <v>3240.2414</v>
      </c>
      <c r="K621" s="113"/>
      <c r="L621" s="112"/>
    </row>
    <row r="622" spans="1:12" ht="12.75">
      <c r="A622" s="21">
        <v>612</v>
      </c>
      <c r="B622" s="79" t="s">
        <v>1033</v>
      </c>
      <c r="C622" s="27" t="s">
        <v>492</v>
      </c>
      <c r="D622" s="30">
        <v>2142</v>
      </c>
      <c r="E622" s="28">
        <v>950</v>
      </c>
      <c r="F622" s="37">
        <v>0</v>
      </c>
      <c r="G622" s="28">
        <v>250</v>
      </c>
      <c r="H622" s="30">
        <v>3342</v>
      </c>
      <c r="I622" s="85">
        <v>149.3436</v>
      </c>
      <c r="J622" s="90">
        <v>3192.6564</v>
      </c>
      <c r="K622" s="113"/>
      <c r="L622" s="112"/>
    </row>
    <row r="623" spans="1:12" ht="12.75">
      <c r="A623" s="21">
        <v>613</v>
      </c>
      <c r="B623" s="79" t="s">
        <v>1034</v>
      </c>
      <c r="C623" s="27" t="s">
        <v>492</v>
      </c>
      <c r="D623" s="30">
        <v>2142</v>
      </c>
      <c r="E623" s="28">
        <v>950</v>
      </c>
      <c r="F623" s="37">
        <v>75</v>
      </c>
      <c r="G623" s="28">
        <v>250</v>
      </c>
      <c r="H623" s="30">
        <v>3417</v>
      </c>
      <c r="I623" s="85">
        <v>152.9661</v>
      </c>
      <c r="J623" s="90">
        <v>3264.0339</v>
      </c>
      <c r="K623" s="113"/>
      <c r="L623" s="112"/>
    </row>
    <row r="624" spans="1:12" ht="12.75">
      <c r="A624" s="21">
        <v>614</v>
      </c>
      <c r="B624" s="79" t="s">
        <v>1035</v>
      </c>
      <c r="C624" s="27" t="s">
        <v>492</v>
      </c>
      <c r="D624" s="30">
        <v>2142</v>
      </c>
      <c r="E624" s="28">
        <v>950</v>
      </c>
      <c r="F624" s="38">
        <v>0</v>
      </c>
      <c r="G624" s="28">
        <v>250</v>
      </c>
      <c r="H624" s="30">
        <v>3342</v>
      </c>
      <c r="I624" s="85">
        <v>149.3436</v>
      </c>
      <c r="J624" s="90">
        <v>3192.6564</v>
      </c>
      <c r="K624" s="113"/>
      <c r="L624" s="112"/>
    </row>
    <row r="625" spans="1:12" ht="12.75">
      <c r="A625" s="21">
        <v>615</v>
      </c>
      <c r="B625" s="79" t="s">
        <v>1036</v>
      </c>
      <c r="C625" s="27" t="s">
        <v>492</v>
      </c>
      <c r="D625" s="30">
        <v>2142</v>
      </c>
      <c r="E625" s="28">
        <v>950</v>
      </c>
      <c r="F625" s="38">
        <v>50</v>
      </c>
      <c r="G625" s="28">
        <v>250</v>
      </c>
      <c r="H625" s="30">
        <v>3392</v>
      </c>
      <c r="I625" s="85">
        <v>151.7586</v>
      </c>
      <c r="J625" s="90">
        <v>3240.2414</v>
      </c>
      <c r="K625" s="113"/>
      <c r="L625" s="112"/>
    </row>
    <row r="626" spans="1:12" ht="12.75">
      <c r="A626" s="21">
        <v>616</v>
      </c>
      <c r="B626" s="79" t="s">
        <v>1037</v>
      </c>
      <c r="C626" s="27" t="s">
        <v>492</v>
      </c>
      <c r="D626" s="30">
        <v>2142</v>
      </c>
      <c r="E626" s="28">
        <v>950</v>
      </c>
      <c r="F626" s="37">
        <v>75</v>
      </c>
      <c r="G626" s="28">
        <v>250</v>
      </c>
      <c r="H626" s="30">
        <v>3417</v>
      </c>
      <c r="I626" s="85">
        <v>152.9661</v>
      </c>
      <c r="J626" s="90">
        <v>3264.0339</v>
      </c>
      <c r="K626" s="113"/>
      <c r="L626" s="112"/>
    </row>
    <row r="627" spans="1:12" ht="12.75">
      <c r="A627" s="21">
        <v>617</v>
      </c>
      <c r="B627" s="79" t="s">
        <v>1038</v>
      </c>
      <c r="C627" s="27" t="s">
        <v>492</v>
      </c>
      <c r="D627" s="30">
        <v>2142</v>
      </c>
      <c r="E627" s="28">
        <v>950</v>
      </c>
      <c r="F627" s="37">
        <v>50</v>
      </c>
      <c r="G627" s="28">
        <v>250</v>
      </c>
      <c r="H627" s="30">
        <v>3392</v>
      </c>
      <c r="I627" s="85">
        <v>151.7586</v>
      </c>
      <c r="J627" s="90">
        <v>3240.2414</v>
      </c>
      <c r="K627" s="113"/>
      <c r="L627" s="112"/>
    </row>
    <row r="628" spans="1:12" ht="12.75">
      <c r="A628" s="21">
        <v>618</v>
      </c>
      <c r="B628" s="79" t="s">
        <v>1039</v>
      </c>
      <c r="C628" s="27" t="s">
        <v>492</v>
      </c>
      <c r="D628" s="30">
        <v>2142</v>
      </c>
      <c r="E628" s="28">
        <v>950</v>
      </c>
      <c r="F628" s="38">
        <v>0</v>
      </c>
      <c r="G628" s="28">
        <v>250</v>
      </c>
      <c r="H628" s="30">
        <v>3342</v>
      </c>
      <c r="I628" s="85">
        <v>149.3436</v>
      </c>
      <c r="J628" s="90">
        <v>3192.6564</v>
      </c>
      <c r="K628" s="113"/>
      <c r="L628" s="112"/>
    </row>
    <row r="629" spans="1:12" ht="12.75">
      <c r="A629" s="21">
        <v>619</v>
      </c>
      <c r="B629" s="79" t="s">
        <v>1040</v>
      </c>
      <c r="C629" s="27" t="s">
        <v>492</v>
      </c>
      <c r="D629" s="30">
        <v>2142</v>
      </c>
      <c r="E629" s="28">
        <v>950</v>
      </c>
      <c r="F629" s="37">
        <v>50</v>
      </c>
      <c r="G629" s="28">
        <v>250</v>
      </c>
      <c r="H629" s="30">
        <v>3392</v>
      </c>
      <c r="I629" s="85">
        <v>151.7586</v>
      </c>
      <c r="J629" s="90">
        <v>3240.2414</v>
      </c>
      <c r="K629" s="113"/>
      <c r="L629" s="112"/>
    </row>
    <row r="630" spans="1:12" ht="12.75">
      <c r="A630" s="21">
        <v>620</v>
      </c>
      <c r="B630" s="79" t="s">
        <v>1041</v>
      </c>
      <c r="C630" s="27" t="s">
        <v>492</v>
      </c>
      <c r="D630" s="30">
        <v>2142</v>
      </c>
      <c r="E630" s="28">
        <v>950</v>
      </c>
      <c r="F630" s="37">
        <v>75</v>
      </c>
      <c r="G630" s="28">
        <v>250</v>
      </c>
      <c r="H630" s="30">
        <v>3417</v>
      </c>
      <c r="I630" s="85">
        <v>152.9661</v>
      </c>
      <c r="J630" s="90">
        <v>3264.0339</v>
      </c>
      <c r="K630" s="113"/>
      <c r="L630" s="112"/>
    </row>
    <row r="631" spans="1:12" ht="12.75">
      <c r="A631" s="21">
        <v>621</v>
      </c>
      <c r="B631" s="79" t="s">
        <v>1042</v>
      </c>
      <c r="C631" s="27" t="s">
        <v>492</v>
      </c>
      <c r="D631" s="30">
        <v>2142</v>
      </c>
      <c r="E631" s="28">
        <v>950</v>
      </c>
      <c r="F631" s="37">
        <v>75</v>
      </c>
      <c r="G631" s="28">
        <v>250</v>
      </c>
      <c r="H631" s="30">
        <v>3417</v>
      </c>
      <c r="I631" s="85">
        <v>152.9661</v>
      </c>
      <c r="J631" s="90">
        <v>3264.0339</v>
      </c>
      <c r="K631" s="113"/>
      <c r="L631" s="112"/>
    </row>
    <row r="632" spans="1:12" ht="12.75">
      <c r="A632" s="21">
        <v>622</v>
      </c>
      <c r="B632" s="79" t="s">
        <v>1043</v>
      </c>
      <c r="C632" s="27" t="s">
        <v>492</v>
      </c>
      <c r="D632" s="30">
        <v>2142</v>
      </c>
      <c r="E632" s="28">
        <v>950</v>
      </c>
      <c r="F632" s="38">
        <v>50</v>
      </c>
      <c r="G632" s="28">
        <v>250</v>
      </c>
      <c r="H632" s="30">
        <v>3392</v>
      </c>
      <c r="I632" s="85">
        <v>151.7586</v>
      </c>
      <c r="J632" s="90">
        <v>3240.2414</v>
      </c>
      <c r="K632" s="113"/>
      <c r="L632" s="112"/>
    </row>
    <row r="633" spans="1:12" ht="12.75">
      <c r="A633" s="21">
        <v>623</v>
      </c>
      <c r="B633" s="79" t="s">
        <v>1044</v>
      </c>
      <c r="C633" s="27" t="s">
        <v>492</v>
      </c>
      <c r="D633" s="30">
        <v>2142</v>
      </c>
      <c r="E633" s="28">
        <v>950</v>
      </c>
      <c r="F633" s="38">
        <v>75</v>
      </c>
      <c r="G633" s="28">
        <v>250</v>
      </c>
      <c r="H633" s="30">
        <v>3417</v>
      </c>
      <c r="I633" s="85">
        <v>152.9661</v>
      </c>
      <c r="J633" s="90">
        <v>3264.0339</v>
      </c>
      <c r="K633" s="113"/>
      <c r="L633" s="112"/>
    </row>
    <row r="634" spans="1:12" ht="12.75">
      <c r="A634" s="21">
        <v>624</v>
      </c>
      <c r="B634" s="79" t="s">
        <v>1045</v>
      </c>
      <c r="C634" s="27" t="s">
        <v>492</v>
      </c>
      <c r="D634" s="30">
        <v>2142</v>
      </c>
      <c r="E634" s="28">
        <v>950</v>
      </c>
      <c r="F634" s="38">
        <v>0</v>
      </c>
      <c r="G634" s="28">
        <v>250</v>
      </c>
      <c r="H634" s="30">
        <v>3342</v>
      </c>
      <c r="I634" s="85">
        <v>149.3436</v>
      </c>
      <c r="J634" s="90">
        <v>3192.6564</v>
      </c>
      <c r="K634" s="113"/>
      <c r="L634" s="112"/>
    </row>
    <row r="635" spans="1:12" ht="12.75">
      <c r="A635" s="21">
        <v>625</v>
      </c>
      <c r="B635" s="79" t="s">
        <v>1046</v>
      </c>
      <c r="C635" s="27" t="s">
        <v>492</v>
      </c>
      <c r="D635" s="30">
        <v>2142</v>
      </c>
      <c r="E635" s="28">
        <v>950</v>
      </c>
      <c r="F635" s="38">
        <v>0</v>
      </c>
      <c r="G635" s="28">
        <v>250</v>
      </c>
      <c r="H635" s="30">
        <v>3342</v>
      </c>
      <c r="I635" s="85">
        <v>149.3436</v>
      </c>
      <c r="J635" s="90">
        <v>3192.6564</v>
      </c>
      <c r="K635" s="113"/>
      <c r="L635" s="112"/>
    </row>
    <row r="636" spans="1:12" ht="12.75">
      <c r="A636" s="21">
        <v>626</v>
      </c>
      <c r="B636" s="79" t="s">
        <v>1047</v>
      </c>
      <c r="C636" s="27" t="s">
        <v>492</v>
      </c>
      <c r="D636" s="30">
        <v>2142</v>
      </c>
      <c r="E636" s="28">
        <v>950</v>
      </c>
      <c r="F636" s="38">
        <v>0</v>
      </c>
      <c r="G636" s="28">
        <v>250</v>
      </c>
      <c r="H636" s="30">
        <v>3342</v>
      </c>
      <c r="I636" s="85">
        <v>149.3436</v>
      </c>
      <c r="J636" s="90">
        <v>3192.6564</v>
      </c>
      <c r="K636" s="113"/>
      <c r="L636" s="112"/>
    </row>
    <row r="637" spans="1:12" ht="12.75">
      <c r="A637" s="21">
        <v>627</v>
      </c>
      <c r="B637" s="79" t="s">
        <v>1048</v>
      </c>
      <c r="C637" s="27" t="s">
        <v>492</v>
      </c>
      <c r="D637" s="30">
        <v>2142</v>
      </c>
      <c r="E637" s="28">
        <v>950</v>
      </c>
      <c r="F637" s="38">
        <v>0</v>
      </c>
      <c r="G637" s="28">
        <v>250</v>
      </c>
      <c r="H637" s="30">
        <v>3342</v>
      </c>
      <c r="I637" s="85">
        <v>149.3436</v>
      </c>
      <c r="J637" s="90">
        <v>3192.6564</v>
      </c>
      <c r="K637" s="113"/>
      <c r="L637" s="112"/>
    </row>
    <row r="638" spans="1:12" ht="12.75">
      <c r="A638" s="21">
        <v>628</v>
      </c>
      <c r="B638" s="79" t="s">
        <v>1049</v>
      </c>
      <c r="C638" s="27" t="s">
        <v>492</v>
      </c>
      <c r="D638" s="30">
        <v>2142</v>
      </c>
      <c r="E638" s="28">
        <v>950</v>
      </c>
      <c r="F638" s="38">
        <v>0</v>
      </c>
      <c r="G638" s="28">
        <v>250</v>
      </c>
      <c r="H638" s="30">
        <v>3342</v>
      </c>
      <c r="I638" s="85">
        <v>149.3436</v>
      </c>
      <c r="J638" s="90">
        <v>3192.6564</v>
      </c>
      <c r="K638" s="113"/>
      <c r="L638" s="112"/>
    </row>
    <row r="639" spans="1:12" ht="12.75">
      <c r="A639" s="21">
        <v>629</v>
      </c>
      <c r="B639" s="79" t="s">
        <v>1050</v>
      </c>
      <c r="C639" s="27" t="s">
        <v>492</v>
      </c>
      <c r="D639" s="30">
        <v>2142</v>
      </c>
      <c r="E639" s="28">
        <v>950</v>
      </c>
      <c r="F639" s="38">
        <v>0</v>
      </c>
      <c r="G639" s="28">
        <v>250</v>
      </c>
      <c r="H639" s="30">
        <v>3342</v>
      </c>
      <c r="I639" s="85">
        <v>149.3436</v>
      </c>
      <c r="J639" s="90">
        <v>3192.6564</v>
      </c>
      <c r="K639" s="113"/>
      <c r="L639" s="112"/>
    </row>
    <row r="640" spans="1:12" ht="12.75">
      <c r="A640" s="21">
        <v>630</v>
      </c>
      <c r="B640" s="79" t="s">
        <v>1051</v>
      </c>
      <c r="C640" s="27" t="s">
        <v>492</v>
      </c>
      <c r="D640" s="30">
        <v>2142</v>
      </c>
      <c r="E640" s="28">
        <v>950</v>
      </c>
      <c r="F640" s="38">
        <v>0</v>
      </c>
      <c r="G640" s="28">
        <v>250</v>
      </c>
      <c r="H640" s="30">
        <v>3342</v>
      </c>
      <c r="I640" s="85">
        <v>149.3436</v>
      </c>
      <c r="J640" s="90">
        <v>3192.6564</v>
      </c>
      <c r="K640" s="113"/>
      <c r="L640" s="112"/>
    </row>
    <row r="641" spans="1:12" ht="12.75">
      <c r="A641" s="21">
        <v>631</v>
      </c>
      <c r="B641" s="79" t="s">
        <v>1052</v>
      </c>
      <c r="C641" s="27" t="s">
        <v>492</v>
      </c>
      <c r="D641" s="30">
        <v>2142</v>
      </c>
      <c r="E641" s="28">
        <v>950</v>
      </c>
      <c r="F641" s="38">
        <v>0</v>
      </c>
      <c r="G641" s="28">
        <v>250</v>
      </c>
      <c r="H641" s="30">
        <v>3342</v>
      </c>
      <c r="I641" s="85">
        <v>149.3436</v>
      </c>
      <c r="J641" s="90">
        <v>3192.6564</v>
      </c>
      <c r="K641" s="113"/>
      <c r="L641" s="112"/>
    </row>
    <row r="642" spans="1:12" ht="12.75">
      <c r="A642" s="21">
        <v>632</v>
      </c>
      <c r="B642" s="79" t="s">
        <v>1053</v>
      </c>
      <c r="C642" s="27" t="s">
        <v>492</v>
      </c>
      <c r="D642" s="30">
        <v>2142</v>
      </c>
      <c r="E642" s="28">
        <v>950</v>
      </c>
      <c r="F642" s="38">
        <v>0</v>
      </c>
      <c r="G642" s="28">
        <v>250</v>
      </c>
      <c r="H642" s="30">
        <v>3342</v>
      </c>
      <c r="I642" s="85">
        <v>149.3436</v>
      </c>
      <c r="J642" s="90">
        <v>3192.6564</v>
      </c>
      <c r="K642" s="113"/>
      <c r="L642" s="112"/>
    </row>
    <row r="643" spans="1:12" ht="12.75">
      <c r="A643" s="21">
        <v>633</v>
      </c>
      <c r="B643" s="79" t="s">
        <v>1054</v>
      </c>
      <c r="C643" s="27" t="s">
        <v>492</v>
      </c>
      <c r="D643" s="30">
        <v>2142</v>
      </c>
      <c r="E643" s="28">
        <v>950</v>
      </c>
      <c r="F643" s="38">
        <v>0</v>
      </c>
      <c r="G643" s="28">
        <v>250</v>
      </c>
      <c r="H643" s="30">
        <v>3342</v>
      </c>
      <c r="I643" s="85">
        <v>149.3436</v>
      </c>
      <c r="J643" s="90">
        <v>3192.6564</v>
      </c>
      <c r="K643" s="113"/>
      <c r="L643" s="112"/>
    </row>
    <row r="644" spans="1:12" ht="12.75">
      <c r="A644" s="21">
        <v>634</v>
      </c>
      <c r="B644" s="79" t="s">
        <v>1055</v>
      </c>
      <c r="C644" s="27" t="s">
        <v>443</v>
      </c>
      <c r="D644" s="30">
        <v>2142</v>
      </c>
      <c r="E644" s="28">
        <v>950</v>
      </c>
      <c r="F644" s="38">
        <v>0</v>
      </c>
      <c r="G644" s="28">
        <v>250</v>
      </c>
      <c r="H644" s="30">
        <v>3342</v>
      </c>
      <c r="I644" s="85">
        <v>149.3436</v>
      </c>
      <c r="J644" s="90">
        <v>3192.6564</v>
      </c>
      <c r="K644" s="113"/>
      <c r="L644" s="112"/>
    </row>
    <row r="645" spans="1:12" ht="12.75">
      <c r="A645" s="21">
        <v>635</v>
      </c>
      <c r="B645" s="79" t="s">
        <v>1056</v>
      </c>
      <c r="C645" s="27" t="s">
        <v>492</v>
      </c>
      <c r="D645" s="30">
        <v>2142</v>
      </c>
      <c r="E645" s="28">
        <v>950</v>
      </c>
      <c r="F645" s="38">
        <v>0</v>
      </c>
      <c r="G645" s="28">
        <v>250</v>
      </c>
      <c r="H645" s="30">
        <v>3342</v>
      </c>
      <c r="I645" s="85">
        <v>149.3436</v>
      </c>
      <c r="J645" s="90">
        <v>3192.6564</v>
      </c>
      <c r="K645" s="113"/>
      <c r="L645" s="112"/>
    </row>
    <row r="646" spans="1:12" ht="12.75">
      <c r="A646" s="21">
        <v>636</v>
      </c>
      <c r="B646" s="79" t="s">
        <v>1057</v>
      </c>
      <c r="C646" s="27" t="s">
        <v>492</v>
      </c>
      <c r="D646" s="30">
        <v>2142</v>
      </c>
      <c r="E646" s="28">
        <v>950</v>
      </c>
      <c r="F646" s="38">
        <v>0</v>
      </c>
      <c r="G646" s="28">
        <v>250</v>
      </c>
      <c r="H646" s="30">
        <v>3342</v>
      </c>
      <c r="I646" s="85">
        <v>149.3436</v>
      </c>
      <c r="J646" s="90">
        <v>3192.6564</v>
      </c>
      <c r="K646" s="113"/>
      <c r="L646" s="112"/>
    </row>
    <row r="647" spans="1:12" ht="12.75">
      <c r="A647" s="21">
        <v>637</v>
      </c>
      <c r="B647" s="79" t="s">
        <v>1058</v>
      </c>
      <c r="C647" s="27" t="s">
        <v>492</v>
      </c>
      <c r="D647" s="30">
        <v>2142</v>
      </c>
      <c r="E647" s="28">
        <v>950</v>
      </c>
      <c r="F647" s="38">
        <v>0</v>
      </c>
      <c r="G647" s="28">
        <v>250</v>
      </c>
      <c r="H647" s="30">
        <v>3342</v>
      </c>
      <c r="I647" s="85">
        <v>149.3436</v>
      </c>
      <c r="J647" s="90">
        <v>3192.6564</v>
      </c>
      <c r="K647" s="113"/>
      <c r="L647" s="112"/>
    </row>
    <row r="648" spans="1:12" ht="12.75">
      <c r="A648" s="21">
        <v>638</v>
      </c>
      <c r="B648" s="79" t="s">
        <v>1059</v>
      </c>
      <c r="C648" s="27" t="s">
        <v>427</v>
      </c>
      <c r="D648" s="30">
        <v>2142</v>
      </c>
      <c r="E648" s="28">
        <v>950</v>
      </c>
      <c r="F648" s="32">
        <v>35</v>
      </c>
      <c r="G648" s="28">
        <v>250</v>
      </c>
      <c r="H648" s="30">
        <v>3377</v>
      </c>
      <c r="I648" s="85">
        <v>151.0341</v>
      </c>
      <c r="J648" s="90">
        <v>3225.9659</v>
      </c>
      <c r="K648" s="113"/>
      <c r="L648" s="112"/>
    </row>
    <row r="649" spans="1:12" ht="12.75">
      <c r="A649" s="21">
        <v>639</v>
      </c>
      <c r="B649" s="79" t="s">
        <v>1060</v>
      </c>
      <c r="C649" s="27" t="s">
        <v>492</v>
      </c>
      <c r="D649" s="30">
        <v>2142</v>
      </c>
      <c r="E649" s="28">
        <v>950</v>
      </c>
      <c r="F649" s="32">
        <v>0</v>
      </c>
      <c r="G649" s="28">
        <v>250</v>
      </c>
      <c r="H649" s="30">
        <v>3342</v>
      </c>
      <c r="I649" s="85">
        <v>149.3436</v>
      </c>
      <c r="J649" s="90">
        <v>3192.6564</v>
      </c>
      <c r="K649" s="113"/>
      <c r="L649" s="112"/>
    </row>
    <row r="650" spans="1:12" ht="12.75">
      <c r="A650" s="21">
        <v>640</v>
      </c>
      <c r="B650" s="79" t="s">
        <v>1061</v>
      </c>
      <c r="C650" s="27" t="s">
        <v>492</v>
      </c>
      <c r="D650" s="30">
        <v>2142</v>
      </c>
      <c r="E650" s="28">
        <v>950</v>
      </c>
      <c r="F650" s="32">
        <v>0</v>
      </c>
      <c r="G650" s="28">
        <v>250</v>
      </c>
      <c r="H650" s="30">
        <v>3342</v>
      </c>
      <c r="I650" s="85">
        <v>149.3436</v>
      </c>
      <c r="J650" s="90">
        <v>3192.6564</v>
      </c>
      <c r="K650" s="113"/>
      <c r="L650" s="112"/>
    </row>
    <row r="651" spans="1:12" ht="12.75">
      <c r="A651" s="21">
        <v>641</v>
      </c>
      <c r="B651" s="79" t="s">
        <v>1062</v>
      </c>
      <c r="C651" s="27" t="s">
        <v>427</v>
      </c>
      <c r="D651" s="30">
        <v>2142</v>
      </c>
      <c r="E651" s="28">
        <v>950</v>
      </c>
      <c r="F651" s="32">
        <v>0</v>
      </c>
      <c r="G651" s="28">
        <v>250</v>
      </c>
      <c r="H651" s="30">
        <v>3342</v>
      </c>
      <c r="I651" s="85">
        <v>149.3436</v>
      </c>
      <c r="J651" s="90">
        <v>3192.6564</v>
      </c>
      <c r="K651" s="113"/>
      <c r="L651" s="112"/>
    </row>
    <row r="652" spans="1:12" ht="12.75">
      <c r="A652" s="21">
        <v>642</v>
      </c>
      <c r="B652" s="79" t="s">
        <v>1063</v>
      </c>
      <c r="C652" s="27" t="s">
        <v>427</v>
      </c>
      <c r="D652" s="30">
        <v>2142</v>
      </c>
      <c r="E652" s="28">
        <v>950</v>
      </c>
      <c r="F652" s="32">
        <v>0</v>
      </c>
      <c r="G652" s="28">
        <v>250</v>
      </c>
      <c r="H652" s="30">
        <v>3342</v>
      </c>
      <c r="I652" s="85">
        <v>149.3436</v>
      </c>
      <c r="J652" s="90">
        <v>3192.6564</v>
      </c>
      <c r="K652" s="113"/>
      <c r="L652" s="112"/>
    </row>
    <row r="653" spans="1:12" ht="12.75">
      <c r="A653" s="21">
        <v>643</v>
      </c>
      <c r="B653" s="79" t="s">
        <v>1064</v>
      </c>
      <c r="C653" s="27" t="s">
        <v>427</v>
      </c>
      <c r="D653" s="30">
        <v>2142</v>
      </c>
      <c r="E653" s="28">
        <v>950</v>
      </c>
      <c r="F653" s="32">
        <v>35</v>
      </c>
      <c r="G653" s="28">
        <v>250</v>
      </c>
      <c r="H653" s="30">
        <v>3377</v>
      </c>
      <c r="I653" s="85">
        <v>151.0341</v>
      </c>
      <c r="J653" s="90">
        <v>3225.9659</v>
      </c>
      <c r="K653" s="113"/>
      <c r="L653" s="112"/>
    </row>
    <row r="654" spans="1:12" ht="12.75">
      <c r="A654" s="21">
        <v>644</v>
      </c>
      <c r="B654" s="79" t="s">
        <v>1065</v>
      </c>
      <c r="C654" s="27" t="s">
        <v>427</v>
      </c>
      <c r="D654" s="30">
        <v>2142</v>
      </c>
      <c r="E654" s="28">
        <v>950</v>
      </c>
      <c r="F654" s="32">
        <v>35</v>
      </c>
      <c r="G654" s="28">
        <v>250</v>
      </c>
      <c r="H654" s="30">
        <v>3377</v>
      </c>
      <c r="I654" s="85">
        <v>151.0341</v>
      </c>
      <c r="J654" s="90">
        <v>3225.9659</v>
      </c>
      <c r="K654" s="113"/>
      <c r="L654" s="112"/>
    </row>
    <row r="655" spans="1:12" ht="12.75">
      <c r="A655" s="21">
        <v>645</v>
      </c>
      <c r="B655" s="79" t="s">
        <v>1066</v>
      </c>
      <c r="C655" s="27" t="s">
        <v>492</v>
      </c>
      <c r="D655" s="30">
        <v>2142</v>
      </c>
      <c r="E655" s="28">
        <v>950</v>
      </c>
      <c r="F655" s="32">
        <v>35</v>
      </c>
      <c r="G655" s="28">
        <v>250</v>
      </c>
      <c r="H655" s="30">
        <v>3377</v>
      </c>
      <c r="I655" s="85">
        <v>151.0341</v>
      </c>
      <c r="J655" s="90">
        <v>3225.9659</v>
      </c>
      <c r="K655" s="113"/>
      <c r="L655" s="112"/>
    </row>
    <row r="656" spans="1:12" ht="12.75">
      <c r="A656" s="21">
        <v>646</v>
      </c>
      <c r="B656" s="79" t="s">
        <v>1067</v>
      </c>
      <c r="C656" s="27" t="s">
        <v>427</v>
      </c>
      <c r="D656" s="30">
        <v>2142</v>
      </c>
      <c r="E656" s="28">
        <v>950</v>
      </c>
      <c r="F656" s="32">
        <v>35</v>
      </c>
      <c r="G656" s="28">
        <v>250</v>
      </c>
      <c r="H656" s="30">
        <v>3377</v>
      </c>
      <c r="I656" s="85">
        <v>151.0341</v>
      </c>
      <c r="J656" s="90">
        <v>3225.9659</v>
      </c>
      <c r="K656" s="113"/>
      <c r="L656" s="112"/>
    </row>
    <row r="657" spans="1:12" ht="12.75">
      <c r="A657" s="21">
        <v>647</v>
      </c>
      <c r="B657" s="79" t="s">
        <v>1068</v>
      </c>
      <c r="C657" s="27" t="s">
        <v>427</v>
      </c>
      <c r="D657" s="30">
        <v>2142</v>
      </c>
      <c r="E657" s="28">
        <v>950</v>
      </c>
      <c r="F657" s="32">
        <v>0</v>
      </c>
      <c r="G657" s="28">
        <v>250</v>
      </c>
      <c r="H657" s="30">
        <v>3342</v>
      </c>
      <c r="I657" s="85">
        <v>149.3436</v>
      </c>
      <c r="J657" s="90">
        <v>3192.6564</v>
      </c>
      <c r="K657" s="113"/>
      <c r="L657" s="112"/>
    </row>
    <row r="658" spans="1:12" ht="12.75">
      <c r="A658" s="21">
        <v>648</v>
      </c>
      <c r="B658" s="79" t="s">
        <v>1069</v>
      </c>
      <c r="C658" s="27" t="s">
        <v>755</v>
      </c>
      <c r="D658" s="30">
        <v>2142</v>
      </c>
      <c r="E658" s="28">
        <v>950</v>
      </c>
      <c r="F658" s="32">
        <v>0</v>
      </c>
      <c r="G658" s="28">
        <v>250</v>
      </c>
      <c r="H658" s="30">
        <v>3342</v>
      </c>
      <c r="I658" s="85">
        <v>149.3436</v>
      </c>
      <c r="J658" s="90">
        <v>3192.6564</v>
      </c>
      <c r="K658" s="113"/>
      <c r="L658" s="112"/>
    </row>
    <row r="659" spans="1:12" ht="12.75">
      <c r="A659" s="21">
        <v>649</v>
      </c>
      <c r="B659" s="79" t="s">
        <v>1070</v>
      </c>
      <c r="C659" s="27" t="s">
        <v>427</v>
      </c>
      <c r="D659" s="30">
        <v>2142</v>
      </c>
      <c r="E659" s="28">
        <v>950</v>
      </c>
      <c r="F659" s="32">
        <v>0</v>
      </c>
      <c r="G659" s="28">
        <v>250</v>
      </c>
      <c r="H659" s="30">
        <v>3342</v>
      </c>
      <c r="I659" s="85">
        <v>149.3436</v>
      </c>
      <c r="J659" s="90">
        <v>3192.6564</v>
      </c>
      <c r="K659" s="113"/>
      <c r="L659" s="112"/>
    </row>
    <row r="660" spans="1:12" ht="12.75">
      <c r="A660" s="21">
        <v>650</v>
      </c>
      <c r="B660" s="79" t="s">
        <v>1071</v>
      </c>
      <c r="C660" s="27" t="s">
        <v>427</v>
      </c>
      <c r="D660" s="30">
        <v>2142</v>
      </c>
      <c r="E660" s="28">
        <v>950</v>
      </c>
      <c r="F660" s="32">
        <v>50</v>
      </c>
      <c r="G660" s="28">
        <v>250</v>
      </c>
      <c r="H660" s="30">
        <v>3392</v>
      </c>
      <c r="I660" s="85">
        <v>151.7586</v>
      </c>
      <c r="J660" s="90">
        <v>3240.2414</v>
      </c>
      <c r="K660" s="113"/>
      <c r="L660" s="112"/>
    </row>
    <row r="661" spans="1:12" ht="12.75">
      <c r="A661" s="21">
        <v>651</v>
      </c>
      <c r="B661" s="79" t="s">
        <v>1072</v>
      </c>
      <c r="C661" s="27" t="s">
        <v>427</v>
      </c>
      <c r="D661" s="30">
        <v>2142</v>
      </c>
      <c r="E661" s="28">
        <v>950</v>
      </c>
      <c r="F661" s="32">
        <v>35</v>
      </c>
      <c r="G661" s="28">
        <v>250</v>
      </c>
      <c r="H661" s="30">
        <v>3377</v>
      </c>
      <c r="I661" s="85">
        <v>151.0341</v>
      </c>
      <c r="J661" s="90">
        <v>3225.9659</v>
      </c>
      <c r="K661" s="113"/>
      <c r="L661" s="112"/>
    </row>
    <row r="662" spans="1:12" ht="12.75">
      <c r="A662" s="21">
        <v>652</v>
      </c>
      <c r="B662" s="79" t="s">
        <v>1073</v>
      </c>
      <c r="C662" s="27" t="s">
        <v>427</v>
      </c>
      <c r="D662" s="30">
        <v>2142</v>
      </c>
      <c r="E662" s="28">
        <v>950</v>
      </c>
      <c r="F662" s="32">
        <v>35</v>
      </c>
      <c r="G662" s="28">
        <v>250</v>
      </c>
      <c r="H662" s="30">
        <v>3377</v>
      </c>
      <c r="I662" s="85">
        <v>151.0341</v>
      </c>
      <c r="J662" s="90">
        <v>3225.9659</v>
      </c>
      <c r="K662" s="113"/>
      <c r="L662" s="112"/>
    </row>
    <row r="663" spans="1:12" ht="12.75">
      <c r="A663" s="21">
        <v>653</v>
      </c>
      <c r="B663" s="79" t="s">
        <v>1074</v>
      </c>
      <c r="C663" s="27" t="s">
        <v>492</v>
      </c>
      <c r="D663" s="30">
        <v>2142</v>
      </c>
      <c r="E663" s="28">
        <v>950</v>
      </c>
      <c r="F663" s="32">
        <v>35</v>
      </c>
      <c r="G663" s="28">
        <v>250</v>
      </c>
      <c r="H663" s="30">
        <v>3377</v>
      </c>
      <c r="I663" s="85">
        <v>151.0341</v>
      </c>
      <c r="J663" s="90">
        <v>3225.9659</v>
      </c>
      <c r="K663" s="113"/>
      <c r="L663" s="112"/>
    </row>
    <row r="664" spans="1:12" ht="12.75">
      <c r="A664" s="21">
        <v>654</v>
      </c>
      <c r="B664" s="79" t="s">
        <v>1075</v>
      </c>
      <c r="C664" s="27" t="s">
        <v>427</v>
      </c>
      <c r="D664" s="30">
        <v>2142</v>
      </c>
      <c r="E664" s="28">
        <v>950</v>
      </c>
      <c r="F664" s="32">
        <v>0</v>
      </c>
      <c r="G664" s="28">
        <v>250</v>
      </c>
      <c r="H664" s="30">
        <v>3342</v>
      </c>
      <c r="I664" s="85">
        <v>149.3436</v>
      </c>
      <c r="J664" s="90">
        <v>3192.6564</v>
      </c>
      <c r="K664" s="113"/>
      <c r="L664" s="112"/>
    </row>
    <row r="665" spans="1:12" ht="12.75">
      <c r="A665" s="21">
        <v>655</v>
      </c>
      <c r="B665" s="79" t="s">
        <v>1076</v>
      </c>
      <c r="C665" s="27" t="s">
        <v>427</v>
      </c>
      <c r="D665" s="30">
        <v>2142</v>
      </c>
      <c r="E665" s="28">
        <v>950</v>
      </c>
      <c r="F665" s="32">
        <v>35</v>
      </c>
      <c r="G665" s="28">
        <v>250</v>
      </c>
      <c r="H665" s="30">
        <v>3377</v>
      </c>
      <c r="I665" s="85">
        <v>151.0341</v>
      </c>
      <c r="J665" s="90">
        <v>3225.9659</v>
      </c>
      <c r="K665" s="113"/>
      <c r="L665" s="112"/>
    </row>
    <row r="666" spans="1:12" ht="12.75">
      <c r="A666" s="21">
        <v>656</v>
      </c>
      <c r="B666" s="79" t="s">
        <v>1077</v>
      </c>
      <c r="C666" s="27" t="s">
        <v>40</v>
      </c>
      <c r="D666" s="30">
        <v>2347.5</v>
      </c>
      <c r="E666" s="28">
        <v>950</v>
      </c>
      <c r="F666" s="32">
        <v>0</v>
      </c>
      <c r="G666" s="28">
        <v>250</v>
      </c>
      <c r="H666" s="30">
        <v>3547.5</v>
      </c>
      <c r="I666" s="85">
        <v>159.26925</v>
      </c>
      <c r="J666" s="90">
        <v>3388.23075</v>
      </c>
      <c r="K666" s="113"/>
      <c r="L666" s="112"/>
    </row>
    <row r="667" spans="1:12" ht="12.75">
      <c r="A667" s="21">
        <v>657</v>
      </c>
      <c r="B667" s="79" t="s">
        <v>1078</v>
      </c>
      <c r="C667" s="27" t="s">
        <v>427</v>
      </c>
      <c r="D667" s="30">
        <v>2142</v>
      </c>
      <c r="E667" s="28">
        <v>950</v>
      </c>
      <c r="F667" s="32">
        <v>0</v>
      </c>
      <c r="G667" s="28">
        <v>250</v>
      </c>
      <c r="H667" s="30">
        <v>3342</v>
      </c>
      <c r="I667" s="85">
        <v>149.3436</v>
      </c>
      <c r="J667" s="90">
        <v>3192.6564</v>
      </c>
      <c r="K667" s="113"/>
      <c r="L667" s="112"/>
    </row>
    <row r="668" spans="1:12" ht="12.75">
      <c r="A668" s="21">
        <v>658</v>
      </c>
      <c r="B668" s="79" t="s">
        <v>1079</v>
      </c>
      <c r="C668" s="27" t="s">
        <v>427</v>
      </c>
      <c r="D668" s="30">
        <v>2142</v>
      </c>
      <c r="E668" s="28">
        <v>950</v>
      </c>
      <c r="F668" s="32">
        <v>0</v>
      </c>
      <c r="G668" s="28">
        <v>250</v>
      </c>
      <c r="H668" s="30">
        <v>3342</v>
      </c>
      <c r="I668" s="85">
        <v>149.3436</v>
      </c>
      <c r="J668" s="90">
        <v>3192.6564</v>
      </c>
      <c r="K668" s="113"/>
      <c r="L668" s="112"/>
    </row>
    <row r="669" spans="1:12" ht="12.75">
      <c r="A669" s="21">
        <v>659</v>
      </c>
      <c r="B669" s="79" t="s">
        <v>1080</v>
      </c>
      <c r="C669" s="27" t="s">
        <v>427</v>
      </c>
      <c r="D669" s="30">
        <v>2142</v>
      </c>
      <c r="E669" s="28">
        <v>950</v>
      </c>
      <c r="F669" s="32">
        <v>35</v>
      </c>
      <c r="G669" s="28">
        <v>250</v>
      </c>
      <c r="H669" s="30">
        <v>3377</v>
      </c>
      <c r="I669" s="85">
        <v>151.0341</v>
      </c>
      <c r="J669" s="90">
        <v>3225.9659</v>
      </c>
      <c r="K669" s="113"/>
      <c r="L669" s="112"/>
    </row>
    <row r="670" spans="1:12" ht="12.75">
      <c r="A670" s="21">
        <v>660</v>
      </c>
      <c r="B670" s="79" t="s">
        <v>1081</v>
      </c>
      <c r="C670" s="27" t="s">
        <v>427</v>
      </c>
      <c r="D670" s="30">
        <v>2142</v>
      </c>
      <c r="E670" s="28">
        <v>950</v>
      </c>
      <c r="F670" s="32">
        <v>35</v>
      </c>
      <c r="G670" s="28">
        <v>250</v>
      </c>
      <c r="H670" s="30">
        <v>3377</v>
      </c>
      <c r="I670" s="85">
        <v>151.0341</v>
      </c>
      <c r="J670" s="90">
        <v>3225.9659</v>
      </c>
      <c r="K670" s="113"/>
      <c r="L670" s="112"/>
    </row>
    <row r="671" spans="1:12" ht="12.75">
      <c r="A671" s="21">
        <v>661</v>
      </c>
      <c r="B671" s="79" t="s">
        <v>1082</v>
      </c>
      <c r="C671" s="27" t="s">
        <v>427</v>
      </c>
      <c r="D671" s="30">
        <v>2142</v>
      </c>
      <c r="E671" s="28">
        <v>950</v>
      </c>
      <c r="F671" s="32">
        <v>35</v>
      </c>
      <c r="G671" s="28">
        <v>250</v>
      </c>
      <c r="H671" s="30">
        <v>3377</v>
      </c>
      <c r="I671" s="85">
        <v>151.0341</v>
      </c>
      <c r="J671" s="90">
        <v>3225.9659</v>
      </c>
      <c r="K671" s="113"/>
      <c r="L671" s="112"/>
    </row>
    <row r="672" spans="1:12" ht="12.75">
      <c r="A672" s="21">
        <v>662</v>
      </c>
      <c r="B672" s="79" t="s">
        <v>1083</v>
      </c>
      <c r="C672" s="27" t="s">
        <v>427</v>
      </c>
      <c r="D672" s="30">
        <v>2142</v>
      </c>
      <c r="E672" s="28">
        <v>950</v>
      </c>
      <c r="F672" s="32">
        <v>35</v>
      </c>
      <c r="G672" s="28">
        <v>250</v>
      </c>
      <c r="H672" s="30">
        <v>3377</v>
      </c>
      <c r="I672" s="85">
        <v>151.0341</v>
      </c>
      <c r="J672" s="90">
        <v>3225.9659</v>
      </c>
      <c r="K672" s="113"/>
      <c r="L672" s="112"/>
    </row>
    <row r="673" spans="1:12" ht="12.75">
      <c r="A673" s="21">
        <v>663</v>
      </c>
      <c r="B673" s="79" t="s">
        <v>1084</v>
      </c>
      <c r="C673" s="27" t="s">
        <v>492</v>
      </c>
      <c r="D673" s="30">
        <v>2142</v>
      </c>
      <c r="E673" s="28">
        <v>950</v>
      </c>
      <c r="F673" s="32">
        <v>35</v>
      </c>
      <c r="G673" s="28">
        <v>250</v>
      </c>
      <c r="H673" s="30">
        <v>3377</v>
      </c>
      <c r="I673" s="85">
        <v>151.0341</v>
      </c>
      <c r="J673" s="90">
        <v>3225.9659</v>
      </c>
      <c r="K673" s="113"/>
      <c r="L673" s="112"/>
    </row>
    <row r="674" spans="1:12" ht="12.75">
      <c r="A674" s="21">
        <v>664</v>
      </c>
      <c r="B674" s="79" t="s">
        <v>1085</v>
      </c>
      <c r="C674" s="27" t="s">
        <v>427</v>
      </c>
      <c r="D674" s="30">
        <v>2142</v>
      </c>
      <c r="E674" s="28">
        <v>950</v>
      </c>
      <c r="F674" s="32">
        <v>0</v>
      </c>
      <c r="G674" s="28">
        <v>250</v>
      </c>
      <c r="H674" s="30">
        <v>3342</v>
      </c>
      <c r="I674" s="85">
        <v>149.3436</v>
      </c>
      <c r="J674" s="90">
        <v>3192.6564</v>
      </c>
      <c r="K674" s="113"/>
      <c r="L674" s="112"/>
    </row>
    <row r="675" spans="1:12" ht="12.75">
      <c r="A675" s="21">
        <v>665</v>
      </c>
      <c r="B675" s="79" t="s">
        <v>1086</v>
      </c>
      <c r="C675" s="27" t="s">
        <v>427</v>
      </c>
      <c r="D675" s="30">
        <v>2142</v>
      </c>
      <c r="E675" s="28">
        <v>950</v>
      </c>
      <c r="F675" s="32">
        <v>35</v>
      </c>
      <c r="G675" s="28">
        <v>250</v>
      </c>
      <c r="H675" s="30">
        <v>3377</v>
      </c>
      <c r="I675" s="85">
        <v>151.0341</v>
      </c>
      <c r="J675" s="90">
        <v>3225.9659</v>
      </c>
      <c r="K675" s="113"/>
      <c r="L675" s="112"/>
    </row>
    <row r="676" spans="1:12" ht="12.75">
      <c r="A676" s="21">
        <v>666</v>
      </c>
      <c r="B676" s="79" t="s">
        <v>1087</v>
      </c>
      <c r="C676" s="27" t="s">
        <v>427</v>
      </c>
      <c r="D676" s="30">
        <v>2142</v>
      </c>
      <c r="E676" s="28">
        <v>950</v>
      </c>
      <c r="F676" s="32">
        <v>0</v>
      </c>
      <c r="G676" s="28">
        <v>250</v>
      </c>
      <c r="H676" s="30">
        <v>3342</v>
      </c>
      <c r="I676" s="85">
        <v>149.3436</v>
      </c>
      <c r="J676" s="90">
        <v>3192.6564</v>
      </c>
      <c r="K676" s="113"/>
      <c r="L676" s="112"/>
    </row>
    <row r="677" spans="1:12" ht="12.75">
      <c r="A677" s="21">
        <v>667</v>
      </c>
      <c r="B677" s="79" t="s">
        <v>1088</v>
      </c>
      <c r="C677" s="27" t="s">
        <v>514</v>
      </c>
      <c r="D677" s="30">
        <v>2269.2</v>
      </c>
      <c r="E677" s="28">
        <v>950</v>
      </c>
      <c r="F677" s="32">
        <v>0</v>
      </c>
      <c r="G677" s="28">
        <v>250</v>
      </c>
      <c r="H677" s="30">
        <v>3469.2</v>
      </c>
      <c r="I677" s="85">
        <v>155.48736</v>
      </c>
      <c r="J677" s="90">
        <v>3313.7126399999997</v>
      </c>
      <c r="K677" s="113"/>
      <c r="L677" s="112"/>
    </row>
    <row r="678" spans="1:12" ht="12.75">
      <c r="A678" s="21">
        <v>668</v>
      </c>
      <c r="B678" s="79" t="s">
        <v>1089</v>
      </c>
      <c r="C678" s="27" t="s">
        <v>427</v>
      </c>
      <c r="D678" s="30">
        <v>2142</v>
      </c>
      <c r="E678" s="28">
        <v>950</v>
      </c>
      <c r="F678" s="32">
        <v>0</v>
      </c>
      <c r="G678" s="28">
        <v>250</v>
      </c>
      <c r="H678" s="30">
        <v>3342</v>
      </c>
      <c r="I678" s="85">
        <v>149.3436</v>
      </c>
      <c r="J678" s="90">
        <v>3192.6564</v>
      </c>
      <c r="K678" s="113"/>
      <c r="L678" s="112"/>
    </row>
    <row r="679" spans="1:12" ht="12.75">
      <c r="A679" s="21">
        <v>669</v>
      </c>
      <c r="B679" s="79" t="s">
        <v>1090</v>
      </c>
      <c r="C679" s="27" t="s">
        <v>427</v>
      </c>
      <c r="D679" s="30">
        <v>2142</v>
      </c>
      <c r="E679" s="28">
        <v>950</v>
      </c>
      <c r="F679" s="32">
        <v>35</v>
      </c>
      <c r="G679" s="28">
        <v>250</v>
      </c>
      <c r="H679" s="30">
        <v>3377</v>
      </c>
      <c r="I679" s="85">
        <v>151.0341</v>
      </c>
      <c r="J679" s="90">
        <v>3225.9659</v>
      </c>
      <c r="K679" s="113"/>
      <c r="L679" s="112"/>
    </row>
    <row r="680" spans="1:12" ht="12.75">
      <c r="A680" s="21">
        <v>670</v>
      </c>
      <c r="B680" s="79" t="s">
        <v>1091</v>
      </c>
      <c r="C680" s="27" t="s">
        <v>492</v>
      </c>
      <c r="D680" s="30">
        <v>2142</v>
      </c>
      <c r="E680" s="28">
        <v>950</v>
      </c>
      <c r="F680" s="32">
        <v>35</v>
      </c>
      <c r="G680" s="28">
        <v>250</v>
      </c>
      <c r="H680" s="30">
        <v>3377</v>
      </c>
      <c r="I680" s="85">
        <v>151.0341</v>
      </c>
      <c r="J680" s="90">
        <v>3225.9659</v>
      </c>
      <c r="K680" s="113"/>
      <c r="L680" s="112"/>
    </row>
    <row r="681" spans="1:12" ht="12.75">
      <c r="A681" s="21">
        <v>671</v>
      </c>
      <c r="B681" s="79" t="s">
        <v>1092</v>
      </c>
      <c r="C681" s="27" t="s">
        <v>427</v>
      </c>
      <c r="D681" s="30">
        <v>2142</v>
      </c>
      <c r="E681" s="28">
        <v>950</v>
      </c>
      <c r="F681" s="32">
        <v>35</v>
      </c>
      <c r="G681" s="28">
        <v>250</v>
      </c>
      <c r="H681" s="30">
        <v>3377</v>
      </c>
      <c r="I681" s="85">
        <v>151.0341</v>
      </c>
      <c r="J681" s="90">
        <v>3225.9659</v>
      </c>
      <c r="K681" s="113"/>
      <c r="L681" s="112"/>
    </row>
    <row r="682" spans="1:12" ht="12.75">
      <c r="A682" s="21">
        <v>672</v>
      </c>
      <c r="B682" s="79" t="s">
        <v>1093</v>
      </c>
      <c r="C682" s="27" t="s">
        <v>492</v>
      </c>
      <c r="D682" s="30">
        <v>2142</v>
      </c>
      <c r="E682" s="28">
        <v>950</v>
      </c>
      <c r="F682" s="32">
        <v>35</v>
      </c>
      <c r="G682" s="28">
        <v>250</v>
      </c>
      <c r="H682" s="30">
        <v>3377</v>
      </c>
      <c r="I682" s="85">
        <v>151.0341</v>
      </c>
      <c r="J682" s="90">
        <v>3225.9659</v>
      </c>
      <c r="K682" s="113"/>
      <c r="L682" s="112"/>
    </row>
    <row r="683" spans="1:12" ht="12.75">
      <c r="A683" s="21">
        <v>673</v>
      </c>
      <c r="B683" s="79" t="s">
        <v>1094</v>
      </c>
      <c r="C683" s="27" t="s">
        <v>427</v>
      </c>
      <c r="D683" s="30">
        <v>2142</v>
      </c>
      <c r="E683" s="28">
        <v>950</v>
      </c>
      <c r="F683" s="32">
        <v>35</v>
      </c>
      <c r="G683" s="28">
        <v>250</v>
      </c>
      <c r="H683" s="30">
        <v>3377</v>
      </c>
      <c r="I683" s="85">
        <v>151.0341</v>
      </c>
      <c r="J683" s="90">
        <v>3225.9659</v>
      </c>
      <c r="K683" s="113"/>
      <c r="L683" s="112"/>
    </row>
    <row r="684" spans="1:12" ht="12.75">
      <c r="A684" s="21">
        <v>674</v>
      </c>
      <c r="B684" s="79" t="s">
        <v>1095</v>
      </c>
      <c r="C684" s="27" t="s">
        <v>427</v>
      </c>
      <c r="D684" s="30">
        <v>2142</v>
      </c>
      <c r="E684" s="28">
        <v>950</v>
      </c>
      <c r="F684" s="32">
        <v>0</v>
      </c>
      <c r="G684" s="28">
        <v>250</v>
      </c>
      <c r="H684" s="30">
        <v>3342</v>
      </c>
      <c r="I684" s="85">
        <v>149.3436</v>
      </c>
      <c r="J684" s="90">
        <v>3192.6564</v>
      </c>
      <c r="K684" s="113"/>
      <c r="L684" s="112"/>
    </row>
    <row r="685" spans="1:12" ht="12.75">
      <c r="A685" s="21">
        <v>675</v>
      </c>
      <c r="B685" s="79" t="s">
        <v>1096</v>
      </c>
      <c r="C685" s="27" t="s">
        <v>427</v>
      </c>
      <c r="D685" s="30">
        <v>2142</v>
      </c>
      <c r="E685" s="28">
        <v>950</v>
      </c>
      <c r="F685" s="32">
        <v>35</v>
      </c>
      <c r="G685" s="28">
        <v>250</v>
      </c>
      <c r="H685" s="30">
        <v>3377</v>
      </c>
      <c r="I685" s="85">
        <v>151.0341</v>
      </c>
      <c r="J685" s="90">
        <v>3225.9659</v>
      </c>
      <c r="K685" s="113"/>
      <c r="L685" s="112"/>
    </row>
    <row r="686" spans="1:12" ht="12.75">
      <c r="A686" s="21">
        <v>676</v>
      </c>
      <c r="B686" s="79" t="s">
        <v>1097</v>
      </c>
      <c r="C686" s="27" t="s">
        <v>427</v>
      </c>
      <c r="D686" s="30">
        <v>2142</v>
      </c>
      <c r="E686" s="28">
        <v>950</v>
      </c>
      <c r="F686" s="32">
        <v>35</v>
      </c>
      <c r="G686" s="28">
        <v>250</v>
      </c>
      <c r="H686" s="30">
        <v>3377</v>
      </c>
      <c r="I686" s="85">
        <v>151.0341</v>
      </c>
      <c r="J686" s="90">
        <v>3225.9659</v>
      </c>
      <c r="K686" s="113"/>
      <c r="L686" s="112"/>
    </row>
    <row r="687" spans="1:12" ht="12.75">
      <c r="A687" s="21">
        <v>677</v>
      </c>
      <c r="B687" s="79" t="s">
        <v>1098</v>
      </c>
      <c r="C687" s="27" t="s">
        <v>427</v>
      </c>
      <c r="D687" s="30">
        <v>2142</v>
      </c>
      <c r="E687" s="28">
        <v>950</v>
      </c>
      <c r="F687" s="32">
        <v>35</v>
      </c>
      <c r="G687" s="28">
        <v>250</v>
      </c>
      <c r="H687" s="30">
        <v>3377</v>
      </c>
      <c r="I687" s="85">
        <v>151.0341</v>
      </c>
      <c r="J687" s="90">
        <v>3225.9659</v>
      </c>
      <c r="K687" s="113"/>
      <c r="L687" s="112"/>
    </row>
    <row r="688" spans="1:12" ht="12.75">
      <c r="A688" s="21">
        <v>678</v>
      </c>
      <c r="B688" s="79" t="s">
        <v>1099</v>
      </c>
      <c r="C688" s="27" t="s">
        <v>427</v>
      </c>
      <c r="D688" s="30">
        <v>2142</v>
      </c>
      <c r="E688" s="28">
        <v>950</v>
      </c>
      <c r="F688" s="32">
        <v>0</v>
      </c>
      <c r="G688" s="28">
        <v>250</v>
      </c>
      <c r="H688" s="30">
        <v>3342</v>
      </c>
      <c r="I688" s="85">
        <v>149.3436</v>
      </c>
      <c r="J688" s="90">
        <v>3192.6564</v>
      </c>
      <c r="K688" s="113"/>
      <c r="L688" s="112"/>
    </row>
    <row r="689" spans="1:12" ht="12.75">
      <c r="A689" s="21">
        <v>679</v>
      </c>
      <c r="B689" s="79" t="s">
        <v>1100</v>
      </c>
      <c r="C689" s="27" t="s">
        <v>427</v>
      </c>
      <c r="D689" s="30">
        <v>2142</v>
      </c>
      <c r="E689" s="28">
        <v>950</v>
      </c>
      <c r="F689" s="32">
        <v>0</v>
      </c>
      <c r="G689" s="28">
        <v>250</v>
      </c>
      <c r="H689" s="30">
        <v>3342</v>
      </c>
      <c r="I689" s="85">
        <v>149.3436</v>
      </c>
      <c r="J689" s="90">
        <v>3192.6564</v>
      </c>
      <c r="K689" s="113"/>
      <c r="L689" s="112"/>
    </row>
    <row r="690" spans="1:12" ht="12.75">
      <c r="A690" s="21">
        <v>680</v>
      </c>
      <c r="B690" s="79" t="s">
        <v>1101</v>
      </c>
      <c r="C690" s="27" t="s">
        <v>427</v>
      </c>
      <c r="D690" s="30">
        <v>2142</v>
      </c>
      <c r="E690" s="28">
        <v>950</v>
      </c>
      <c r="F690" s="32">
        <v>50</v>
      </c>
      <c r="G690" s="28">
        <v>250</v>
      </c>
      <c r="H690" s="30">
        <v>3392</v>
      </c>
      <c r="I690" s="85">
        <v>151.7586</v>
      </c>
      <c r="J690" s="90">
        <v>3240.2414</v>
      </c>
      <c r="K690" s="113"/>
      <c r="L690" s="112"/>
    </row>
    <row r="691" spans="1:12" ht="12.75">
      <c r="A691" s="21">
        <v>681</v>
      </c>
      <c r="B691" s="79" t="s">
        <v>1102</v>
      </c>
      <c r="C691" s="27" t="s">
        <v>427</v>
      </c>
      <c r="D691" s="30">
        <v>2142</v>
      </c>
      <c r="E691" s="28">
        <v>950</v>
      </c>
      <c r="F691" s="32">
        <v>0</v>
      </c>
      <c r="G691" s="28">
        <v>250</v>
      </c>
      <c r="H691" s="30">
        <v>3342</v>
      </c>
      <c r="I691" s="85">
        <v>149.3436</v>
      </c>
      <c r="J691" s="90">
        <v>3192.6564</v>
      </c>
      <c r="K691" s="113"/>
      <c r="L691" s="112"/>
    </row>
    <row r="692" spans="1:12" ht="12.75">
      <c r="A692" s="21">
        <v>682</v>
      </c>
      <c r="B692" s="79" t="s">
        <v>1103</v>
      </c>
      <c r="C692" s="27" t="s">
        <v>427</v>
      </c>
      <c r="D692" s="30">
        <v>2142</v>
      </c>
      <c r="E692" s="28">
        <v>950</v>
      </c>
      <c r="F692" s="32">
        <v>0</v>
      </c>
      <c r="G692" s="28">
        <v>250</v>
      </c>
      <c r="H692" s="30">
        <v>3342</v>
      </c>
      <c r="I692" s="85">
        <v>149.3436</v>
      </c>
      <c r="J692" s="90">
        <v>3192.6564</v>
      </c>
      <c r="K692" s="113"/>
      <c r="L692" s="112"/>
    </row>
    <row r="693" spans="1:12" ht="12.75">
      <c r="A693" s="21">
        <v>683</v>
      </c>
      <c r="B693" s="79" t="s">
        <v>1104</v>
      </c>
      <c r="C693" s="27" t="s">
        <v>427</v>
      </c>
      <c r="D693" s="30">
        <v>2142</v>
      </c>
      <c r="E693" s="28">
        <v>950</v>
      </c>
      <c r="F693" s="32">
        <v>0</v>
      </c>
      <c r="G693" s="28">
        <v>250</v>
      </c>
      <c r="H693" s="30">
        <v>3342</v>
      </c>
      <c r="I693" s="85">
        <v>149.3436</v>
      </c>
      <c r="J693" s="90">
        <v>3192.6564</v>
      </c>
      <c r="K693" s="113"/>
      <c r="L693" s="112"/>
    </row>
    <row r="694" spans="1:12" ht="12.75">
      <c r="A694" s="21">
        <v>684</v>
      </c>
      <c r="B694" s="79" t="s">
        <v>1105</v>
      </c>
      <c r="C694" s="27" t="s">
        <v>427</v>
      </c>
      <c r="D694" s="30">
        <v>2142</v>
      </c>
      <c r="E694" s="28">
        <v>950</v>
      </c>
      <c r="F694" s="32">
        <v>0</v>
      </c>
      <c r="G694" s="28">
        <v>250</v>
      </c>
      <c r="H694" s="30">
        <v>3342</v>
      </c>
      <c r="I694" s="85">
        <v>149.3436</v>
      </c>
      <c r="J694" s="90">
        <v>3192.6564</v>
      </c>
      <c r="K694" s="113"/>
      <c r="L694" s="112"/>
    </row>
    <row r="695" spans="1:12" ht="12.75">
      <c r="A695" s="21">
        <v>685</v>
      </c>
      <c r="B695" s="79" t="s">
        <v>1106</v>
      </c>
      <c r="C695" s="27" t="s">
        <v>427</v>
      </c>
      <c r="D695" s="30">
        <v>2142</v>
      </c>
      <c r="E695" s="28">
        <v>950</v>
      </c>
      <c r="F695" s="32">
        <v>50</v>
      </c>
      <c r="G695" s="28">
        <v>250</v>
      </c>
      <c r="H695" s="30">
        <v>3392</v>
      </c>
      <c r="I695" s="85">
        <v>151.7586</v>
      </c>
      <c r="J695" s="90">
        <v>3240.2414</v>
      </c>
      <c r="K695" s="113"/>
      <c r="L695" s="112"/>
    </row>
    <row r="696" spans="1:12" ht="12.75">
      <c r="A696" s="21">
        <v>686</v>
      </c>
      <c r="B696" s="79" t="s">
        <v>1107</v>
      </c>
      <c r="C696" s="27" t="s">
        <v>427</v>
      </c>
      <c r="D696" s="30">
        <v>2142</v>
      </c>
      <c r="E696" s="28">
        <v>950</v>
      </c>
      <c r="F696" s="32">
        <v>35</v>
      </c>
      <c r="G696" s="28">
        <v>250</v>
      </c>
      <c r="H696" s="30">
        <v>3377</v>
      </c>
      <c r="I696" s="85">
        <v>151.0341</v>
      </c>
      <c r="J696" s="90">
        <v>3225.9659</v>
      </c>
      <c r="K696" s="113"/>
      <c r="L696" s="112"/>
    </row>
    <row r="697" spans="1:12" ht="12.75">
      <c r="A697" s="21">
        <v>687</v>
      </c>
      <c r="B697" s="79" t="s">
        <v>1108</v>
      </c>
      <c r="C697" s="27" t="s">
        <v>427</v>
      </c>
      <c r="D697" s="30">
        <v>2142</v>
      </c>
      <c r="E697" s="28">
        <v>950</v>
      </c>
      <c r="F697" s="32">
        <v>35</v>
      </c>
      <c r="G697" s="28">
        <v>250</v>
      </c>
      <c r="H697" s="30">
        <v>3377</v>
      </c>
      <c r="I697" s="85">
        <v>151.0341</v>
      </c>
      <c r="J697" s="90">
        <v>3225.9659</v>
      </c>
      <c r="K697" s="113"/>
      <c r="L697" s="112"/>
    </row>
    <row r="698" spans="1:12" ht="12.75">
      <c r="A698" s="21">
        <v>688</v>
      </c>
      <c r="B698" s="79" t="s">
        <v>1109</v>
      </c>
      <c r="C698" s="27" t="s">
        <v>427</v>
      </c>
      <c r="D698" s="30">
        <v>2142</v>
      </c>
      <c r="E698" s="28">
        <v>950</v>
      </c>
      <c r="F698" s="32">
        <v>35</v>
      </c>
      <c r="G698" s="28">
        <v>250</v>
      </c>
      <c r="H698" s="30">
        <v>3377</v>
      </c>
      <c r="I698" s="85">
        <v>151.0341</v>
      </c>
      <c r="J698" s="90">
        <v>3225.9659</v>
      </c>
      <c r="K698" s="113"/>
      <c r="L698" s="112"/>
    </row>
    <row r="699" spans="1:12" ht="12.75">
      <c r="A699" s="21">
        <v>689</v>
      </c>
      <c r="B699" s="79" t="s">
        <v>1110</v>
      </c>
      <c r="C699" s="27" t="s">
        <v>427</v>
      </c>
      <c r="D699" s="30">
        <v>2142</v>
      </c>
      <c r="E699" s="28">
        <v>950</v>
      </c>
      <c r="F699" s="32">
        <v>35</v>
      </c>
      <c r="G699" s="28">
        <v>250</v>
      </c>
      <c r="H699" s="30">
        <v>3377</v>
      </c>
      <c r="I699" s="85">
        <v>151.0341</v>
      </c>
      <c r="J699" s="90">
        <v>3225.9659</v>
      </c>
      <c r="K699" s="113"/>
      <c r="L699" s="112"/>
    </row>
    <row r="700" spans="1:12" ht="12.75">
      <c r="A700" s="21">
        <v>690</v>
      </c>
      <c r="B700" s="79" t="s">
        <v>1111</v>
      </c>
      <c r="C700" s="27" t="s">
        <v>427</v>
      </c>
      <c r="D700" s="30">
        <v>2142</v>
      </c>
      <c r="E700" s="28">
        <v>950</v>
      </c>
      <c r="F700" s="32">
        <v>35</v>
      </c>
      <c r="G700" s="28">
        <v>250</v>
      </c>
      <c r="H700" s="30">
        <v>3377</v>
      </c>
      <c r="I700" s="85">
        <v>151.0341</v>
      </c>
      <c r="J700" s="90">
        <v>3225.9659</v>
      </c>
      <c r="K700" s="113"/>
      <c r="L700" s="112"/>
    </row>
    <row r="701" spans="1:12" ht="12.75">
      <c r="A701" s="21">
        <v>691</v>
      </c>
      <c r="B701" s="79" t="s">
        <v>1112</v>
      </c>
      <c r="C701" s="27" t="s">
        <v>427</v>
      </c>
      <c r="D701" s="30">
        <v>2142</v>
      </c>
      <c r="E701" s="28">
        <v>950</v>
      </c>
      <c r="F701" s="32">
        <v>35</v>
      </c>
      <c r="G701" s="28">
        <v>250</v>
      </c>
      <c r="H701" s="30">
        <v>3377</v>
      </c>
      <c r="I701" s="85">
        <v>151.0341</v>
      </c>
      <c r="J701" s="90">
        <v>3225.9659</v>
      </c>
      <c r="K701" s="113"/>
      <c r="L701" s="112"/>
    </row>
    <row r="702" spans="1:12" ht="12.75">
      <c r="A702" s="21">
        <v>692</v>
      </c>
      <c r="B702" s="79" t="s">
        <v>1113</v>
      </c>
      <c r="C702" s="27" t="s">
        <v>492</v>
      </c>
      <c r="D702" s="30">
        <v>2142</v>
      </c>
      <c r="E702" s="28">
        <v>950</v>
      </c>
      <c r="F702" s="32">
        <v>35</v>
      </c>
      <c r="G702" s="28">
        <v>250</v>
      </c>
      <c r="H702" s="30">
        <v>3377</v>
      </c>
      <c r="I702" s="85">
        <v>151.0341</v>
      </c>
      <c r="J702" s="90">
        <v>3225.9659</v>
      </c>
      <c r="K702" s="113"/>
      <c r="L702" s="112"/>
    </row>
    <row r="703" spans="1:12" ht="12.75">
      <c r="A703" s="21">
        <v>693</v>
      </c>
      <c r="B703" s="79" t="s">
        <v>1114</v>
      </c>
      <c r="C703" s="27" t="s">
        <v>40</v>
      </c>
      <c r="D703" s="30">
        <v>2347.5</v>
      </c>
      <c r="E703" s="28">
        <v>950</v>
      </c>
      <c r="F703" s="32">
        <v>0</v>
      </c>
      <c r="G703" s="28">
        <v>250</v>
      </c>
      <c r="H703" s="30">
        <v>3547.5</v>
      </c>
      <c r="I703" s="85">
        <v>159.26925</v>
      </c>
      <c r="J703" s="90">
        <v>3388.23075</v>
      </c>
      <c r="K703" s="113"/>
      <c r="L703" s="112"/>
    </row>
    <row r="704" spans="1:12" ht="12.75">
      <c r="A704" s="21">
        <v>694</v>
      </c>
      <c r="B704" s="79" t="s">
        <v>1115</v>
      </c>
      <c r="C704" s="27" t="s">
        <v>427</v>
      </c>
      <c r="D704" s="30">
        <v>2142</v>
      </c>
      <c r="E704" s="28">
        <v>950</v>
      </c>
      <c r="F704" s="32">
        <v>35</v>
      </c>
      <c r="G704" s="28">
        <v>250</v>
      </c>
      <c r="H704" s="30">
        <v>3377</v>
      </c>
      <c r="I704" s="85">
        <v>151.0341</v>
      </c>
      <c r="J704" s="90">
        <v>3225.9659</v>
      </c>
      <c r="K704" s="113"/>
      <c r="L704" s="112"/>
    </row>
    <row r="705" spans="1:12" ht="12.75">
      <c r="A705" s="21">
        <v>695</v>
      </c>
      <c r="B705" s="79" t="s">
        <v>1116</v>
      </c>
      <c r="C705" s="27" t="s">
        <v>427</v>
      </c>
      <c r="D705" s="30">
        <v>2142</v>
      </c>
      <c r="E705" s="28">
        <v>950</v>
      </c>
      <c r="F705" s="32">
        <v>0</v>
      </c>
      <c r="G705" s="28">
        <v>250</v>
      </c>
      <c r="H705" s="30">
        <v>3342</v>
      </c>
      <c r="I705" s="85">
        <v>149.3436</v>
      </c>
      <c r="J705" s="90">
        <v>3192.6564</v>
      </c>
      <c r="K705" s="113"/>
      <c r="L705" s="112"/>
    </row>
    <row r="706" spans="1:12" ht="12.75">
      <c r="A706" s="21">
        <v>696</v>
      </c>
      <c r="B706" s="79" t="s">
        <v>1117</v>
      </c>
      <c r="C706" s="27" t="s">
        <v>427</v>
      </c>
      <c r="D706" s="30">
        <v>2142</v>
      </c>
      <c r="E706" s="28">
        <v>950</v>
      </c>
      <c r="F706" s="32">
        <v>0</v>
      </c>
      <c r="G706" s="28">
        <v>250</v>
      </c>
      <c r="H706" s="30">
        <v>3342</v>
      </c>
      <c r="I706" s="85">
        <v>149.3436</v>
      </c>
      <c r="J706" s="90">
        <v>3192.6564</v>
      </c>
      <c r="K706" s="113"/>
      <c r="L706" s="112"/>
    </row>
    <row r="707" spans="1:12" ht="12.75">
      <c r="A707" s="21">
        <v>697</v>
      </c>
      <c r="B707" s="79" t="s">
        <v>1118</v>
      </c>
      <c r="C707" s="27" t="s">
        <v>427</v>
      </c>
      <c r="D707" s="30">
        <v>2142</v>
      </c>
      <c r="E707" s="28">
        <v>950</v>
      </c>
      <c r="F707" s="32">
        <v>35</v>
      </c>
      <c r="G707" s="28">
        <v>250</v>
      </c>
      <c r="H707" s="30">
        <v>3377</v>
      </c>
      <c r="I707" s="85">
        <v>151.0341</v>
      </c>
      <c r="J707" s="90">
        <v>3225.9659</v>
      </c>
      <c r="K707" s="113"/>
      <c r="L707" s="112"/>
    </row>
    <row r="708" spans="1:12" ht="12.75">
      <c r="A708" s="21">
        <v>698</v>
      </c>
      <c r="B708" s="79" t="s">
        <v>1119</v>
      </c>
      <c r="C708" s="27" t="s">
        <v>427</v>
      </c>
      <c r="D708" s="30">
        <v>2142</v>
      </c>
      <c r="E708" s="28">
        <v>950</v>
      </c>
      <c r="F708" s="32">
        <v>50</v>
      </c>
      <c r="G708" s="28">
        <v>250</v>
      </c>
      <c r="H708" s="30">
        <v>3392</v>
      </c>
      <c r="I708" s="85">
        <v>151.7586</v>
      </c>
      <c r="J708" s="90">
        <v>3240.2414</v>
      </c>
      <c r="K708" s="113"/>
      <c r="L708" s="112"/>
    </row>
    <row r="709" spans="1:12" ht="12.75">
      <c r="A709" s="21">
        <v>699</v>
      </c>
      <c r="B709" s="79" t="s">
        <v>1120</v>
      </c>
      <c r="C709" s="27" t="s">
        <v>427</v>
      </c>
      <c r="D709" s="30">
        <v>2142</v>
      </c>
      <c r="E709" s="28">
        <v>950</v>
      </c>
      <c r="F709" s="32">
        <v>35</v>
      </c>
      <c r="G709" s="28">
        <v>250</v>
      </c>
      <c r="H709" s="30">
        <v>3377</v>
      </c>
      <c r="I709" s="85">
        <v>151.0341</v>
      </c>
      <c r="J709" s="90">
        <v>3225.9659</v>
      </c>
      <c r="K709" s="113"/>
      <c r="L709" s="112"/>
    </row>
    <row r="710" spans="1:12" ht="12.75">
      <c r="A710" s="21">
        <v>700</v>
      </c>
      <c r="B710" s="79" t="s">
        <v>1121</v>
      </c>
      <c r="C710" s="27" t="s">
        <v>427</v>
      </c>
      <c r="D710" s="30">
        <v>2142</v>
      </c>
      <c r="E710" s="28">
        <v>950</v>
      </c>
      <c r="F710" s="32">
        <v>0</v>
      </c>
      <c r="G710" s="28">
        <v>250</v>
      </c>
      <c r="H710" s="30">
        <v>3342</v>
      </c>
      <c r="I710" s="85">
        <v>149.3436</v>
      </c>
      <c r="J710" s="90">
        <v>3192.6564</v>
      </c>
      <c r="K710" s="113"/>
      <c r="L710" s="112"/>
    </row>
    <row r="711" spans="1:12" ht="12.75">
      <c r="A711" s="21">
        <v>701</v>
      </c>
      <c r="B711" s="79" t="s">
        <v>1122</v>
      </c>
      <c r="C711" s="27" t="s">
        <v>427</v>
      </c>
      <c r="D711" s="30">
        <v>2142</v>
      </c>
      <c r="E711" s="28">
        <v>950</v>
      </c>
      <c r="F711" s="32">
        <v>50</v>
      </c>
      <c r="G711" s="28">
        <v>250</v>
      </c>
      <c r="H711" s="30">
        <v>3392</v>
      </c>
      <c r="I711" s="85">
        <v>151.7586</v>
      </c>
      <c r="J711" s="90">
        <v>3240.2414</v>
      </c>
      <c r="K711" s="113"/>
      <c r="L711" s="112"/>
    </row>
    <row r="712" spans="1:12" ht="12.75">
      <c r="A712" s="21">
        <v>702</v>
      </c>
      <c r="B712" s="79" t="s">
        <v>1123</v>
      </c>
      <c r="C712" s="27" t="s">
        <v>403</v>
      </c>
      <c r="D712" s="30">
        <v>2176.2000000000003</v>
      </c>
      <c r="E712" s="28">
        <v>950</v>
      </c>
      <c r="F712" s="32">
        <v>0</v>
      </c>
      <c r="G712" s="28">
        <v>250</v>
      </c>
      <c r="H712" s="30">
        <v>3376.2000000000003</v>
      </c>
      <c r="I712" s="85">
        <v>150.99546</v>
      </c>
      <c r="J712" s="90">
        <v>3225.20454</v>
      </c>
      <c r="K712" s="113"/>
      <c r="L712" s="112"/>
    </row>
    <row r="713" spans="1:12" ht="12.75">
      <c r="A713" s="21">
        <v>703</v>
      </c>
      <c r="B713" s="79" t="s">
        <v>1124</v>
      </c>
      <c r="C713" s="27" t="s">
        <v>427</v>
      </c>
      <c r="D713" s="30">
        <v>2142</v>
      </c>
      <c r="E713" s="28">
        <v>950</v>
      </c>
      <c r="F713" s="32">
        <v>0</v>
      </c>
      <c r="G713" s="28">
        <v>250</v>
      </c>
      <c r="H713" s="30">
        <v>3342</v>
      </c>
      <c r="I713" s="85">
        <v>149.3436</v>
      </c>
      <c r="J713" s="90">
        <v>3192.6564</v>
      </c>
      <c r="K713" s="113"/>
      <c r="L713" s="112"/>
    </row>
    <row r="714" spans="1:12" ht="12.75">
      <c r="A714" s="21">
        <v>704</v>
      </c>
      <c r="B714" s="79" t="s">
        <v>1125</v>
      </c>
      <c r="C714" s="27" t="s">
        <v>427</v>
      </c>
      <c r="D714" s="30">
        <v>2142</v>
      </c>
      <c r="E714" s="28">
        <v>950</v>
      </c>
      <c r="F714" s="32">
        <v>50</v>
      </c>
      <c r="G714" s="28">
        <v>250</v>
      </c>
      <c r="H714" s="30">
        <v>3392</v>
      </c>
      <c r="I714" s="85">
        <v>151.7586</v>
      </c>
      <c r="J714" s="90">
        <v>3240.2414</v>
      </c>
      <c r="K714" s="113"/>
      <c r="L714" s="112"/>
    </row>
    <row r="715" spans="1:12" ht="12.75">
      <c r="A715" s="21">
        <v>705</v>
      </c>
      <c r="B715" s="79" t="s">
        <v>1126</v>
      </c>
      <c r="C715" s="27" t="s">
        <v>427</v>
      </c>
      <c r="D715" s="30">
        <v>2142</v>
      </c>
      <c r="E715" s="28">
        <v>950</v>
      </c>
      <c r="F715" s="32">
        <v>0</v>
      </c>
      <c r="G715" s="28">
        <v>250</v>
      </c>
      <c r="H715" s="30">
        <v>3342</v>
      </c>
      <c r="I715" s="85">
        <v>149.3436</v>
      </c>
      <c r="J715" s="90">
        <v>3192.6564</v>
      </c>
      <c r="K715" s="113"/>
      <c r="L715" s="112"/>
    </row>
    <row r="716" spans="1:12" ht="12.75">
      <c r="A716" s="21">
        <v>706</v>
      </c>
      <c r="B716" s="79" t="s">
        <v>1127</v>
      </c>
      <c r="C716" s="27" t="s">
        <v>427</v>
      </c>
      <c r="D716" s="30">
        <v>2142</v>
      </c>
      <c r="E716" s="28">
        <v>950</v>
      </c>
      <c r="F716" s="32">
        <v>35</v>
      </c>
      <c r="G716" s="28">
        <v>250</v>
      </c>
      <c r="H716" s="30">
        <v>3377</v>
      </c>
      <c r="I716" s="85">
        <v>151.0341</v>
      </c>
      <c r="J716" s="90">
        <v>3225.9659</v>
      </c>
      <c r="K716" s="113"/>
      <c r="L716" s="112"/>
    </row>
    <row r="717" spans="1:12" ht="12.75">
      <c r="A717" s="21">
        <v>707</v>
      </c>
      <c r="B717" s="79" t="s">
        <v>1128</v>
      </c>
      <c r="C717" s="27" t="s">
        <v>427</v>
      </c>
      <c r="D717" s="30">
        <v>2142</v>
      </c>
      <c r="E717" s="28">
        <v>950</v>
      </c>
      <c r="F717" s="32">
        <v>35</v>
      </c>
      <c r="G717" s="28">
        <v>250</v>
      </c>
      <c r="H717" s="30">
        <v>3377</v>
      </c>
      <c r="I717" s="85">
        <v>151.0341</v>
      </c>
      <c r="J717" s="90">
        <v>3225.9659</v>
      </c>
      <c r="K717" s="113"/>
      <c r="L717" s="112"/>
    </row>
    <row r="718" spans="1:12" ht="12.75">
      <c r="A718" s="21">
        <v>708</v>
      </c>
      <c r="B718" s="79" t="s">
        <v>1129</v>
      </c>
      <c r="C718" s="27" t="s">
        <v>492</v>
      </c>
      <c r="D718" s="30">
        <v>2142</v>
      </c>
      <c r="E718" s="28">
        <v>950</v>
      </c>
      <c r="F718" s="32">
        <v>35</v>
      </c>
      <c r="G718" s="28">
        <v>250</v>
      </c>
      <c r="H718" s="30">
        <v>3377</v>
      </c>
      <c r="I718" s="85">
        <v>151.0341</v>
      </c>
      <c r="J718" s="90">
        <v>3225.9659</v>
      </c>
      <c r="K718" s="113"/>
      <c r="L718" s="112"/>
    </row>
    <row r="719" spans="1:12" ht="12.75">
      <c r="A719" s="21">
        <v>709</v>
      </c>
      <c r="B719" s="79" t="s">
        <v>1130</v>
      </c>
      <c r="C719" s="27" t="s">
        <v>492</v>
      </c>
      <c r="D719" s="30">
        <v>2142</v>
      </c>
      <c r="E719" s="28">
        <v>950</v>
      </c>
      <c r="F719" s="32">
        <v>35</v>
      </c>
      <c r="G719" s="28">
        <v>250</v>
      </c>
      <c r="H719" s="30">
        <v>3377</v>
      </c>
      <c r="I719" s="85">
        <v>151.0341</v>
      </c>
      <c r="J719" s="90">
        <v>3225.9659</v>
      </c>
      <c r="K719" s="113"/>
      <c r="L719" s="112"/>
    </row>
    <row r="720" spans="1:12" ht="12.75">
      <c r="A720" s="21">
        <v>710</v>
      </c>
      <c r="B720" s="79" t="s">
        <v>1131</v>
      </c>
      <c r="C720" s="27" t="s">
        <v>427</v>
      </c>
      <c r="D720" s="30">
        <v>2142</v>
      </c>
      <c r="E720" s="28">
        <v>950</v>
      </c>
      <c r="F720" s="32">
        <v>0</v>
      </c>
      <c r="G720" s="28">
        <v>250</v>
      </c>
      <c r="H720" s="30">
        <v>3342</v>
      </c>
      <c r="I720" s="85">
        <v>149.3436</v>
      </c>
      <c r="J720" s="90">
        <v>3192.6564</v>
      </c>
      <c r="K720" s="113"/>
      <c r="L720" s="112"/>
    </row>
    <row r="721" spans="1:12" ht="12.75">
      <c r="A721" s="21">
        <v>711</v>
      </c>
      <c r="B721" s="79" t="s">
        <v>1132</v>
      </c>
      <c r="C721" s="27" t="s">
        <v>427</v>
      </c>
      <c r="D721" s="30">
        <v>2142</v>
      </c>
      <c r="E721" s="28">
        <v>950</v>
      </c>
      <c r="F721" s="32">
        <v>0</v>
      </c>
      <c r="G721" s="28">
        <v>250</v>
      </c>
      <c r="H721" s="30">
        <v>3342</v>
      </c>
      <c r="I721" s="85">
        <v>149.3436</v>
      </c>
      <c r="J721" s="90">
        <v>3192.6564</v>
      </c>
      <c r="K721" s="113"/>
      <c r="L721" s="112"/>
    </row>
    <row r="722" spans="1:12" ht="12.75">
      <c r="A722" s="21">
        <v>712</v>
      </c>
      <c r="B722" s="79" t="s">
        <v>1133</v>
      </c>
      <c r="C722" s="27" t="s">
        <v>427</v>
      </c>
      <c r="D722" s="30">
        <v>2142</v>
      </c>
      <c r="E722" s="28">
        <v>950</v>
      </c>
      <c r="F722" s="32">
        <v>35</v>
      </c>
      <c r="G722" s="28">
        <v>250</v>
      </c>
      <c r="H722" s="30">
        <v>3377</v>
      </c>
      <c r="I722" s="85">
        <v>151.0341</v>
      </c>
      <c r="J722" s="90">
        <v>3225.9659</v>
      </c>
      <c r="K722" s="113"/>
      <c r="L722" s="112"/>
    </row>
    <row r="723" spans="1:12" ht="12.75">
      <c r="A723" s="21">
        <v>713</v>
      </c>
      <c r="B723" s="79" t="s">
        <v>1134</v>
      </c>
      <c r="C723" s="27" t="s">
        <v>403</v>
      </c>
      <c r="D723" s="30">
        <v>2176.2000000000003</v>
      </c>
      <c r="E723" s="28">
        <v>950</v>
      </c>
      <c r="F723" s="32">
        <v>0</v>
      </c>
      <c r="G723" s="28">
        <v>250</v>
      </c>
      <c r="H723" s="30">
        <v>3376.2000000000003</v>
      </c>
      <c r="I723" s="85">
        <v>150.99546</v>
      </c>
      <c r="J723" s="90">
        <v>3225.20454</v>
      </c>
      <c r="K723" s="113"/>
      <c r="L723" s="112"/>
    </row>
    <row r="724" spans="1:12" ht="12.75">
      <c r="A724" s="21">
        <v>714</v>
      </c>
      <c r="B724" s="79" t="s">
        <v>1135</v>
      </c>
      <c r="C724" s="27" t="s">
        <v>492</v>
      </c>
      <c r="D724" s="30">
        <v>2142</v>
      </c>
      <c r="E724" s="28">
        <v>950</v>
      </c>
      <c r="F724" s="32">
        <v>0</v>
      </c>
      <c r="G724" s="28">
        <v>250</v>
      </c>
      <c r="H724" s="30">
        <v>3342</v>
      </c>
      <c r="I724" s="85">
        <v>149.3436</v>
      </c>
      <c r="J724" s="90">
        <v>3192.6564</v>
      </c>
      <c r="K724" s="113"/>
      <c r="L724" s="112"/>
    </row>
    <row r="725" spans="1:12" ht="12.75">
      <c r="A725" s="21">
        <v>715</v>
      </c>
      <c r="B725" s="79" t="s">
        <v>1136</v>
      </c>
      <c r="C725" s="27" t="s">
        <v>427</v>
      </c>
      <c r="D725" s="30">
        <v>2142</v>
      </c>
      <c r="E725" s="28">
        <v>950</v>
      </c>
      <c r="F725" s="32">
        <v>35</v>
      </c>
      <c r="G725" s="28">
        <v>250</v>
      </c>
      <c r="H725" s="30">
        <v>3377</v>
      </c>
      <c r="I725" s="85">
        <v>151.0341</v>
      </c>
      <c r="J725" s="90">
        <v>3225.9659</v>
      </c>
      <c r="K725" s="113"/>
      <c r="L725" s="112"/>
    </row>
    <row r="726" spans="1:12" ht="12.75">
      <c r="A726" s="21">
        <v>716</v>
      </c>
      <c r="B726" s="79" t="s">
        <v>1137</v>
      </c>
      <c r="C726" s="27" t="s">
        <v>427</v>
      </c>
      <c r="D726" s="30">
        <v>2142</v>
      </c>
      <c r="E726" s="28">
        <v>950</v>
      </c>
      <c r="F726" s="32">
        <v>50</v>
      </c>
      <c r="G726" s="28">
        <v>250</v>
      </c>
      <c r="H726" s="30">
        <v>3392</v>
      </c>
      <c r="I726" s="85">
        <v>151.7586</v>
      </c>
      <c r="J726" s="90">
        <v>3240.2414</v>
      </c>
      <c r="K726" s="113"/>
      <c r="L726" s="112"/>
    </row>
    <row r="727" spans="1:12" ht="12.75">
      <c r="A727" s="21">
        <v>717</v>
      </c>
      <c r="B727" s="79" t="s">
        <v>1138</v>
      </c>
      <c r="C727" s="27" t="s">
        <v>427</v>
      </c>
      <c r="D727" s="30">
        <v>2142</v>
      </c>
      <c r="E727" s="28">
        <v>950</v>
      </c>
      <c r="F727" s="32">
        <v>35</v>
      </c>
      <c r="G727" s="28">
        <v>250</v>
      </c>
      <c r="H727" s="30">
        <v>3377</v>
      </c>
      <c r="I727" s="85">
        <v>151.0341</v>
      </c>
      <c r="J727" s="90">
        <v>3225.9659</v>
      </c>
      <c r="K727" s="113"/>
      <c r="L727" s="112"/>
    </row>
    <row r="728" spans="1:12" ht="12.75">
      <c r="A728" s="21">
        <v>718</v>
      </c>
      <c r="B728" s="79" t="s">
        <v>1139</v>
      </c>
      <c r="C728" s="27" t="s">
        <v>427</v>
      </c>
      <c r="D728" s="30">
        <v>2142</v>
      </c>
      <c r="E728" s="28">
        <v>950</v>
      </c>
      <c r="F728" s="32">
        <v>35</v>
      </c>
      <c r="G728" s="28">
        <v>250</v>
      </c>
      <c r="H728" s="30">
        <v>3377</v>
      </c>
      <c r="I728" s="85">
        <v>151.0341</v>
      </c>
      <c r="J728" s="90">
        <v>3225.9659</v>
      </c>
      <c r="K728" s="113"/>
      <c r="L728" s="112"/>
    </row>
    <row r="729" spans="1:12" ht="12.75">
      <c r="A729" s="21">
        <v>719</v>
      </c>
      <c r="B729" s="79" t="s">
        <v>1140</v>
      </c>
      <c r="C729" s="27" t="s">
        <v>443</v>
      </c>
      <c r="D729" s="30">
        <v>2142</v>
      </c>
      <c r="E729" s="28">
        <v>950</v>
      </c>
      <c r="F729" s="32">
        <v>50</v>
      </c>
      <c r="G729" s="28">
        <v>250</v>
      </c>
      <c r="H729" s="30">
        <v>3392</v>
      </c>
      <c r="I729" s="85">
        <v>151.7586</v>
      </c>
      <c r="J729" s="90">
        <v>3240.2414</v>
      </c>
      <c r="K729" s="113"/>
      <c r="L729" s="112"/>
    </row>
    <row r="730" spans="1:12" ht="12.75">
      <c r="A730" s="21">
        <v>720</v>
      </c>
      <c r="B730" s="79" t="s">
        <v>1141</v>
      </c>
      <c r="C730" s="27" t="s">
        <v>427</v>
      </c>
      <c r="D730" s="30">
        <v>2142</v>
      </c>
      <c r="E730" s="28">
        <v>950</v>
      </c>
      <c r="F730" s="32">
        <v>35</v>
      </c>
      <c r="G730" s="28">
        <v>250</v>
      </c>
      <c r="H730" s="30">
        <v>3377</v>
      </c>
      <c r="I730" s="85">
        <v>151.0341</v>
      </c>
      <c r="J730" s="90">
        <v>3225.9659</v>
      </c>
      <c r="K730" s="113"/>
      <c r="L730" s="112"/>
    </row>
    <row r="731" spans="1:12" ht="12.75">
      <c r="A731" s="21">
        <v>721</v>
      </c>
      <c r="B731" s="79" t="s">
        <v>1142</v>
      </c>
      <c r="C731" s="27" t="s">
        <v>427</v>
      </c>
      <c r="D731" s="30">
        <v>2142</v>
      </c>
      <c r="E731" s="28">
        <v>950</v>
      </c>
      <c r="F731" s="32">
        <v>35</v>
      </c>
      <c r="G731" s="28">
        <v>250</v>
      </c>
      <c r="H731" s="30">
        <v>3377</v>
      </c>
      <c r="I731" s="85">
        <v>151.0341</v>
      </c>
      <c r="J731" s="90">
        <v>3225.9659</v>
      </c>
      <c r="K731" s="113"/>
      <c r="L731" s="112"/>
    </row>
    <row r="732" spans="1:12" ht="12.75">
      <c r="A732" s="21">
        <v>722</v>
      </c>
      <c r="B732" s="79" t="s">
        <v>1143</v>
      </c>
      <c r="C732" s="27" t="s">
        <v>427</v>
      </c>
      <c r="D732" s="30">
        <v>2142</v>
      </c>
      <c r="E732" s="28">
        <v>950</v>
      </c>
      <c r="F732" s="32">
        <v>0</v>
      </c>
      <c r="G732" s="28">
        <v>250</v>
      </c>
      <c r="H732" s="30">
        <v>3342</v>
      </c>
      <c r="I732" s="85">
        <v>149.3436</v>
      </c>
      <c r="J732" s="90">
        <v>3192.6564</v>
      </c>
      <c r="K732" s="113"/>
      <c r="L732" s="112"/>
    </row>
    <row r="733" spans="1:12" ht="12.75">
      <c r="A733" s="21">
        <v>723</v>
      </c>
      <c r="B733" s="79" t="s">
        <v>1144</v>
      </c>
      <c r="C733" s="27" t="s">
        <v>492</v>
      </c>
      <c r="D733" s="30">
        <v>2142</v>
      </c>
      <c r="E733" s="28">
        <v>950</v>
      </c>
      <c r="F733" s="32">
        <v>35</v>
      </c>
      <c r="G733" s="28">
        <v>250</v>
      </c>
      <c r="H733" s="30">
        <v>3377</v>
      </c>
      <c r="I733" s="85">
        <v>151.0341</v>
      </c>
      <c r="J733" s="90">
        <v>3225.9659</v>
      </c>
      <c r="K733" s="113"/>
      <c r="L733" s="112"/>
    </row>
    <row r="734" spans="1:12" ht="12.75">
      <c r="A734" s="21">
        <v>724</v>
      </c>
      <c r="B734" s="79" t="s">
        <v>1145</v>
      </c>
      <c r="C734" s="27" t="s">
        <v>427</v>
      </c>
      <c r="D734" s="30">
        <v>2142</v>
      </c>
      <c r="E734" s="28">
        <v>950</v>
      </c>
      <c r="F734" s="32">
        <v>0</v>
      </c>
      <c r="G734" s="28">
        <v>250</v>
      </c>
      <c r="H734" s="30">
        <v>3342</v>
      </c>
      <c r="I734" s="85">
        <v>149.3436</v>
      </c>
      <c r="J734" s="90">
        <v>3192.6564</v>
      </c>
      <c r="K734" s="113"/>
      <c r="L734" s="112"/>
    </row>
    <row r="735" spans="1:12" ht="12.75">
      <c r="A735" s="21">
        <v>725</v>
      </c>
      <c r="B735" s="79" t="s">
        <v>1146</v>
      </c>
      <c r="C735" s="27" t="s">
        <v>492</v>
      </c>
      <c r="D735" s="30">
        <v>2142</v>
      </c>
      <c r="E735" s="28">
        <v>950</v>
      </c>
      <c r="F735" s="32">
        <v>50</v>
      </c>
      <c r="G735" s="28">
        <v>250</v>
      </c>
      <c r="H735" s="30">
        <v>3392</v>
      </c>
      <c r="I735" s="85">
        <v>151.7586</v>
      </c>
      <c r="J735" s="90">
        <v>3240.2414</v>
      </c>
      <c r="K735" s="113"/>
      <c r="L735" s="112"/>
    </row>
    <row r="736" spans="1:12" ht="12.75">
      <c r="A736" s="21">
        <v>726</v>
      </c>
      <c r="B736" s="79" t="s">
        <v>1147</v>
      </c>
      <c r="C736" s="27" t="s">
        <v>427</v>
      </c>
      <c r="D736" s="30">
        <v>2142</v>
      </c>
      <c r="E736" s="28">
        <v>950</v>
      </c>
      <c r="F736" s="32">
        <v>35</v>
      </c>
      <c r="G736" s="28">
        <v>250</v>
      </c>
      <c r="H736" s="30">
        <v>3377</v>
      </c>
      <c r="I736" s="85">
        <v>151.0341</v>
      </c>
      <c r="J736" s="90">
        <v>3225.9659</v>
      </c>
      <c r="K736" s="113"/>
      <c r="L736" s="112"/>
    </row>
    <row r="737" spans="1:12" ht="12.75">
      <c r="A737" s="21">
        <v>727</v>
      </c>
      <c r="B737" s="79" t="s">
        <v>1148</v>
      </c>
      <c r="C737" s="27" t="s">
        <v>492</v>
      </c>
      <c r="D737" s="30">
        <v>2142</v>
      </c>
      <c r="E737" s="28">
        <v>950</v>
      </c>
      <c r="F737" s="32">
        <v>35</v>
      </c>
      <c r="G737" s="28">
        <v>250</v>
      </c>
      <c r="H737" s="30">
        <v>3377</v>
      </c>
      <c r="I737" s="85">
        <v>151.0341</v>
      </c>
      <c r="J737" s="90">
        <v>3225.9659</v>
      </c>
      <c r="K737" s="113"/>
      <c r="L737" s="112"/>
    </row>
    <row r="738" spans="1:12" ht="12.75">
      <c r="A738" s="21">
        <v>728</v>
      </c>
      <c r="B738" s="79" t="s">
        <v>1149</v>
      </c>
      <c r="C738" s="27" t="s">
        <v>492</v>
      </c>
      <c r="D738" s="30">
        <v>2142</v>
      </c>
      <c r="E738" s="28">
        <v>950</v>
      </c>
      <c r="F738" s="32">
        <v>35</v>
      </c>
      <c r="G738" s="28">
        <v>250</v>
      </c>
      <c r="H738" s="30">
        <v>3377</v>
      </c>
      <c r="I738" s="85">
        <v>151.0341</v>
      </c>
      <c r="J738" s="90">
        <v>3225.9659</v>
      </c>
      <c r="K738" s="113"/>
      <c r="L738" s="112"/>
    </row>
    <row r="739" spans="1:12" ht="12.75">
      <c r="A739" s="21">
        <v>729</v>
      </c>
      <c r="B739" s="79" t="s">
        <v>1150</v>
      </c>
      <c r="C739" s="27" t="s">
        <v>492</v>
      </c>
      <c r="D739" s="30">
        <v>2142</v>
      </c>
      <c r="E739" s="28">
        <v>950</v>
      </c>
      <c r="F739" s="32">
        <v>35</v>
      </c>
      <c r="G739" s="28">
        <v>250</v>
      </c>
      <c r="H739" s="30">
        <v>3377</v>
      </c>
      <c r="I739" s="85">
        <v>151.0341</v>
      </c>
      <c r="J739" s="90">
        <v>3225.9659</v>
      </c>
      <c r="K739" s="113"/>
      <c r="L739" s="112"/>
    </row>
    <row r="740" spans="1:12" ht="12.75">
      <c r="A740" s="21">
        <v>730</v>
      </c>
      <c r="B740" s="79" t="s">
        <v>1151</v>
      </c>
      <c r="C740" s="27" t="s">
        <v>492</v>
      </c>
      <c r="D740" s="30">
        <v>2142</v>
      </c>
      <c r="E740" s="28">
        <v>950</v>
      </c>
      <c r="F740" s="32">
        <v>35</v>
      </c>
      <c r="G740" s="28">
        <v>250</v>
      </c>
      <c r="H740" s="30">
        <v>3377</v>
      </c>
      <c r="I740" s="85">
        <v>151.0341</v>
      </c>
      <c r="J740" s="90">
        <v>3225.9659</v>
      </c>
      <c r="K740" s="113"/>
      <c r="L740" s="112"/>
    </row>
    <row r="741" spans="1:12" ht="12.75">
      <c r="A741" s="21">
        <v>731</v>
      </c>
      <c r="B741" s="79" t="s">
        <v>1152</v>
      </c>
      <c r="C741" s="27" t="s">
        <v>492</v>
      </c>
      <c r="D741" s="30">
        <v>2142</v>
      </c>
      <c r="E741" s="28">
        <v>950</v>
      </c>
      <c r="F741" s="32">
        <v>50</v>
      </c>
      <c r="G741" s="28">
        <v>250</v>
      </c>
      <c r="H741" s="30">
        <v>3392</v>
      </c>
      <c r="I741" s="85">
        <v>151.7586</v>
      </c>
      <c r="J741" s="90">
        <v>3240.2414</v>
      </c>
      <c r="K741" s="113"/>
      <c r="L741" s="112"/>
    </row>
    <row r="742" spans="1:12" ht="12.75">
      <c r="A742" s="21">
        <v>732</v>
      </c>
      <c r="B742" s="79" t="s">
        <v>1153</v>
      </c>
      <c r="C742" s="27" t="s">
        <v>427</v>
      </c>
      <c r="D742" s="30">
        <v>2142</v>
      </c>
      <c r="E742" s="28">
        <v>950</v>
      </c>
      <c r="F742" s="32">
        <v>0</v>
      </c>
      <c r="G742" s="28">
        <v>250</v>
      </c>
      <c r="H742" s="30">
        <v>3342</v>
      </c>
      <c r="I742" s="85">
        <v>149.3436</v>
      </c>
      <c r="J742" s="90">
        <v>3192.6564</v>
      </c>
      <c r="K742" s="113"/>
      <c r="L742" s="112"/>
    </row>
    <row r="743" spans="1:12" ht="12.75">
      <c r="A743" s="21">
        <v>733</v>
      </c>
      <c r="B743" s="79" t="s">
        <v>1154</v>
      </c>
      <c r="C743" s="27" t="s">
        <v>427</v>
      </c>
      <c r="D743" s="30">
        <v>2142</v>
      </c>
      <c r="E743" s="28">
        <v>950</v>
      </c>
      <c r="F743" s="32">
        <v>35</v>
      </c>
      <c r="G743" s="28">
        <v>250</v>
      </c>
      <c r="H743" s="30">
        <v>3377</v>
      </c>
      <c r="I743" s="85">
        <v>151.0341</v>
      </c>
      <c r="J743" s="90">
        <v>3225.9659</v>
      </c>
      <c r="K743" s="113"/>
      <c r="L743" s="112"/>
    </row>
    <row r="744" spans="1:12" ht="12.75">
      <c r="A744" s="21">
        <v>734</v>
      </c>
      <c r="B744" s="79" t="s">
        <v>1155</v>
      </c>
      <c r="C744" s="27" t="s">
        <v>427</v>
      </c>
      <c r="D744" s="30">
        <v>2142</v>
      </c>
      <c r="E744" s="28">
        <v>950</v>
      </c>
      <c r="F744" s="32">
        <v>50</v>
      </c>
      <c r="G744" s="28">
        <v>250</v>
      </c>
      <c r="H744" s="30">
        <v>3392</v>
      </c>
      <c r="I744" s="85">
        <v>151.7586</v>
      </c>
      <c r="J744" s="90">
        <v>3240.2414</v>
      </c>
      <c r="K744" s="113"/>
      <c r="L744" s="112"/>
    </row>
    <row r="745" spans="1:12" ht="12.75">
      <c r="A745" s="21">
        <v>735</v>
      </c>
      <c r="B745" s="79" t="s">
        <v>1156</v>
      </c>
      <c r="C745" s="27" t="s">
        <v>551</v>
      </c>
      <c r="D745" s="30">
        <v>2297.7000000000003</v>
      </c>
      <c r="E745" s="28">
        <v>950</v>
      </c>
      <c r="F745" s="32">
        <v>35</v>
      </c>
      <c r="G745" s="28">
        <v>250</v>
      </c>
      <c r="H745" s="30">
        <v>3532.7000000000003</v>
      </c>
      <c r="I745" s="85">
        <v>158.55441000000002</v>
      </c>
      <c r="J745" s="90">
        <v>3374.14559</v>
      </c>
      <c r="K745" s="113"/>
      <c r="L745" s="112"/>
    </row>
    <row r="746" spans="1:12" ht="12.75">
      <c r="A746" s="21">
        <v>736</v>
      </c>
      <c r="B746" s="79" t="s">
        <v>1157</v>
      </c>
      <c r="C746" s="27" t="s">
        <v>427</v>
      </c>
      <c r="D746" s="30">
        <v>2142</v>
      </c>
      <c r="E746" s="28">
        <v>950</v>
      </c>
      <c r="F746" s="32">
        <v>35</v>
      </c>
      <c r="G746" s="28">
        <v>250</v>
      </c>
      <c r="H746" s="30">
        <v>3377</v>
      </c>
      <c r="I746" s="85">
        <v>151.0341</v>
      </c>
      <c r="J746" s="90">
        <v>3225.9659</v>
      </c>
      <c r="K746" s="113"/>
      <c r="L746" s="112"/>
    </row>
    <row r="747" spans="1:12" ht="12.75">
      <c r="A747" s="21">
        <v>737</v>
      </c>
      <c r="B747" s="79" t="s">
        <v>1158</v>
      </c>
      <c r="C747" s="27" t="s">
        <v>427</v>
      </c>
      <c r="D747" s="30">
        <v>2142</v>
      </c>
      <c r="E747" s="28">
        <v>950</v>
      </c>
      <c r="F747" s="32">
        <v>50</v>
      </c>
      <c r="G747" s="28">
        <v>250</v>
      </c>
      <c r="H747" s="30">
        <v>3392</v>
      </c>
      <c r="I747" s="85">
        <v>151.7586</v>
      </c>
      <c r="J747" s="90">
        <v>3240.2414</v>
      </c>
      <c r="K747" s="113"/>
      <c r="L747" s="112"/>
    </row>
    <row r="748" spans="1:12" ht="12.75">
      <c r="A748" s="21">
        <v>738</v>
      </c>
      <c r="B748" s="79" t="s">
        <v>1159</v>
      </c>
      <c r="C748" s="27" t="s">
        <v>427</v>
      </c>
      <c r="D748" s="30">
        <v>2142</v>
      </c>
      <c r="E748" s="28">
        <v>950</v>
      </c>
      <c r="F748" s="32">
        <v>50</v>
      </c>
      <c r="G748" s="28">
        <v>250</v>
      </c>
      <c r="H748" s="30">
        <v>3392</v>
      </c>
      <c r="I748" s="85">
        <v>151.7586</v>
      </c>
      <c r="J748" s="90">
        <v>3240.2414</v>
      </c>
      <c r="K748" s="113"/>
      <c r="L748" s="112"/>
    </row>
    <row r="749" spans="1:12" ht="12.75">
      <c r="A749" s="21">
        <v>739</v>
      </c>
      <c r="B749" s="79" t="s">
        <v>1160</v>
      </c>
      <c r="C749" s="27" t="s">
        <v>492</v>
      </c>
      <c r="D749" s="30">
        <v>2142</v>
      </c>
      <c r="E749" s="28">
        <v>950</v>
      </c>
      <c r="F749" s="32">
        <v>0</v>
      </c>
      <c r="G749" s="28">
        <v>250</v>
      </c>
      <c r="H749" s="30">
        <v>3342</v>
      </c>
      <c r="I749" s="85">
        <v>149.3436</v>
      </c>
      <c r="J749" s="90">
        <v>3192.6564</v>
      </c>
      <c r="K749" s="113"/>
      <c r="L749" s="112"/>
    </row>
    <row r="750" spans="1:12" ht="12.75">
      <c r="A750" s="21">
        <v>740</v>
      </c>
      <c r="B750" s="79" t="s">
        <v>1161</v>
      </c>
      <c r="C750" s="27" t="s">
        <v>1162</v>
      </c>
      <c r="D750" s="30">
        <v>2142</v>
      </c>
      <c r="E750" s="28">
        <v>950</v>
      </c>
      <c r="F750" s="32">
        <v>35</v>
      </c>
      <c r="G750" s="28">
        <v>250</v>
      </c>
      <c r="H750" s="30">
        <v>3377</v>
      </c>
      <c r="I750" s="85">
        <v>151.0341</v>
      </c>
      <c r="J750" s="90">
        <v>3225.9659</v>
      </c>
      <c r="K750" s="113"/>
      <c r="L750" s="112"/>
    </row>
    <row r="751" spans="1:12" ht="12.75">
      <c r="A751" s="21">
        <v>741</v>
      </c>
      <c r="B751" s="79" t="s">
        <v>1163</v>
      </c>
      <c r="C751" s="27" t="s">
        <v>427</v>
      </c>
      <c r="D751" s="30">
        <v>2142</v>
      </c>
      <c r="E751" s="28">
        <v>950</v>
      </c>
      <c r="F751" s="32">
        <v>35</v>
      </c>
      <c r="G751" s="28">
        <v>250</v>
      </c>
      <c r="H751" s="30">
        <v>3377</v>
      </c>
      <c r="I751" s="85">
        <v>151.0341</v>
      </c>
      <c r="J751" s="90">
        <v>3225.9659</v>
      </c>
      <c r="K751" s="113"/>
      <c r="L751" s="112"/>
    </row>
    <row r="752" spans="1:12" ht="12.75">
      <c r="A752" s="21">
        <v>742</v>
      </c>
      <c r="B752" s="79" t="s">
        <v>1164</v>
      </c>
      <c r="C752" s="27" t="s">
        <v>427</v>
      </c>
      <c r="D752" s="30">
        <v>2142</v>
      </c>
      <c r="E752" s="28">
        <v>950</v>
      </c>
      <c r="F752" s="32">
        <v>50</v>
      </c>
      <c r="G752" s="28">
        <v>250</v>
      </c>
      <c r="H752" s="30">
        <v>3392</v>
      </c>
      <c r="I752" s="85">
        <v>151.7586</v>
      </c>
      <c r="J752" s="90">
        <v>3240.2414</v>
      </c>
      <c r="K752" s="113"/>
      <c r="L752" s="112"/>
    </row>
    <row r="753" spans="1:12" ht="12.75">
      <c r="A753" s="21">
        <v>743</v>
      </c>
      <c r="B753" s="79" t="s">
        <v>1165</v>
      </c>
      <c r="C753" s="27" t="s">
        <v>427</v>
      </c>
      <c r="D753" s="30">
        <v>2142</v>
      </c>
      <c r="E753" s="28">
        <v>950</v>
      </c>
      <c r="F753" s="32">
        <v>0</v>
      </c>
      <c r="G753" s="28">
        <v>250</v>
      </c>
      <c r="H753" s="30">
        <v>3342</v>
      </c>
      <c r="I753" s="85">
        <v>149.3436</v>
      </c>
      <c r="J753" s="90">
        <v>3192.6564</v>
      </c>
      <c r="K753" s="113"/>
      <c r="L753" s="112"/>
    </row>
    <row r="754" spans="1:12" ht="12.75">
      <c r="A754" s="21">
        <v>744</v>
      </c>
      <c r="B754" s="79" t="s">
        <v>1166</v>
      </c>
      <c r="C754" s="27" t="s">
        <v>492</v>
      </c>
      <c r="D754" s="30">
        <v>2142</v>
      </c>
      <c r="E754" s="28">
        <v>950</v>
      </c>
      <c r="F754" s="32">
        <v>35</v>
      </c>
      <c r="G754" s="28">
        <v>250</v>
      </c>
      <c r="H754" s="30">
        <v>3377</v>
      </c>
      <c r="I754" s="85">
        <v>151.0341</v>
      </c>
      <c r="J754" s="90">
        <v>3225.9659</v>
      </c>
      <c r="K754" s="113"/>
      <c r="L754" s="112"/>
    </row>
    <row r="755" spans="1:12" ht="12.75">
      <c r="A755" s="21">
        <v>745</v>
      </c>
      <c r="B755" s="79" t="s">
        <v>1167</v>
      </c>
      <c r="C755" s="27" t="s">
        <v>427</v>
      </c>
      <c r="D755" s="30">
        <v>2142</v>
      </c>
      <c r="E755" s="28">
        <v>950</v>
      </c>
      <c r="F755" s="32">
        <v>35</v>
      </c>
      <c r="G755" s="28">
        <v>250</v>
      </c>
      <c r="H755" s="30">
        <v>3377</v>
      </c>
      <c r="I755" s="85">
        <v>151.0341</v>
      </c>
      <c r="J755" s="90">
        <v>3225.9659</v>
      </c>
      <c r="K755" s="113"/>
      <c r="L755" s="112"/>
    </row>
    <row r="756" spans="1:12" ht="12.75">
      <c r="A756" s="21">
        <v>746</v>
      </c>
      <c r="B756" s="79" t="s">
        <v>1168</v>
      </c>
      <c r="C756" s="27" t="s">
        <v>427</v>
      </c>
      <c r="D756" s="30">
        <v>2142</v>
      </c>
      <c r="E756" s="28">
        <v>950</v>
      </c>
      <c r="F756" s="32">
        <v>0</v>
      </c>
      <c r="G756" s="28">
        <v>250</v>
      </c>
      <c r="H756" s="30">
        <v>3342</v>
      </c>
      <c r="I756" s="85">
        <v>149.3436</v>
      </c>
      <c r="J756" s="90">
        <v>3192.6564</v>
      </c>
      <c r="K756" s="113"/>
      <c r="L756" s="112"/>
    </row>
    <row r="757" spans="1:12" ht="12.75">
      <c r="A757" s="21">
        <v>747</v>
      </c>
      <c r="B757" s="79" t="s">
        <v>1169</v>
      </c>
      <c r="C757" s="27" t="s">
        <v>427</v>
      </c>
      <c r="D757" s="30">
        <v>2142</v>
      </c>
      <c r="E757" s="28">
        <v>950</v>
      </c>
      <c r="F757" s="32">
        <v>0</v>
      </c>
      <c r="G757" s="28">
        <v>250</v>
      </c>
      <c r="H757" s="30">
        <v>3342</v>
      </c>
      <c r="I757" s="85">
        <v>149.3436</v>
      </c>
      <c r="J757" s="90">
        <v>3192.6564</v>
      </c>
      <c r="K757" s="113"/>
      <c r="L757" s="112"/>
    </row>
    <row r="758" spans="1:12" ht="12.75">
      <c r="A758" s="21">
        <v>748</v>
      </c>
      <c r="B758" s="79" t="s">
        <v>1170</v>
      </c>
      <c r="C758" s="27" t="s">
        <v>427</v>
      </c>
      <c r="D758" s="30">
        <v>2142</v>
      </c>
      <c r="E758" s="28">
        <v>950</v>
      </c>
      <c r="F758" s="32">
        <v>35</v>
      </c>
      <c r="G758" s="28">
        <v>250</v>
      </c>
      <c r="H758" s="30">
        <v>3377</v>
      </c>
      <c r="I758" s="85">
        <v>151.0341</v>
      </c>
      <c r="J758" s="90">
        <v>3225.9659</v>
      </c>
      <c r="K758" s="113"/>
      <c r="L758" s="112"/>
    </row>
    <row r="759" spans="1:12" ht="12.75">
      <c r="A759" s="21">
        <v>749</v>
      </c>
      <c r="B759" s="79" t="s">
        <v>1171</v>
      </c>
      <c r="C759" s="27" t="s">
        <v>492</v>
      </c>
      <c r="D759" s="30">
        <v>2142</v>
      </c>
      <c r="E759" s="28">
        <v>950</v>
      </c>
      <c r="F759" s="32">
        <v>35</v>
      </c>
      <c r="G759" s="28">
        <v>250</v>
      </c>
      <c r="H759" s="30">
        <v>3377</v>
      </c>
      <c r="I759" s="85">
        <v>151.0341</v>
      </c>
      <c r="J759" s="90">
        <v>3225.9659</v>
      </c>
      <c r="K759" s="113"/>
      <c r="L759" s="112"/>
    </row>
    <row r="760" spans="1:12" ht="12.75">
      <c r="A760" s="21">
        <v>750</v>
      </c>
      <c r="B760" s="79" t="s">
        <v>1172</v>
      </c>
      <c r="C760" s="27" t="s">
        <v>492</v>
      </c>
      <c r="D760" s="30">
        <v>2142</v>
      </c>
      <c r="E760" s="28">
        <v>950</v>
      </c>
      <c r="F760" s="32">
        <v>35</v>
      </c>
      <c r="G760" s="28">
        <v>250</v>
      </c>
      <c r="H760" s="30">
        <v>3377</v>
      </c>
      <c r="I760" s="85">
        <v>151.0341</v>
      </c>
      <c r="J760" s="90">
        <v>3225.9659</v>
      </c>
      <c r="K760" s="113"/>
      <c r="L760" s="112"/>
    </row>
    <row r="761" spans="1:12" ht="12.75">
      <c r="A761" s="21">
        <v>751</v>
      </c>
      <c r="B761" s="79" t="s">
        <v>1173</v>
      </c>
      <c r="C761" s="27" t="s">
        <v>403</v>
      </c>
      <c r="D761" s="30">
        <v>2176.2000000000003</v>
      </c>
      <c r="E761" s="28">
        <v>950</v>
      </c>
      <c r="F761" s="32">
        <v>0</v>
      </c>
      <c r="G761" s="28">
        <v>250</v>
      </c>
      <c r="H761" s="30">
        <v>3376.2000000000003</v>
      </c>
      <c r="I761" s="85">
        <v>150.99546</v>
      </c>
      <c r="J761" s="90">
        <v>3225.20454</v>
      </c>
      <c r="K761" s="113"/>
      <c r="L761" s="112"/>
    </row>
    <row r="762" spans="1:12" ht="12.75">
      <c r="A762" s="21">
        <v>752</v>
      </c>
      <c r="B762" s="79" t="s">
        <v>1174</v>
      </c>
      <c r="C762" s="31" t="s">
        <v>403</v>
      </c>
      <c r="D762" s="30">
        <v>2176.2000000000003</v>
      </c>
      <c r="E762" s="28">
        <v>950</v>
      </c>
      <c r="F762" s="32">
        <v>0</v>
      </c>
      <c r="G762" s="28">
        <v>250</v>
      </c>
      <c r="H762" s="30">
        <v>3376.2000000000003</v>
      </c>
      <c r="I762" s="85">
        <v>150.99546</v>
      </c>
      <c r="J762" s="90">
        <v>3225.20454</v>
      </c>
      <c r="K762" s="113"/>
      <c r="L762" s="112"/>
    </row>
    <row r="763" spans="1:12" ht="12.75">
      <c r="A763" s="21">
        <v>753</v>
      </c>
      <c r="B763" s="79" t="s">
        <v>1175</v>
      </c>
      <c r="C763" s="31" t="s">
        <v>411</v>
      </c>
      <c r="D763" s="30">
        <v>2176.2000000000003</v>
      </c>
      <c r="E763" s="28">
        <v>950</v>
      </c>
      <c r="F763" s="32">
        <v>0</v>
      </c>
      <c r="G763" s="28">
        <v>250</v>
      </c>
      <c r="H763" s="30">
        <v>3376.2000000000003</v>
      </c>
      <c r="I763" s="85">
        <v>150.99546</v>
      </c>
      <c r="J763" s="90">
        <v>3225.20454</v>
      </c>
      <c r="K763" s="113"/>
      <c r="L763" s="112"/>
    </row>
    <row r="764" spans="1:12" ht="12.75">
      <c r="A764" s="21">
        <v>754</v>
      </c>
      <c r="B764" s="79" t="s">
        <v>1176</v>
      </c>
      <c r="C764" s="31" t="s">
        <v>403</v>
      </c>
      <c r="D764" s="30">
        <v>2176.2000000000003</v>
      </c>
      <c r="E764" s="28">
        <v>950</v>
      </c>
      <c r="F764" s="32">
        <v>0</v>
      </c>
      <c r="G764" s="28">
        <v>250</v>
      </c>
      <c r="H764" s="30">
        <v>3376.2000000000003</v>
      </c>
      <c r="I764" s="85">
        <v>150.99546</v>
      </c>
      <c r="J764" s="90">
        <v>3225.20454</v>
      </c>
      <c r="K764" s="113"/>
      <c r="L764" s="112"/>
    </row>
    <row r="765" spans="1:12" ht="12.75">
      <c r="A765" s="21">
        <v>755</v>
      </c>
      <c r="B765" s="79" t="s">
        <v>1177</v>
      </c>
      <c r="C765" s="27" t="s">
        <v>755</v>
      </c>
      <c r="D765" s="30">
        <v>2142</v>
      </c>
      <c r="E765" s="28">
        <v>950</v>
      </c>
      <c r="F765" s="32">
        <v>0</v>
      </c>
      <c r="G765" s="28">
        <v>250</v>
      </c>
      <c r="H765" s="30">
        <v>3342</v>
      </c>
      <c r="I765" s="85">
        <v>149.3436</v>
      </c>
      <c r="J765" s="90">
        <v>3192.6564</v>
      </c>
      <c r="K765" s="113"/>
      <c r="L765" s="112"/>
    </row>
    <row r="766" spans="1:12" ht="12.75">
      <c r="A766" s="21">
        <v>756</v>
      </c>
      <c r="B766" s="79" t="s">
        <v>1178</v>
      </c>
      <c r="C766" s="27" t="s">
        <v>755</v>
      </c>
      <c r="D766" s="30">
        <v>2142</v>
      </c>
      <c r="E766" s="28">
        <v>950</v>
      </c>
      <c r="F766" s="32">
        <v>0</v>
      </c>
      <c r="G766" s="28">
        <v>250</v>
      </c>
      <c r="H766" s="30">
        <v>3342</v>
      </c>
      <c r="I766" s="85">
        <v>149.3436</v>
      </c>
      <c r="J766" s="90">
        <v>3192.6564</v>
      </c>
      <c r="K766" s="113"/>
      <c r="L766" s="112"/>
    </row>
    <row r="767" spans="1:12" ht="12.75">
      <c r="A767" s="21">
        <v>757</v>
      </c>
      <c r="B767" s="79" t="s">
        <v>1179</v>
      </c>
      <c r="C767" s="27" t="s">
        <v>755</v>
      </c>
      <c r="D767" s="30">
        <v>2142</v>
      </c>
      <c r="E767" s="28">
        <v>950</v>
      </c>
      <c r="F767" s="32">
        <v>0</v>
      </c>
      <c r="G767" s="28">
        <v>250</v>
      </c>
      <c r="H767" s="30">
        <v>3342</v>
      </c>
      <c r="I767" s="85">
        <v>149.3436</v>
      </c>
      <c r="J767" s="90">
        <v>3192.6564</v>
      </c>
      <c r="K767" s="113"/>
      <c r="L767" s="112"/>
    </row>
    <row r="768" spans="1:12" ht="12.75">
      <c r="A768" s="21">
        <v>758</v>
      </c>
      <c r="B768" s="79" t="s">
        <v>1180</v>
      </c>
      <c r="C768" s="27" t="s">
        <v>755</v>
      </c>
      <c r="D768" s="30">
        <v>2142</v>
      </c>
      <c r="E768" s="28">
        <v>950</v>
      </c>
      <c r="F768" s="32">
        <v>35</v>
      </c>
      <c r="G768" s="28">
        <v>250</v>
      </c>
      <c r="H768" s="30">
        <v>3377</v>
      </c>
      <c r="I768" s="85">
        <v>151.0341</v>
      </c>
      <c r="J768" s="90">
        <v>3225.9659</v>
      </c>
      <c r="K768" s="113"/>
      <c r="L768" s="112"/>
    </row>
    <row r="769" spans="1:12" ht="12.75">
      <c r="A769" s="21">
        <v>759</v>
      </c>
      <c r="B769" s="79" t="s">
        <v>1181</v>
      </c>
      <c r="C769" s="31" t="s">
        <v>492</v>
      </c>
      <c r="D769" s="30">
        <v>2142</v>
      </c>
      <c r="E769" s="28">
        <v>950</v>
      </c>
      <c r="F769" s="32">
        <v>0</v>
      </c>
      <c r="G769" s="28">
        <v>250</v>
      </c>
      <c r="H769" s="30">
        <v>3342</v>
      </c>
      <c r="I769" s="85">
        <v>149.3436</v>
      </c>
      <c r="J769" s="90">
        <v>3192.6564</v>
      </c>
      <c r="K769" s="113"/>
      <c r="L769" s="112"/>
    </row>
    <row r="770" spans="1:12" ht="12.75">
      <c r="A770" s="21">
        <v>760</v>
      </c>
      <c r="B770" s="79" t="s">
        <v>1182</v>
      </c>
      <c r="C770" s="31" t="s">
        <v>427</v>
      </c>
      <c r="D770" s="30">
        <v>2142</v>
      </c>
      <c r="E770" s="28">
        <v>950</v>
      </c>
      <c r="F770" s="32">
        <v>0</v>
      </c>
      <c r="G770" s="28">
        <v>250</v>
      </c>
      <c r="H770" s="30">
        <v>3342</v>
      </c>
      <c r="I770" s="85">
        <v>149.3436</v>
      </c>
      <c r="J770" s="90">
        <v>3192.6564</v>
      </c>
      <c r="K770" s="113"/>
      <c r="L770" s="112"/>
    </row>
    <row r="771" spans="1:12" ht="12.75">
      <c r="A771" s="21">
        <v>761</v>
      </c>
      <c r="B771" s="79" t="s">
        <v>1183</v>
      </c>
      <c r="C771" s="31" t="s">
        <v>403</v>
      </c>
      <c r="D771" s="30">
        <v>2176.2000000000003</v>
      </c>
      <c r="E771" s="28">
        <v>950</v>
      </c>
      <c r="F771" s="32">
        <v>0</v>
      </c>
      <c r="G771" s="28">
        <v>250</v>
      </c>
      <c r="H771" s="30">
        <v>3376.2000000000003</v>
      </c>
      <c r="I771" s="85">
        <v>150.99546</v>
      </c>
      <c r="J771" s="90">
        <v>3225.20454</v>
      </c>
      <c r="K771" s="113"/>
      <c r="L771" s="112"/>
    </row>
    <row r="772" spans="1:12" ht="12.75">
      <c r="A772" s="21">
        <v>762</v>
      </c>
      <c r="B772" s="79" t="s">
        <v>1184</v>
      </c>
      <c r="C772" s="31" t="s">
        <v>427</v>
      </c>
      <c r="D772" s="30">
        <v>2142</v>
      </c>
      <c r="E772" s="28">
        <v>950</v>
      </c>
      <c r="F772" s="32">
        <v>0</v>
      </c>
      <c r="G772" s="28">
        <v>250</v>
      </c>
      <c r="H772" s="30">
        <v>3342</v>
      </c>
      <c r="I772" s="85">
        <v>149.3436</v>
      </c>
      <c r="J772" s="90">
        <v>3192.6564</v>
      </c>
      <c r="K772" s="113"/>
      <c r="L772" s="112"/>
    </row>
    <row r="773" spans="1:12" ht="12.75">
      <c r="A773" s="21">
        <v>763</v>
      </c>
      <c r="B773" s="79" t="s">
        <v>1185</v>
      </c>
      <c r="C773" s="31" t="s">
        <v>755</v>
      </c>
      <c r="D773" s="30">
        <v>2142</v>
      </c>
      <c r="E773" s="28">
        <v>950</v>
      </c>
      <c r="F773" s="32">
        <v>0</v>
      </c>
      <c r="G773" s="28">
        <v>250</v>
      </c>
      <c r="H773" s="30">
        <v>3342</v>
      </c>
      <c r="I773" s="85">
        <v>149.3436</v>
      </c>
      <c r="J773" s="90">
        <v>3192.6564</v>
      </c>
      <c r="K773" s="113"/>
      <c r="L773" s="112"/>
    </row>
    <row r="774" spans="1:12" ht="12.75">
      <c r="A774" s="21">
        <v>764</v>
      </c>
      <c r="B774" s="79" t="s">
        <v>1186</v>
      </c>
      <c r="C774" s="31" t="s">
        <v>40</v>
      </c>
      <c r="D774" s="30">
        <v>2347.5</v>
      </c>
      <c r="E774" s="28">
        <v>950</v>
      </c>
      <c r="F774" s="32">
        <v>0</v>
      </c>
      <c r="G774" s="28">
        <v>250</v>
      </c>
      <c r="H774" s="30">
        <v>3547.5</v>
      </c>
      <c r="I774" s="85">
        <v>159.26925</v>
      </c>
      <c r="J774" s="90">
        <v>3388.23075</v>
      </c>
      <c r="K774" s="113"/>
      <c r="L774" s="112"/>
    </row>
    <row r="775" spans="1:12" ht="12.75">
      <c r="A775" s="21">
        <v>765</v>
      </c>
      <c r="B775" s="79" t="s">
        <v>1187</v>
      </c>
      <c r="C775" s="31" t="s">
        <v>427</v>
      </c>
      <c r="D775" s="30">
        <v>2142</v>
      </c>
      <c r="E775" s="28">
        <v>950</v>
      </c>
      <c r="F775" s="32">
        <v>0</v>
      </c>
      <c r="G775" s="28">
        <v>250</v>
      </c>
      <c r="H775" s="30">
        <v>3342</v>
      </c>
      <c r="I775" s="85">
        <v>149.3436</v>
      </c>
      <c r="J775" s="90">
        <v>3192.6564</v>
      </c>
      <c r="K775" s="113"/>
      <c r="L775" s="112"/>
    </row>
    <row r="776" spans="1:12" ht="12.75">
      <c r="A776" s="21">
        <v>766</v>
      </c>
      <c r="B776" s="79" t="s">
        <v>1188</v>
      </c>
      <c r="C776" s="31" t="s">
        <v>427</v>
      </c>
      <c r="D776" s="30">
        <v>2142</v>
      </c>
      <c r="E776" s="28">
        <v>950</v>
      </c>
      <c r="F776" s="32">
        <v>0</v>
      </c>
      <c r="G776" s="28">
        <v>250</v>
      </c>
      <c r="H776" s="30">
        <v>3342</v>
      </c>
      <c r="I776" s="85">
        <v>149.3436</v>
      </c>
      <c r="J776" s="90">
        <v>3192.6564</v>
      </c>
      <c r="K776" s="113"/>
      <c r="L776" s="112"/>
    </row>
    <row r="777" spans="1:12" ht="12.75">
      <c r="A777" s="21">
        <v>767</v>
      </c>
      <c r="B777" s="79" t="s">
        <v>1189</v>
      </c>
      <c r="C777" s="31" t="s">
        <v>403</v>
      </c>
      <c r="D777" s="30">
        <v>2176.2000000000003</v>
      </c>
      <c r="E777" s="28">
        <v>950</v>
      </c>
      <c r="F777" s="32">
        <v>0</v>
      </c>
      <c r="G777" s="28">
        <v>250</v>
      </c>
      <c r="H777" s="30">
        <v>3376.2000000000003</v>
      </c>
      <c r="I777" s="85">
        <v>150.99546</v>
      </c>
      <c r="J777" s="90">
        <v>3225.20454</v>
      </c>
      <c r="K777" s="113"/>
      <c r="L777" s="112"/>
    </row>
    <row r="778" spans="1:12" ht="12.75">
      <c r="A778" s="21">
        <v>768</v>
      </c>
      <c r="B778" s="79" t="s">
        <v>1190</v>
      </c>
      <c r="C778" s="31" t="s">
        <v>755</v>
      </c>
      <c r="D778" s="30">
        <v>2142</v>
      </c>
      <c r="E778" s="28">
        <v>950</v>
      </c>
      <c r="F778" s="32">
        <v>0</v>
      </c>
      <c r="G778" s="28">
        <v>250</v>
      </c>
      <c r="H778" s="30">
        <v>3342</v>
      </c>
      <c r="I778" s="85">
        <v>149.3436</v>
      </c>
      <c r="J778" s="90">
        <v>3192.6564</v>
      </c>
      <c r="K778" s="113"/>
      <c r="L778" s="112"/>
    </row>
    <row r="779" spans="1:12" ht="12.75">
      <c r="A779" s="21">
        <v>769</v>
      </c>
      <c r="B779" s="79" t="s">
        <v>1191</v>
      </c>
      <c r="C779" s="31" t="s">
        <v>427</v>
      </c>
      <c r="D779" s="30">
        <v>2142</v>
      </c>
      <c r="E779" s="28">
        <v>950</v>
      </c>
      <c r="F779" s="32">
        <v>0</v>
      </c>
      <c r="G779" s="28">
        <v>250</v>
      </c>
      <c r="H779" s="30">
        <v>3342</v>
      </c>
      <c r="I779" s="85">
        <v>149.3436</v>
      </c>
      <c r="J779" s="90">
        <v>3192.6564</v>
      </c>
      <c r="K779" s="113"/>
      <c r="L779" s="112"/>
    </row>
    <row r="780" spans="1:12" ht="12.75">
      <c r="A780" s="21">
        <v>770</v>
      </c>
      <c r="B780" s="79" t="s">
        <v>1192</v>
      </c>
      <c r="C780" s="31" t="s">
        <v>427</v>
      </c>
      <c r="D780" s="30">
        <v>2142</v>
      </c>
      <c r="E780" s="28">
        <v>950</v>
      </c>
      <c r="F780" s="32">
        <v>0</v>
      </c>
      <c r="G780" s="28">
        <v>250</v>
      </c>
      <c r="H780" s="30">
        <v>3342</v>
      </c>
      <c r="I780" s="85">
        <v>149.3436</v>
      </c>
      <c r="J780" s="90">
        <v>3192.6564</v>
      </c>
      <c r="K780" s="113"/>
      <c r="L780" s="112"/>
    </row>
    <row r="781" spans="1:12" ht="12.75">
      <c r="A781" s="21">
        <v>771</v>
      </c>
      <c r="B781" s="79" t="s">
        <v>1193</v>
      </c>
      <c r="C781" s="31" t="s">
        <v>755</v>
      </c>
      <c r="D781" s="30">
        <v>2142</v>
      </c>
      <c r="E781" s="28">
        <v>950</v>
      </c>
      <c r="F781" s="32">
        <v>0</v>
      </c>
      <c r="G781" s="28">
        <v>250</v>
      </c>
      <c r="H781" s="30">
        <v>3342</v>
      </c>
      <c r="I781" s="85">
        <v>149.3436</v>
      </c>
      <c r="J781" s="90">
        <v>3192.6564</v>
      </c>
      <c r="K781" s="113"/>
      <c r="L781" s="112"/>
    </row>
    <row r="782" spans="1:12" ht="12.75">
      <c r="A782" s="21">
        <v>772</v>
      </c>
      <c r="B782" s="79" t="s">
        <v>1194</v>
      </c>
      <c r="C782" s="31" t="s">
        <v>427</v>
      </c>
      <c r="D782" s="30">
        <v>2142</v>
      </c>
      <c r="E782" s="28">
        <v>950</v>
      </c>
      <c r="F782" s="32">
        <v>0</v>
      </c>
      <c r="G782" s="28">
        <v>250</v>
      </c>
      <c r="H782" s="30">
        <v>3342</v>
      </c>
      <c r="I782" s="85">
        <v>149.3436</v>
      </c>
      <c r="J782" s="90">
        <v>3192.6564</v>
      </c>
      <c r="K782" s="113"/>
      <c r="L782" s="112"/>
    </row>
    <row r="783" spans="1:12" ht="12.75">
      <c r="A783" s="21">
        <v>773</v>
      </c>
      <c r="B783" s="79" t="s">
        <v>1195</v>
      </c>
      <c r="C783" s="31" t="s">
        <v>403</v>
      </c>
      <c r="D783" s="30">
        <v>2176.2000000000003</v>
      </c>
      <c r="E783" s="28">
        <v>950</v>
      </c>
      <c r="F783" s="32">
        <v>0</v>
      </c>
      <c r="G783" s="28">
        <v>250</v>
      </c>
      <c r="H783" s="30">
        <v>3376.2000000000003</v>
      </c>
      <c r="I783" s="85">
        <v>150.99546</v>
      </c>
      <c r="J783" s="90">
        <v>3225.20454</v>
      </c>
      <c r="K783" s="113"/>
      <c r="L783" s="112"/>
    </row>
    <row r="784" spans="1:12" ht="12.75">
      <c r="A784" s="21">
        <v>774</v>
      </c>
      <c r="B784" s="79" t="s">
        <v>1196</v>
      </c>
      <c r="C784" s="27" t="s">
        <v>700</v>
      </c>
      <c r="D784" s="30">
        <v>2176.2000000000003</v>
      </c>
      <c r="E784" s="28">
        <v>950</v>
      </c>
      <c r="F784" s="32">
        <v>0</v>
      </c>
      <c r="G784" s="28">
        <v>250</v>
      </c>
      <c r="H784" s="30">
        <v>3376.2000000000003</v>
      </c>
      <c r="I784" s="85">
        <v>150.99546</v>
      </c>
      <c r="J784" s="90">
        <v>3225.20454</v>
      </c>
      <c r="K784" s="113"/>
      <c r="L784" s="112"/>
    </row>
    <row r="785" spans="1:12" ht="12.75">
      <c r="A785" s="21">
        <v>775</v>
      </c>
      <c r="B785" s="79" t="s">
        <v>1197</v>
      </c>
      <c r="C785" s="31" t="s">
        <v>427</v>
      </c>
      <c r="D785" s="30">
        <v>2142</v>
      </c>
      <c r="E785" s="28">
        <v>950</v>
      </c>
      <c r="F785" s="32">
        <v>0</v>
      </c>
      <c r="G785" s="28">
        <v>250</v>
      </c>
      <c r="H785" s="30">
        <v>3342</v>
      </c>
      <c r="I785" s="85">
        <v>149.3436</v>
      </c>
      <c r="J785" s="90">
        <v>3192.6564</v>
      </c>
      <c r="K785" s="113"/>
      <c r="L785" s="112"/>
    </row>
    <row r="786" spans="1:12" ht="12.75">
      <c r="A786" s="21">
        <v>776</v>
      </c>
      <c r="B786" s="79" t="s">
        <v>1198</v>
      </c>
      <c r="C786" s="31" t="s">
        <v>427</v>
      </c>
      <c r="D786" s="30">
        <v>2142</v>
      </c>
      <c r="E786" s="28">
        <v>950</v>
      </c>
      <c r="F786" s="32">
        <v>0</v>
      </c>
      <c r="G786" s="28">
        <v>250</v>
      </c>
      <c r="H786" s="30">
        <v>3342</v>
      </c>
      <c r="I786" s="85">
        <v>149.3436</v>
      </c>
      <c r="J786" s="90">
        <v>3192.6564</v>
      </c>
      <c r="K786" s="113"/>
      <c r="L786" s="112"/>
    </row>
    <row r="787" spans="1:12" ht="12.75">
      <c r="A787" s="21">
        <v>777</v>
      </c>
      <c r="B787" s="79" t="s">
        <v>1199</v>
      </c>
      <c r="C787" s="31" t="s">
        <v>755</v>
      </c>
      <c r="D787" s="30">
        <v>2142</v>
      </c>
      <c r="E787" s="28">
        <v>950</v>
      </c>
      <c r="F787" s="32">
        <v>0</v>
      </c>
      <c r="G787" s="28">
        <v>250</v>
      </c>
      <c r="H787" s="30">
        <v>3342</v>
      </c>
      <c r="I787" s="85">
        <v>149.3436</v>
      </c>
      <c r="J787" s="90">
        <v>3192.6564</v>
      </c>
      <c r="K787" s="113"/>
      <c r="L787" s="112"/>
    </row>
    <row r="788" spans="1:12" ht="12.75">
      <c r="A788" s="21">
        <v>778</v>
      </c>
      <c r="B788" s="79" t="s">
        <v>1200</v>
      </c>
      <c r="C788" s="31" t="s">
        <v>403</v>
      </c>
      <c r="D788" s="30">
        <v>2176.2000000000003</v>
      </c>
      <c r="E788" s="28">
        <v>950</v>
      </c>
      <c r="F788" s="32">
        <v>0</v>
      </c>
      <c r="G788" s="28">
        <v>250</v>
      </c>
      <c r="H788" s="30">
        <v>3376.2000000000003</v>
      </c>
      <c r="I788" s="85">
        <v>150.99546</v>
      </c>
      <c r="J788" s="90">
        <v>3225.20454</v>
      </c>
      <c r="K788" s="113"/>
      <c r="L788" s="112"/>
    </row>
    <row r="789" spans="1:12" ht="12.75">
      <c r="A789" s="21">
        <v>779</v>
      </c>
      <c r="B789" s="79" t="s">
        <v>1201</v>
      </c>
      <c r="C789" s="31" t="s">
        <v>755</v>
      </c>
      <c r="D789" s="30">
        <v>2142</v>
      </c>
      <c r="E789" s="28">
        <v>950</v>
      </c>
      <c r="F789" s="32">
        <v>0</v>
      </c>
      <c r="G789" s="28">
        <v>250</v>
      </c>
      <c r="H789" s="30">
        <v>3342</v>
      </c>
      <c r="I789" s="85">
        <v>149.3436</v>
      </c>
      <c r="J789" s="90">
        <v>3192.6564</v>
      </c>
      <c r="K789" s="113"/>
      <c r="L789" s="112"/>
    </row>
    <row r="790" spans="1:12" ht="12.75">
      <c r="A790" s="21">
        <v>780</v>
      </c>
      <c r="B790" s="79" t="s">
        <v>1202</v>
      </c>
      <c r="C790" s="31" t="s">
        <v>427</v>
      </c>
      <c r="D790" s="30">
        <v>2142</v>
      </c>
      <c r="E790" s="28">
        <v>950</v>
      </c>
      <c r="F790" s="32">
        <v>0</v>
      </c>
      <c r="G790" s="28">
        <v>250</v>
      </c>
      <c r="H790" s="30">
        <v>3342</v>
      </c>
      <c r="I790" s="85">
        <v>149.3436</v>
      </c>
      <c r="J790" s="90">
        <v>3192.6564</v>
      </c>
      <c r="K790" s="113"/>
      <c r="L790" s="112"/>
    </row>
    <row r="791" spans="1:12" ht="12.75">
      <c r="A791" s="21">
        <v>781</v>
      </c>
      <c r="B791" s="79" t="s">
        <v>1203</v>
      </c>
      <c r="C791" s="31" t="s">
        <v>427</v>
      </c>
      <c r="D791" s="30">
        <v>2142</v>
      </c>
      <c r="E791" s="28">
        <v>950</v>
      </c>
      <c r="F791" s="32">
        <v>0</v>
      </c>
      <c r="G791" s="28">
        <v>250</v>
      </c>
      <c r="H791" s="30">
        <v>3342</v>
      </c>
      <c r="I791" s="85">
        <v>149.3436</v>
      </c>
      <c r="J791" s="90">
        <v>3192.6564</v>
      </c>
      <c r="K791" s="113"/>
      <c r="L791" s="112"/>
    </row>
    <row r="792" spans="1:12" ht="12.75">
      <c r="A792" s="21">
        <v>782</v>
      </c>
      <c r="B792" s="79" t="s">
        <v>1204</v>
      </c>
      <c r="C792" s="31" t="s">
        <v>427</v>
      </c>
      <c r="D792" s="30">
        <v>2142</v>
      </c>
      <c r="E792" s="28">
        <v>950</v>
      </c>
      <c r="F792" s="32">
        <v>0</v>
      </c>
      <c r="G792" s="28">
        <v>250</v>
      </c>
      <c r="H792" s="30">
        <v>3342</v>
      </c>
      <c r="I792" s="85">
        <v>149.3436</v>
      </c>
      <c r="J792" s="90">
        <v>3192.6564</v>
      </c>
      <c r="K792" s="113"/>
      <c r="L792" s="112"/>
    </row>
    <row r="793" spans="1:12" ht="12.75">
      <c r="A793" s="21">
        <v>783</v>
      </c>
      <c r="B793" s="79" t="s">
        <v>1205</v>
      </c>
      <c r="C793" s="31" t="s">
        <v>427</v>
      </c>
      <c r="D793" s="30">
        <v>2142</v>
      </c>
      <c r="E793" s="28">
        <v>950</v>
      </c>
      <c r="F793" s="32">
        <v>0</v>
      </c>
      <c r="G793" s="28">
        <v>250</v>
      </c>
      <c r="H793" s="30">
        <v>3342</v>
      </c>
      <c r="I793" s="85">
        <v>149.3436</v>
      </c>
      <c r="J793" s="90">
        <v>3192.6564</v>
      </c>
      <c r="K793" s="113"/>
      <c r="L793" s="112"/>
    </row>
    <row r="794" spans="1:12" ht="12.75">
      <c r="A794" s="21">
        <v>784</v>
      </c>
      <c r="B794" s="79" t="s">
        <v>1206</v>
      </c>
      <c r="C794" s="31" t="s">
        <v>403</v>
      </c>
      <c r="D794" s="30">
        <v>2176.2000000000003</v>
      </c>
      <c r="E794" s="28">
        <v>950</v>
      </c>
      <c r="F794" s="32">
        <v>0</v>
      </c>
      <c r="G794" s="28">
        <v>250</v>
      </c>
      <c r="H794" s="30">
        <v>3376.2000000000003</v>
      </c>
      <c r="I794" s="85">
        <v>150.99546</v>
      </c>
      <c r="J794" s="90">
        <v>3225.20454</v>
      </c>
      <c r="K794" s="113"/>
      <c r="L794" s="112"/>
    </row>
    <row r="795" spans="1:12" ht="12.75">
      <c r="A795" s="21">
        <v>785</v>
      </c>
      <c r="B795" s="79" t="s">
        <v>1207</v>
      </c>
      <c r="C795" s="31" t="s">
        <v>403</v>
      </c>
      <c r="D795" s="30">
        <v>2176.2000000000003</v>
      </c>
      <c r="E795" s="28">
        <v>950</v>
      </c>
      <c r="F795" s="32">
        <v>0</v>
      </c>
      <c r="G795" s="28">
        <v>250</v>
      </c>
      <c r="H795" s="30">
        <v>3376.2000000000003</v>
      </c>
      <c r="I795" s="85">
        <v>150.99546</v>
      </c>
      <c r="J795" s="90">
        <v>3225.20454</v>
      </c>
      <c r="K795" s="113"/>
      <c r="L795" s="112"/>
    </row>
    <row r="796" spans="1:12" ht="12.75">
      <c r="A796" s="21">
        <v>786</v>
      </c>
      <c r="B796" s="79" t="s">
        <v>1208</v>
      </c>
      <c r="C796" s="31" t="s">
        <v>755</v>
      </c>
      <c r="D796" s="30">
        <v>2142</v>
      </c>
      <c r="E796" s="28">
        <v>950</v>
      </c>
      <c r="F796" s="32">
        <v>0</v>
      </c>
      <c r="G796" s="28">
        <v>250</v>
      </c>
      <c r="H796" s="30">
        <v>3342</v>
      </c>
      <c r="I796" s="85">
        <v>149.3436</v>
      </c>
      <c r="J796" s="90">
        <v>3192.6564</v>
      </c>
      <c r="K796" s="113"/>
      <c r="L796" s="112"/>
    </row>
    <row r="797" spans="1:12" ht="12.75">
      <c r="A797" s="21">
        <v>787</v>
      </c>
      <c r="B797" s="79" t="s">
        <v>1209</v>
      </c>
      <c r="C797" s="31" t="s">
        <v>427</v>
      </c>
      <c r="D797" s="30">
        <v>2142</v>
      </c>
      <c r="E797" s="28">
        <v>950</v>
      </c>
      <c r="F797" s="32">
        <v>0</v>
      </c>
      <c r="G797" s="28">
        <v>250</v>
      </c>
      <c r="H797" s="30">
        <v>3342</v>
      </c>
      <c r="I797" s="85">
        <v>149.3436</v>
      </c>
      <c r="J797" s="90">
        <v>3192.6564</v>
      </c>
      <c r="K797" s="113"/>
      <c r="L797" s="112"/>
    </row>
    <row r="798" spans="1:12" ht="12.75">
      <c r="A798" s="21">
        <v>788</v>
      </c>
      <c r="B798" s="79" t="s">
        <v>1210</v>
      </c>
      <c r="C798" s="31" t="s">
        <v>755</v>
      </c>
      <c r="D798" s="30">
        <v>2142</v>
      </c>
      <c r="E798" s="28">
        <v>950</v>
      </c>
      <c r="F798" s="32">
        <v>0</v>
      </c>
      <c r="G798" s="28">
        <v>250</v>
      </c>
      <c r="H798" s="30">
        <v>3342</v>
      </c>
      <c r="I798" s="85">
        <v>149.3436</v>
      </c>
      <c r="J798" s="90">
        <v>3192.6564</v>
      </c>
      <c r="K798" s="113"/>
      <c r="L798" s="112"/>
    </row>
    <row r="799" spans="1:12" ht="12.75">
      <c r="A799" s="21">
        <v>789</v>
      </c>
      <c r="B799" s="79" t="s">
        <v>1211</v>
      </c>
      <c r="C799" s="31" t="s">
        <v>427</v>
      </c>
      <c r="D799" s="30">
        <v>2142</v>
      </c>
      <c r="E799" s="28">
        <v>950</v>
      </c>
      <c r="F799" s="32">
        <v>0</v>
      </c>
      <c r="G799" s="28">
        <v>250</v>
      </c>
      <c r="H799" s="30">
        <v>3342</v>
      </c>
      <c r="I799" s="85">
        <v>149.3436</v>
      </c>
      <c r="J799" s="90">
        <v>3192.6564</v>
      </c>
      <c r="K799" s="113"/>
      <c r="L799" s="112"/>
    </row>
    <row r="800" spans="1:12" ht="12.75">
      <c r="A800" s="21">
        <v>790</v>
      </c>
      <c r="B800" s="79" t="s">
        <v>1212</v>
      </c>
      <c r="C800" s="31" t="s">
        <v>755</v>
      </c>
      <c r="D800" s="30">
        <v>2142</v>
      </c>
      <c r="E800" s="28">
        <v>950</v>
      </c>
      <c r="F800" s="32">
        <v>0</v>
      </c>
      <c r="G800" s="28">
        <v>250</v>
      </c>
      <c r="H800" s="30">
        <v>3342</v>
      </c>
      <c r="I800" s="85">
        <v>149.3436</v>
      </c>
      <c r="J800" s="90">
        <v>3192.6564</v>
      </c>
      <c r="K800" s="113"/>
      <c r="L800" s="112"/>
    </row>
    <row r="801" spans="1:12" ht="12.75">
      <c r="A801" s="21">
        <v>791</v>
      </c>
      <c r="B801" s="79" t="s">
        <v>1213</v>
      </c>
      <c r="C801" s="31" t="s">
        <v>755</v>
      </c>
      <c r="D801" s="30">
        <v>2142</v>
      </c>
      <c r="E801" s="28">
        <v>950</v>
      </c>
      <c r="F801" s="32">
        <v>0</v>
      </c>
      <c r="G801" s="28">
        <v>250</v>
      </c>
      <c r="H801" s="30">
        <v>3342</v>
      </c>
      <c r="I801" s="85">
        <v>149.3436</v>
      </c>
      <c r="J801" s="90">
        <v>3192.6564</v>
      </c>
      <c r="K801" s="113"/>
      <c r="L801" s="112"/>
    </row>
    <row r="802" spans="1:12" ht="12.75">
      <c r="A802" s="21">
        <v>792</v>
      </c>
      <c r="B802" s="79" t="s">
        <v>1214</v>
      </c>
      <c r="C802" s="31" t="s">
        <v>427</v>
      </c>
      <c r="D802" s="30">
        <v>2142</v>
      </c>
      <c r="E802" s="28">
        <v>950</v>
      </c>
      <c r="F802" s="32">
        <v>0</v>
      </c>
      <c r="G802" s="28">
        <v>250</v>
      </c>
      <c r="H802" s="30">
        <v>3342</v>
      </c>
      <c r="I802" s="85">
        <v>149.3436</v>
      </c>
      <c r="J802" s="90">
        <v>3192.6564</v>
      </c>
      <c r="K802" s="113"/>
      <c r="L802" s="112"/>
    </row>
    <row r="803" spans="1:12" ht="12.75">
      <c r="A803" s="21">
        <v>793</v>
      </c>
      <c r="B803" s="79" t="s">
        <v>1215</v>
      </c>
      <c r="C803" s="31" t="s">
        <v>427</v>
      </c>
      <c r="D803" s="30">
        <v>2142</v>
      </c>
      <c r="E803" s="28">
        <v>950</v>
      </c>
      <c r="F803" s="32">
        <v>0</v>
      </c>
      <c r="G803" s="28">
        <v>250</v>
      </c>
      <c r="H803" s="30">
        <v>3342</v>
      </c>
      <c r="I803" s="85">
        <v>149.3436</v>
      </c>
      <c r="J803" s="90">
        <v>3192.6564</v>
      </c>
      <c r="K803" s="113"/>
      <c r="L803" s="112"/>
    </row>
    <row r="804" spans="1:12" ht="12.75">
      <c r="A804" s="21">
        <v>794</v>
      </c>
      <c r="B804" s="79" t="s">
        <v>1216</v>
      </c>
      <c r="C804" s="31" t="s">
        <v>755</v>
      </c>
      <c r="D804" s="30">
        <v>2142</v>
      </c>
      <c r="E804" s="28">
        <v>950</v>
      </c>
      <c r="F804" s="32">
        <v>0</v>
      </c>
      <c r="G804" s="28">
        <v>250</v>
      </c>
      <c r="H804" s="30">
        <v>3342</v>
      </c>
      <c r="I804" s="85">
        <v>149.3436</v>
      </c>
      <c r="J804" s="90">
        <v>3192.6564</v>
      </c>
      <c r="K804" s="113"/>
      <c r="L804" s="112"/>
    </row>
    <row r="805" spans="1:12" ht="12.75">
      <c r="A805" s="21">
        <v>795</v>
      </c>
      <c r="B805" s="79" t="s">
        <v>1217</v>
      </c>
      <c r="C805" s="31" t="s">
        <v>40</v>
      </c>
      <c r="D805" s="30">
        <v>2347.5</v>
      </c>
      <c r="E805" s="28">
        <v>950</v>
      </c>
      <c r="F805" s="32">
        <v>0</v>
      </c>
      <c r="G805" s="28">
        <v>250</v>
      </c>
      <c r="H805" s="30">
        <v>3547.5</v>
      </c>
      <c r="I805" s="85">
        <v>159.26925</v>
      </c>
      <c r="J805" s="90">
        <v>3388.23075</v>
      </c>
      <c r="K805" s="113"/>
      <c r="L805" s="112"/>
    </row>
    <row r="806" spans="1:12" ht="12.75">
      <c r="A806" s="21">
        <v>796</v>
      </c>
      <c r="B806" s="79" t="s">
        <v>1218</v>
      </c>
      <c r="C806" s="31" t="s">
        <v>755</v>
      </c>
      <c r="D806" s="30">
        <v>2142</v>
      </c>
      <c r="E806" s="28">
        <v>950</v>
      </c>
      <c r="F806" s="32">
        <v>0</v>
      </c>
      <c r="G806" s="28">
        <v>250</v>
      </c>
      <c r="H806" s="30">
        <v>3342</v>
      </c>
      <c r="I806" s="85">
        <v>149.3436</v>
      </c>
      <c r="J806" s="90">
        <v>3192.6564</v>
      </c>
      <c r="K806" s="113"/>
      <c r="L806" s="112"/>
    </row>
    <row r="807" spans="1:12" ht="12.75">
      <c r="A807" s="21">
        <v>797</v>
      </c>
      <c r="B807" s="79" t="s">
        <v>1219</v>
      </c>
      <c r="C807" s="31" t="s">
        <v>427</v>
      </c>
      <c r="D807" s="30">
        <v>2142</v>
      </c>
      <c r="E807" s="28">
        <v>950</v>
      </c>
      <c r="F807" s="32">
        <v>0</v>
      </c>
      <c r="G807" s="28">
        <v>250</v>
      </c>
      <c r="H807" s="30">
        <v>3342</v>
      </c>
      <c r="I807" s="85">
        <v>149.3436</v>
      </c>
      <c r="J807" s="90">
        <v>3192.6564</v>
      </c>
      <c r="K807" s="113"/>
      <c r="L807" s="112"/>
    </row>
    <row r="808" spans="1:12" ht="12.75">
      <c r="A808" s="21">
        <v>798</v>
      </c>
      <c r="B808" s="79" t="s">
        <v>1220</v>
      </c>
      <c r="C808" s="31" t="s">
        <v>427</v>
      </c>
      <c r="D808" s="30">
        <v>2142</v>
      </c>
      <c r="E808" s="28">
        <v>950</v>
      </c>
      <c r="F808" s="32">
        <v>0</v>
      </c>
      <c r="G808" s="28">
        <v>250</v>
      </c>
      <c r="H808" s="30">
        <v>3342</v>
      </c>
      <c r="I808" s="85">
        <v>149.3436</v>
      </c>
      <c r="J808" s="90">
        <v>3192.6564</v>
      </c>
      <c r="K808" s="113"/>
      <c r="L808" s="112"/>
    </row>
    <row r="809" spans="1:12" ht="12.75">
      <c r="A809" s="21">
        <v>799</v>
      </c>
      <c r="B809" s="79" t="s">
        <v>1221</v>
      </c>
      <c r="C809" s="31" t="s">
        <v>403</v>
      </c>
      <c r="D809" s="30">
        <v>2176.2000000000003</v>
      </c>
      <c r="E809" s="28">
        <v>950</v>
      </c>
      <c r="F809" s="32">
        <v>0</v>
      </c>
      <c r="G809" s="28">
        <v>250</v>
      </c>
      <c r="H809" s="30">
        <v>3376.2000000000003</v>
      </c>
      <c r="I809" s="85">
        <v>150.99546</v>
      </c>
      <c r="J809" s="90">
        <v>3225.20454</v>
      </c>
      <c r="K809" s="113"/>
      <c r="L809" s="112"/>
    </row>
    <row r="810" spans="1:12" ht="12.75">
      <c r="A810" s="21">
        <v>800</v>
      </c>
      <c r="B810" s="79" t="s">
        <v>1222</v>
      </c>
      <c r="C810" s="31" t="s">
        <v>755</v>
      </c>
      <c r="D810" s="30">
        <v>2142</v>
      </c>
      <c r="E810" s="28">
        <v>950</v>
      </c>
      <c r="F810" s="32">
        <v>0</v>
      </c>
      <c r="G810" s="28">
        <v>250</v>
      </c>
      <c r="H810" s="30">
        <v>3342</v>
      </c>
      <c r="I810" s="85">
        <v>149.3436</v>
      </c>
      <c r="J810" s="90">
        <v>3192.6564</v>
      </c>
      <c r="K810" s="113"/>
      <c r="L810" s="112"/>
    </row>
    <row r="811" spans="1:12" ht="12.75">
      <c r="A811" s="21">
        <v>801</v>
      </c>
      <c r="B811" s="79" t="s">
        <v>1223</v>
      </c>
      <c r="C811" s="31" t="s">
        <v>427</v>
      </c>
      <c r="D811" s="30">
        <v>2142</v>
      </c>
      <c r="E811" s="28">
        <v>950</v>
      </c>
      <c r="F811" s="32">
        <v>0</v>
      </c>
      <c r="G811" s="28">
        <v>250</v>
      </c>
      <c r="H811" s="30">
        <v>3342</v>
      </c>
      <c r="I811" s="85">
        <v>149.3436</v>
      </c>
      <c r="J811" s="90">
        <v>3192.6564</v>
      </c>
      <c r="K811" s="113"/>
      <c r="L811" s="112"/>
    </row>
    <row r="812" spans="1:12" ht="12.75">
      <c r="A812" s="21">
        <v>802</v>
      </c>
      <c r="B812" s="79" t="s">
        <v>1224</v>
      </c>
      <c r="C812" s="31" t="s">
        <v>403</v>
      </c>
      <c r="D812" s="30">
        <v>2176.2000000000003</v>
      </c>
      <c r="E812" s="28">
        <v>950</v>
      </c>
      <c r="F812" s="32">
        <v>0</v>
      </c>
      <c r="G812" s="28">
        <v>250</v>
      </c>
      <c r="H812" s="30">
        <v>3376.2000000000003</v>
      </c>
      <c r="I812" s="85">
        <v>150.99546</v>
      </c>
      <c r="J812" s="90">
        <v>3225.20454</v>
      </c>
      <c r="K812" s="113"/>
      <c r="L812" s="112"/>
    </row>
    <row r="813" spans="1:12" ht="12.75">
      <c r="A813" s="21">
        <v>803</v>
      </c>
      <c r="B813" s="79" t="s">
        <v>1225</v>
      </c>
      <c r="C813" s="31" t="s">
        <v>427</v>
      </c>
      <c r="D813" s="30">
        <v>2142</v>
      </c>
      <c r="E813" s="28">
        <v>950</v>
      </c>
      <c r="F813" s="32">
        <v>0</v>
      </c>
      <c r="G813" s="28">
        <v>250</v>
      </c>
      <c r="H813" s="30">
        <v>3342</v>
      </c>
      <c r="I813" s="85">
        <v>149.3436</v>
      </c>
      <c r="J813" s="90">
        <v>3192.6564</v>
      </c>
      <c r="K813" s="113"/>
      <c r="L813" s="112"/>
    </row>
    <row r="814" spans="1:12" ht="12.75">
      <c r="A814" s="21">
        <v>804</v>
      </c>
      <c r="B814" s="79" t="s">
        <v>1226</v>
      </c>
      <c r="C814" s="31" t="s">
        <v>403</v>
      </c>
      <c r="D814" s="30">
        <v>2176.2000000000003</v>
      </c>
      <c r="E814" s="28">
        <v>950</v>
      </c>
      <c r="F814" s="32">
        <v>0</v>
      </c>
      <c r="G814" s="28">
        <v>250</v>
      </c>
      <c r="H814" s="30">
        <v>3376.2000000000003</v>
      </c>
      <c r="I814" s="85">
        <v>150.99546</v>
      </c>
      <c r="J814" s="90">
        <v>3225.20454</v>
      </c>
      <c r="K814" s="113"/>
      <c r="L814" s="112"/>
    </row>
    <row r="815" spans="1:12" ht="12.75">
      <c r="A815" s="21">
        <v>805</v>
      </c>
      <c r="B815" s="79" t="s">
        <v>1227</v>
      </c>
      <c r="C815" s="31" t="s">
        <v>403</v>
      </c>
      <c r="D815" s="30">
        <v>2176.2000000000003</v>
      </c>
      <c r="E815" s="28">
        <v>950</v>
      </c>
      <c r="F815" s="32">
        <v>0</v>
      </c>
      <c r="G815" s="28">
        <v>250</v>
      </c>
      <c r="H815" s="30">
        <v>3376.2000000000003</v>
      </c>
      <c r="I815" s="85">
        <v>150.99546</v>
      </c>
      <c r="J815" s="90">
        <v>3225.20454</v>
      </c>
      <c r="K815" s="113"/>
      <c r="L815" s="112"/>
    </row>
    <row r="816" spans="1:12" ht="12.75">
      <c r="A816" s="21">
        <v>806</v>
      </c>
      <c r="B816" s="79" t="s">
        <v>1228</v>
      </c>
      <c r="C816" s="31" t="s">
        <v>427</v>
      </c>
      <c r="D816" s="30">
        <v>2142</v>
      </c>
      <c r="E816" s="28">
        <v>950</v>
      </c>
      <c r="F816" s="32">
        <v>0</v>
      </c>
      <c r="G816" s="28">
        <v>250</v>
      </c>
      <c r="H816" s="30">
        <v>3342</v>
      </c>
      <c r="I816" s="85">
        <v>149.3436</v>
      </c>
      <c r="J816" s="90">
        <v>3192.6564</v>
      </c>
      <c r="K816" s="113"/>
      <c r="L816" s="112"/>
    </row>
    <row r="817" spans="1:12" ht="12.75">
      <c r="A817" s="21">
        <v>807</v>
      </c>
      <c r="B817" s="79" t="s">
        <v>1229</v>
      </c>
      <c r="C817" s="31" t="s">
        <v>755</v>
      </c>
      <c r="D817" s="30">
        <v>2142</v>
      </c>
      <c r="E817" s="28">
        <v>950</v>
      </c>
      <c r="F817" s="32">
        <v>0</v>
      </c>
      <c r="G817" s="28">
        <v>250</v>
      </c>
      <c r="H817" s="30">
        <v>3342</v>
      </c>
      <c r="I817" s="85">
        <v>149.3436</v>
      </c>
      <c r="J817" s="90">
        <v>3192.6564</v>
      </c>
      <c r="K817" s="113"/>
      <c r="L817" s="112"/>
    </row>
    <row r="818" spans="1:12" ht="12.75">
      <c r="A818" s="21">
        <v>808</v>
      </c>
      <c r="B818" s="79" t="s">
        <v>1230</v>
      </c>
      <c r="C818" s="31" t="s">
        <v>427</v>
      </c>
      <c r="D818" s="30">
        <v>2142</v>
      </c>
      <c r="E818" s="28">
        <v>950</v>
      </c>
      <c r="F818" s="32">
        <v>0</v>
      </c>
      <c r="G818" s="28">
        <v>250</v>
      </c>
      <c r="H818" s="30">
        <v>3342</v>
      </c>
      <c r="I818" s="85">
        <v>149.3436</v>
      </c>
      <c r="J818" s="90">
        <v>3192.6564</v>
      </c>
      <c r="K818" s="113"/>
      <c r="L818" s="112"/>
    </row>
    <row r="819" spans="1:12" ht="12.75">
      <c r="A819" s="21">
        <v>809</v>
      </c>
      <c r="B819" s="79" t="s">
        <v>1231</v>
      </c>
      <c r="C819" s="31" t="s">
        <v>755</v>
      </c>
      <c r="D819" s="30">
        <v>2142</v>
      </c>
      <c r="E819" s="28">
        <v>950</v>
      </c>
      <c r="F819" s="32">
        <v>0</v>
      </c>
      <c r="G819" s="28">
        <v>250</v>
      </c>
      <c r="H819" s="30">
        <v>3342</v>
      </c>
      <c r="I819" s="85">
        <v>149.3436</v>
      </c>
      <c r="J819" s="90">
        <v>3192.6564</v>
      </c>
      <c r="K819" s="113"/>
      <c r="L819" s="112"/>
    </row>
    <row r="820" spans="1:12" ht="12.75">
      <c r="A820" s="21">
        <v>810</v>
      </c>
      <c r="B820" s="79" t="s">
        <v>1232</v>
      </c>
      <c r="C820" s="31" t="s">
        <v>40</v>
      </c>
      <c r="D820" s="30">
        <v>2347.5</v>
      </c>
      <c r="E820" s="28">
        <v>950</v>
      </c>
      <c r="F820" s="32">
        <v>0</v>
      </c>
      <c r="G820" s="28">
        <v>250</v>
      </c>
      <c r="H820" s="30">
        <v>3547.5</v>
      </c>
      <c r="I820" s="85">
        <v>159.26925</v>
      </c>
      <c r="J820" s="90">
        <v>3388.23075</v>
      </c>
      <c r="K820" s="113"/>
      <c r="L820" s="112"/>
    </row>
    <row r="821" spans="1:12" ht="12.75">
      <c r="A821" s="21">
        <v>811</v>
      </c>
      <c r="B821" s="79" t="s">
        <v>1233</v>
      </c>
      <c r="C821" s="31" t="s">
        <v>492</v>
      </c>
      <c r="D821" s="30">
        <v>2142</v>
      </c>
      <c r="E821" s="28">
        <v>950</v>
      </c>
      <c r="F821" s="32">
        <v>0</v>
      </c>
      <c r="G821" s="28">
        <v>250</v>
      </c>
      <c r="H821" s="30">
        <v>3342</v>
      </c>
      <c r="I821" s="85">
        <v>149.3436</v>
      </c>
      <c r="J821" s="90">
        <v>3192.6564</v>
      </c>
      <c r="K821" s="113"/>
      <c r="L821" s="112"/>
    </row>
    <row r="822" spans="1:12" ht="12.75">
      <c r="A822" s="21">
        <v>812</v>
      </c>
      <c r="B822" s="79" t="s">
        <v>1234</v>
      </c>
      <c r="C822" s="31" t="s">
        <v>492</v>
      </c>
      <c r="D822" s="30">
        <v>2142</v>
      </c>
      <c r="E822" s="28">
        <v>950</v>
      </c>
      <c r="F822" s="32">
        <v>50</v>
      </c>
      <c r="G822" s="28">
        <v>250</v>
      </c>
      <c r="H822" s="30">
        <v>3392</v>
      </c>
      <c r="I822" s="85">
        <v>151.7586</v>
      </c>
      <c r="J822" s="90">
        <v>3240.2414</v>
      </c>
      <c r="K822" s="113"/>
      <c r="L822" s="112"/>
    </row>
    <row r="823" spans="1:12" ht="12.75">
      <c r="A823" s="21">
        <v>813</v>
      </c>
      <c r="B823" s="79" t="s">
        <v>1235</v>
      </c>
      <c r="C823" s="31" t="s">
        <v>403</v>
      </c>
      <c r="D823" s="30">
        <v>2176.2000000000003</v>
      </c>
      <c r="E823" s="28">
        <v>950</v>
      </c>
      <c r="F823" s="32">
        <v>50</v>
      </c>
      <c r="G823" s="28">
        <v>250</v>
      </c>
      <c r="H823" s="30">
        <v>3426.2000000000003</v>
      </c>
      <c r="I823" s="85">
        <v>153.41046000000003</v>
      </c>
      <c r="J823" s="90">
        <v>3272.78954</v>
      </c>
      <c r="K823" s="113"/>
      <c r="L823" s="112"/>
    </row>
    <row r="824" spans="1:12" ht="12.75">
      <c r="A824" s="21">
        <v>814</v>
      </c>
      <c r="B824" s="79" t="s">
        <v>1236</v>
      </c>
      <c r="C824" s="31" t="s">
        <v>403</v>
      </c>
      <c r="D824" s="30">
        <v>2176.2000000000003</v>
      </c>
      <c r="E824" s="28">
        <v>950</v>
      </c>
      <c r="F824" s="32">
        <v>50</v>
      </c>
      <c r="G824" s="28">
        <v>250</v>
      </c>
      <c r="H824" s="30">
        <v>3426.2000000000003</v>
      </c>
      <c r="I824" s="85">
        <v>153.41046000000003</v>
      </c>
      <c r="J824" s="90">
        <v>3272.78954</v>
      </c>
      <c r="K824" s="113"/>
      <c r="L824" s="112"/>
    </row>
    <row r="825" spans="1:12" ht="12.75">
      <c r="A825" s="21">
        <v>815</v>
      </c>
      <c r="B825" s="79" t="s">
        <v>1237</v>
      </c>
      <c r="C825" s="31" t="s">
        <v>403</v>
      </c>
      <c r="D825" s="30">
        <v>2176.2000000000003</v>
      </c>
      <c r="E825" s="28">
        <v>950</v>
      </c>
      <c r="F825" s="32">
        <v>50</v>
      </c>
      <c r="G825" s="28">
        <v>250</v>
      </c>
      <c r="H825" s="30">
        <v>3426.2000000000003</v>
      </c>
      <c r="I825" s="85">
        <v>153.41046000000003</v>
      </c>
      <c r="J825" s="90">
        <v>3272.78954</v>
      </c>
      <c r="K825" s="113"/>
      <c r="L825" s="112"/>
    </row>
    <row r="826" spans="1:12" ht="12.75">
      <c r="A826" s="21">
        <v>816</v>
      </c>
      <c r="B826" s="79" t="s">
        <v>1238</v>
      </c>
      <c r="C826" s="31" t="s">
        <v>755</v>
      </c>
      <c r="D826" s="30">
        <v>2142</v>
      </c>
      <c r="E826" s="28">
        <v>950</v>
      </c>
      <c r="F826" s="32">
        <v>50</v>
      </c>
      <c r="G826" s="28">
        <v>250</v>
      </c>
      <c r="H826" s="30">
        <v>3392</v>
      </c>
      <c r="I826" s="85">
        <v>151.7586</v>
      </c>
      <c r="J826" s="90">
        <v>3240.2414</v>
      </c>
      <c r="K826" s="113"/>
      <c r="L826" s="112"/>
    </row>
    <row r="827" spans="1:12" ht="12.75">
      <c r="A827" s="21">
        <v>817</v>
      </c>
      <c r="B827" s="79" t="s">
        <v>1239</v>
      </c>
      <c r="C827" s="31" t="s">
        <v>427</v>
      </c>
      <c r="D827" s="30">
        <v>2142</v>
      </c>
      <c r="E827" s="28">
        <v>950</v>
      </c>
      <c r="F827" s="32">
        <v>50</v>
      </c>
      <c r="G827" s="28">
        <v>250</v>
      </c>
      <c r="H827" s="30">
        <v>3392</v>
      </c>
      <c r="I827" s="85">
        <v>151.7586</v>
      </c>
      <c r="J827" s="90">
        <v>3240.2414</v>
      </c>
      <c r="K827" s="113"/>
      <c r="L827" s="112"/>
    </row>
    <row r="828" spans="1:12" ht="12.75">
      <c r="A828" s="21">
        <v>818</v>
      </c>
      <c r="B828" s="79" t="s">
        <v>1240</v>
      </c>
      <c r="C828" s="31" t="s">
        <v>427</v>
      </c>
      <c r="D828" s="30">
        <v>2142</v>
      </c>
      <c r="E828" s="28">
        <v>950</v>
      </c>
      <c r="F828" s="32">
        <v>50</v>
      </c>
      <c r="G828" s="28">
        <v>250</v>
      </c>
      <c r="H828" s="30">
        <v>3392</v>
      </c>
      <c r="I828" s="85">
        <v>151.7586</v>
      </c>
      <c r="J828" s="90">
        <v>3240.2414</v>
      </c>
      <c r="K828" s="113"/>
      <c r="L828" s="112"/>
    </row>
    <row r="829" spans="1:12" ht="12.75">
      <c r="A829" s="21">
        <v>819</v>
      </c>
      <c r="B829" s="79" t="s">
        <v>1241</v>
      </c>
      <c r="C829" s="31" t="s">
        <v>427</v>
      </c>
      <c r="D829" s="30">
        <v>2142</v>
      </c>
      <c r="E829" s="28">
        <v>950</v>
      </c>
      <c r="F829" s="32">
        <v>50</v>
      </c>
      <c r="G829" s="28">
        <v>250</v>
      </c>
      <c r="H829" s="30">
        <v>3392</v>
      </c>
      <c r="I829" s="85">
        <v>151.7586</v>
      </c>
      <c r="J829" s="90">
        <v>3240.2414</v>
      </c>
      <c r="K829" s="113"/>
      <c r="L829" s="112"/>
    </row>
    <row r="830" spans="1:12" ht="12.75">
      <c r="A830" s="21">
        <v>820</v>
      </c>
      <c r="B830" s="79" t="s">
        <v>1242</v>
      </c>
      <c r="C830" s="31" t="s">
        <v>427</v>
      </c>
      <c r="D830" s="30">
        <v>2142</v>
      </c>
      <c r="E830" s="28">
        <v>950</v>
      </c>
      <c r="F830" s="32">
        <v>50</v>
      </c>
      <c r="G830" s="28">
        <v>250</v>
      </c>
      <c r="H830" s="30">
        <v>3392</v>
      </c>
      <c r="I830" s="85">
        <v>151.7586</v>
      </c>
      <c r="J830" s="90">
        <v>3240.2414</v>
      </c>
      <c r="K830" s="113"/>
      <c r="L830" s="112"/>
    </row>
    <row r="831" spans="1:12" ht="12.75">
      <c r="A831" s="21">
        <v>821</v>
      </c>
      <c r="B831" s="79" t="s">
        <v>1243</v>
      </c>
      <c r="C831" s="31" t="s">
        <v>427</v>
      </c>
      <c r="D831" s="30">
        <v>2142</v>
      </c>
      <c r="E831" s="28">
        <v>950</v>
      </c>
      <c r="F831" s="32">
        <v>50</v>
      </c>
      <c r="G831" s="28">
        <v>250</v>
      </c>
      <c r="H831" s="30">
        <v>3392</v>
      </c>
      <c r="I831" s="85">
        <v>151.7586</v>
      </c>
      <c r="J831" s="90">
        <v>3240.2414</v>
      </c>
      <c r="K831" s="113"/>
      <c r="L831" s="112"/>
    </row>
    <row r="832" spans="1:12" ht="12.75">
      <c r="A832" s="21">
        <v>822</v>
      </c>
      <c r="B832" s="79" t="s">
        <v>1244</v>
      </c>
      <c r="C832" s="31" t="s">
        <v>427</v>
      </c>
      <c r="D832" s="30">
        <v>2142</v>
      </c>
      <c r="E832" s="28">
        <v>950</v>
      </c>
      <c r="F832" s="32">
        <v>50</v>
      </c>
      <c r="G832" s="28">
        <v>250</v>
      </c>
      <c r="H832" s="30">
        <v>3392</v>
      </c>
      <c r="I832" s="85">
        <v>151.7586</v>
      </c>
      <c r="J832" s="90">
        <v>3240.2414</v>
      </c>
      <c r="K832" s="113"/>
      <c r="L832" s="112"/>
    </row>
    <row r="833" spans="1:12" ht="12.75">
      <c r="A833" s="21">
        <v>823</v>
      </c>
      <c r="B833" s="79" t="s">
        <v>1245</v>
      </c>
      <c r="C833" s="31" t="s">
        <v>427</v>
      </c>
      <c r="D833" s="30">
        <v>2142</v>
      </c>
      <c r="E833" s="28">
        <v>950</v>
      </c>
      <c r="F833" s="32">
        <v>50</v>
      </c>
      <c r="G833" s="28">
        <v>250</v>
      </c>
      <c r="H833" s="30">
        <v>3392</v>
      </c>
      <c r="I833" s="85">
        <v>151.7586</v>
      </c>
      <c r="J833" s="90">
        <v>3240.2414</v>
      </c>
      <c r="K833" s="113"/>
      <c r="L833" s="112"/>
    </row>
    <row r="834" spans="1:12" ht="12.75">
      <c r="A834" s="21">
        <v>824</v>
      </c>
      <c r="B834" s="79" t="s">
        <v>1246</v>
      </c>
      <c r="C834" s="31" t="s">
        <v>427</v>
      </c>
      <c r="D834" s="30">
        <v>2142</v>
      </c>
      <c r="E834" s="28">
        <v>950</v>
      </c>
      <c r="F834" s="32">
        <v>50</v>
      </c>
      <c r="G834" s="28">
        <v>250</v>
      </c>
      <c r="H834" s="30">
        <v>3392</v>
      </c>
      <c r="I834" s="85">
        <v>151.7586</v>
      </c>
      <c r="J834" s="90">
        <v>3240.2414</v>
      </c>
      <c r="K834" s="113"/>
      <c r="L834" s="112"/>
    </row>
    <row r="835" spans="1:12" ht="12.75">
      <c r="A835" s="21">
        <v>825</v>
      </c>
      <c r="B835" s="79" t="s">
        <v>1247</v>
      </c>
      <c r="C835" s="31" t="s">
        <v>427</v>
      </c>
      <c r="D835" s="30">
        <v>2142</v>
      </c>
      <c r="E835" s="28">
        <v>950</v>
      </c>
      <c r="F835" s="32">
        <v>50</v>
      </c>
      <c r="G835" s="28">
        <v>250</v>
      </c>
      <c r="H835" s="30">
        <v>3392</v>
      </c>
      <c r="I835" s="85">
        <v>151.7586</v>
      </c>
      <c r="J835" s="90">
        <v>3240.2414</v>
      </c>
      <c r="K835" s="113"/>
      <c r="L835" s="112"/>
    </row>
    <row r="836" spans="1:12" ht="12.75">
      <c r="A836" s="21">
        <v>826</v>
      </c>
      <c r="B836" s="79" t="s">
        <v>1248</v>
      </c>
      <c r="C836" s="31" t="s">
        <v>427</v>
      </c>
      <c r="D836" s="30">
        <v>2142</v>
      </c>
      <c r="E836" s="28">
        <v>950</v>
      </c>
      <c r="F836" s="32">
        <v>50</v>
      </c>
      <c r="G836" s="28">
        <v>250</v>
      </c>
      <c r="H836" s="30">
        <v>3392</v>
      </c>
      <c r="I836" s="85">
        <v>151.7586</v>
      </c>
      <c r="J836" s="90">
        <v>3240.2414</v>
      </c>
      <c r="K836" s="113"/>
      <c r="L836" s="112"/>
    </row>
    <row r="837" spans="1:12" ht="12.75">
      <c r="A837" s="21">
        <v>827</v>
      </c>
      <c r="B837" s="79" t="s">
        <v>1249</v>
      </c>
      <c r="C837" s="31" t="s">
        <v>427</v>
      </c>
      <c r="D837" s="30">
        <v>2142</v>
      </c>
      <c r="E837" s="28">
        <v>950</v>
      </c>
      <c r="F837" s="32">
        <v>35</v>
      </c>
      <c r="G837" s="28">
        <v>250</v>
      </c>
      <c r="H837" s="30">
        <v>3377</v>
      </c>
      <c r="I837" s="85">
        <v>151.0341</v>
      </c>
      <c r="J837" s="90">
        <v>3225.9659</v>
      </c>
      <c r="K837" s="113"/>
      <c r="L837" s="112"/>
    </row>
    <row r="838" spans="1:12" ht="12.75">
      <c r="A838" s="21">
        <v>828</v>
      </c>
      <c r="B838" s="79" t="s">
        <v>1250</v>
      </c>
      <c r="C838" s="31" t="s">
        <v>427</v>
      </c>
      <c r="D838" s="30">
        <v>2142</v>
      </c>
      <c r="E838" s="28">
        <v>950</v>
      </c>
      <c r="F838" s="32">
        <v>35</v>
      </c>
      <c r="G838" s="28">
        <v>250</v>
      </c>
      <c r="H838" s="30">
        <v>3377</v>
      </c>
      <c r="I838" s="85">
        <v>151.0341</v>
      </c>
      <c r="J838" s="90">
        <v>3225.9659</v>
      </c>
      <c r="K838" s="113"/>
      <c r="L838" s="112"/>
    </row>
    <row r="839" spans="1:12" ht="12.75">
      <c r="A839" s="21">
        <v>829</v>
      </c>
      <c r="B839" s="79" t="s">
        <v>1251</v>
      </c>
      <c r="C839" s="31" t="s">
        <v>427</v>
      </c>
      <c r="D839" s="30">
        <v>2142</v>
      </c>
      <c r="E839" s="28">
        <v>950</v>
      </c>
      <c r="F839" s="32">
        <v>35</v>
      </c>
      <c r="G839" s="28">
        <v>250</v>
      </c>
      <c r="H839" s="30">
        <v>3377</v>
      </c>
      <c r="I839" s="85">
        <v>151.0341</v>
      </c>
      <c r="J839" s="90">
        <v>3225.9659</v>
      </c>
      <c r="K839" s="113"/>
      <c r="L839" s="112"/>
    </row>
    <row r="840" spans="1:12" ht="12.75">
      <c r="A840" s="21">
        <v>830</v>
      </c>
      <c r="B840" s="79" t="s">
        <v>1252</v>
      </c>
      <c r="C840" s="31" t="s">
        <v>427</v>
      </c>
      <c r="D840" s="30">
        <v>2142</v>
      </c>
      <c r="E840" s="28">
        <v>950</v>
      </c>
      <c r="F840" s="32">
        <v>35</v>
      </c>
      <c r="G840" s="28">
        <v>250</v>
      </c>
      <c r="H840" s="30">
        <v>3377</v>
      </c>
      <c r="I840" s="85">
        <v>151.0341</v>
      </c>
      <c r="J840" s="90">
        <v>3225.9659</v>
      </c>
      <c r="K840" s="113"/>
      <c r="L840" s="112"/>
    </row>
    <row r="841" spans="1:12" ht="12.75">
      <c r="A841" s="21">
        <v>831</v>
      </c>
      <c r="B841" s="79" t="s">
        <v>1253</v>
      </c>
      <c r="C841" s="31" t="s">
        <v>427</v>
      </c>
      <c r="D841" s="30">
        <v>2142</v>
      </c>
      <c r="E841" s="28">
        <v>950</v>
      </c>
      <c r="F841" s="32">
        <v>35</v>
      </c>
      <c r="G841" s="28">
        <v>250</v>
      </c>
      <c r="H841" s="30">
        <v>3377</v>
      </c>
      <c r="I841" s="85">
        <v>151.0341</v>
      </c>
      <c r="J841" s="90">
        <v>3225.9659</v>
      </c>
      <c r="K841" s="113"/>
      <c r="L841" s="112"/>
    </row>
    <row r="842" spans="1:12" ht="12.75">
      <c r="A842" s="21">
        <v>832</v>
      </c>
      <c r="B842" s="79" t="s">
        <v>1254</v>
      </c>
      <c r="C842" s="31" t="s">
        <v>427</v>
      </c>
      <c r="D842" s="30">
        <v>2142</v>
      </c>
      <c r="E842" s="28">
        <v>950</v>
      </c>
      <c r="F842" s="32">
        <v>50</v>
      </c>
      <c r="G842" s="28">
        <v>250</v>
      </c>
      <c r="H842" s="30">
        <v>3392</v>
      </c>
      <c r="I842" s="85">
        <v>151.7586</v>
      </c>
      <c r="J842" s="90">
        <v>3240.2414</v>
      </c>
      <c r="K842" s="113"/>
      <c r="L842" s="112"/>
    </row>
    <row r="843" spans="1:12" ht="12.75">
      <c r="A843" s="21">
        <v>833</v>
      </c>
      <c r="B843" s="79" t="s">
        <v>1255</v>
      </c>
      <c r="C843" s="31" t="s">
        <v>427</v>
      </c>
      <c r="D843" s="30">
        <v>2142</v>
      </c>
      <c r="E843" s="28">
        <v>950</v>
      </c>
      <c r="F843" s="32">
        <v>35</v>
      </c>
      <c r="G843" s="28">
        <v>250</v>
      </c>
      <c r="H843" s="30">
        <v>3377</v>
      </c>
      <c r="I843" s="85">
        <v>151.0341</v>
      </c>
      <c r="J843" s="90">
        <v>3225.9659</v>
      </c>
      <c r="K843" s="113"/>
      <c r="L843" s="112"/>
    </row>
    <row r="844" spans="1:12" ht="12.75">
      <c r="A844" s="21">
        <v>834</v>
      </c>
      <c r="B844" s="79" t="s">
        <v>1256</v>
      </c>
      <c r="C844" s="31" t="s">
        <v>427</v>
      </c>
      <c r="D844" s="30">
        <v>2142</v>
      </c>
      <c r="E844" s="28">
        <v>950</v>
      </c>
      <c r="F844" s="32">
        <v>35</v>
      </c>
      <c r="G844" s="28">
        <v>250</v>
      </c>
      <c r="H844" s="30">
        <v>3377</v>
      </c>
      <c r="I844" s="85">
        <v>151.0341</v>
      </c>
      <c r="J844" s="90">
        <v>3225.9659</v>
      </c>
      <c r="K844" s="113"/>
      <c r="L844" s="112"/>
    </row>
    <row r="845" spans="1:12" ht="12.75">
      <c r="A845" s="21">
        <v>835</v>
      </c>
      <c r="B845" s="79" t="s">
        <v>1257</v>
      </c>
      <c r="C845" s="31" t="s">
        <v>427</v>
      </c>
      <c r="D845" s="30">
        <v>2142</v>
      </c>
      <c r="E845" s="28">
        <v>950</v>
      </c>
      <c r="F845" s="32">
        <v>35</v>
      </c>
      <c r="G845" s="28">
        <v>250</v>
      </c>
      <c r="H845" s="30">
        <v>3377</v>
      </c>
      <c r="I845" s="85">
        <v>151.0341</v>
      </c>
      <c r="J845" s="90">
        <v>3225.9659</v>
      </c>
      <c r="K845" s="113"/>
      <c r="L845" s="112"/>
    </row>
    <row r="846" spans="1:12" ht="12.75">
      <c r="A846" s="21">
        <v>836</v>
      </c>
      <c r="B846" s="79" t="s">
        <v>1258</v>
      </c>
      <c r="C846" s="31" t="s">
        <v>427</v>
      </c>
      <c r="D846" s="30">
        <v>2142</v>
      </c>
      <c r="E846" s="28">
        <v>950</v>
      </c>
      <c r="F846" s="32">
        <v>0</v>
      </c>
      <c r="G846" s="28">
        <v>250</v>
      </c>
      <c r="H846" s="30">
        <v>3342</v>
      </c>
      <c r="I846" s="85">
        <v>149.3436</v>
      </c>
      <c r="J846" s="90">
        <v>3192.6564</v>
      </c>
      <c r="K846" s="113"/>
      <c r="L846" s="112"/>
    </row>
    <row r="847" spans="1:12" ht="12.75">
      <c r="A847" s="21">
        <v>837</v>
      </c>
      <c r="B847" s="79" t="s">
        <v>1259</v>
      </c>
      <c r="C847" s="31" t="s">
        <v>427</v>
      </c>
      <c r="D847" s="30">
        <v>2142</v>
      </c>
      <c r="E847" s="28">
        <v>950</v>
      </c>
      <c r="F847" s="32">
        <v>0</v>
      </c>
      <c r="G847" s="28">
        <v>250</v>
      </c>
      <c r="H847" s="30">
        <v>3342</v>
      </c>
      <c r="I847" s="85">
        <v>149.3436</v>
      </c>
      <c r="J847" s="90">
        <v>3192.6564</v>
      </c>
      <c r="K847" s="113"/>
      <c r="L847" s="112"/>
    </row>
    <row r="848" spans="1:12" ht="12.75">
      <c r="A848" s="21">
        <v>838</v>
      </c>
      <c r="B848" s="79" t="s">
        <v>1260</v>
      </c>
      <c r="C848" s="27" t="s">
        <v>427</v>
      </c>
      <c r="D848" s="30">
        <v>2142</v>
      </c>
      <c r="E848" s="28">
        <v>950</v>
      </c>
      <c r="F848" s="32">
        <v>0</v>
      </c>
      <c r="G848" s="28">
        <v>250</v>
      </c>
      <c r="H848" s="30">
        <v>3342</v>
      </c>
      <c r="I848" s="85">
        <v>149.3436</v>
      </c>
      <c r="J848" s="90">
        <v>3192.6564</v>
      </c>
      <c r="K848" s="113"/>
      <c r="L848" s="112"/>
    </row>
    <row r="849" spans="1:12" ht="12.75">
      <c r="A849" s="21">
        <v>839</v>
      </c>
      <c r="B849" s="79" t="s">
        <v>1261</v>
      </c>
      <c r="C849" s="43" t="s">
        <v>427</v>
      </c>
      <c r="D849" s="30">
        <v>2142</v>
      </c>
      <c r="E849" s="28">
        <v>950</v>
      </c>
      <c r="F849" s="32">
        <v>0</v>
      </c>
      <c r="G849" s="28">
        <v>250</v>
      </c>
      <c r="H849" s="30">
        <v>3342</v>
      </c>
      <c r="I849" s="85">
        <v>149.3436</v>
      </c>
      <c r="J849" s="90">
        <v>3192.6564</v>
      </c>
      <c r="K849" s="113"/>
      <c r="L849" s="112"/>
    </row>
    <row r="850" spans="1:12" ht="12.75">
      <c r="A850" s="21">
        <v>840</v>
      </c>
      <c r="B850" s="79" t="s">
        <v>1262</v>
      </c>
      <c r="C850" s="43" t="s">
        <v>427</v>
      </c>
      <c r="D850" s="30">
        <v>2142</v>
      </c>
      <c r="E850" s="28">
        <v>950</v>
      </c>
      <c r="F850" s="32">
        <v>0</v>
      </c>
      <c r="G850" s="28">
        <v>250</v>
      </c>
      <c r="H850" s="30">
        <v>3342</v>
      </c>
      <c r="I850" s="85">
        <v>149.3436</v>
      </c>
      <c r="J850" s="90">
        <v>3192.6564</v>
      </c>
      <c r="K850" s="113"/>
      <c r="L850" s="112"/>
    </row>
    <row r="851" spans="1:12" ht="12.75">
      <c r="A851" s="21">
        <v>841</v>
      </c>
      <c r="B851" s="79" t="s">
        <v>1263</v>
      </c>
      <c r="C851" s="31" t="s">
        <v>443</v>
      </c>
      <c r="D851" s="30">
        <v>2142</v>
      </c>
      <c r="E851" s="28">
        <v>950</v>
      </c>
      <c r="F851" s="32">
        <v>0</v>
      </c>
      <c r="G851" s="28">
        <v>250</v>
      </c>
      <c r="H851" s="30">
        <v>3342</v>
      </c>
      <c r="I851" s="85">
        <v>149.3436</v>
      </c>
      <c r="J851" s="90">
        <v>3192.6564</v>
      </c>
      <c r="K851" s="113"/>
      <c r="L851" s="112"/>
    </row>
    <row r="852" spans="1:12" ht="12.75">
      <c r="A852" s="21">
        <v>842</v>
      </c>
      <c r="B852" s="79" t="s">
        <v>1264</v>
      </c>
      <c r="C852" s="31" t="s">
        <v>443</v>
      </c>
      <c r="D852" s="30">
        <v>2142</v>
      </c>
      <c r="E852" s="28">
        <v>950</v>
      </c>
      <c r="F852" s="32">
        <v>75</v>
      </c>
      <c r="G852" s="28">
        <v>250</v>
      </c>
      <c r="H852" s="30">
        <v>3417</v>
      </c>
      <c r="I852" s="85">
        <v>152.9661</v>
      </c>
      <c r="J852" s="90">
        <v>3264.0339</v>
      </c>
      <c r="K852" s="113"/>
      <c r="L852" s="112"/>
    </row>
    <row r="853" spans="1:12" ht="12.75">
      <c r="A853" s="21">
        <v>843</v>
      </c>
      <c r="B853" s="79" t="s">
        <v>1265</v>
      </c>
      <c r="C853" s="43" t="s">
        <v>40</v>
      </c>
      <c r="D853" s="30">
        <v>2347.5</v>
      </c>
      <c r="E853" s="28">
        <v>950</v>
      </c>
      <c r="F853" s="32">
        <v>75</v>
      </c>
      <c r="G853" s="28">
        <v>250</v>
      </c>
      <c r="H853" s="30">
        <v>3622.5</v>
      </c>
      <c r="I853" s="85">
        <v>162.89175</v>
      </c>
      <c r="J853" s="90">
        <v>3459.60825</v>
      </c>
      <c r="K853" s="113"/>
      <c r="L853" s="112"/>
    </row>
    <row r="854" spans="1:12" ht="12.75">
      <c r="A854" s="21">
        <v>844</v>
      </c>
      <c r="B854" s="79" t="s">
        <v>1266</v>
      </c>
      <c r="C854" s="43" t="s">
        <v>40</v>
      </c>
      <c r="D854" s="30">
        <v>2347.5</v>
      </c>
      <c r="E854" s="28">
        <v>950</v>
      </c>
      <c r="F854" s="32">
        <v>35</v>
      </c>
      <c r="G854" s="28">
        <v>250</v>
      </c>
      <c r="H854" s="30">
        <v>3582.5</v>
      </c>
      <c r="I854" s="85">
        <v>160.95975</v>
      </c>
      <c r="J854" s="90">
        <v>3421.54025</v>
      </c>
      <c r="K854" s="113"/>
      <c r="L854" s="112"/>
    </row>
    <row r="855" spans="1:12" ht="12.75">
      <c r="A855" s="21">
        <v>845</v>
      </c>
      <c r="B855" s="79" t="s">
        <v>1267</v>
      </c>
      <c r="C855" s="43" t="s">
        <v>40</v>
      </c>
      <c r="D855" s="30">
        <v>2347.5</v>
      </c>
      <c r="E855" s="28">
        <v>950</v>
      </c>
      <c r="F855" s="32">
        <v>75</v>
      </c>
      <c r="G855" s="28">
        <v>250</v>
      </c>
      <c r="H855" s="30">
        <v>3622.5</v>
      </c>
      <c r="I855" s="85">
        <v>162.89175</v>
      </c>
      <c r="J855" s="90">
        <v>3459.60825</v>
      </c>
      <c r="K855" s="113"/>
      <c r="L855" s="112"/>
    </row>
    <row r="856" spans="1:12" ht="12.75">
      <c r="A856" s="21">
        <v>846</v>
      </c>
      <c r="B856" s="79" t="s">
        <v>1268</v>
      </c>
      <c r="C856" s="43" t="s">
        <v>40</v>
      </c>
      <c r="D856" s="30">
        <v>2347.5</v>
      </c>
      <c r="E856" s="28">
        <v>950</v>
      </c>
      <c r="F856" s="32">
        <v>50</v>
      </c>
      <c r="G856" s="28">
        <v>250</v>
      </c>
      <c r="H856" s="30">
        <v>3597.5</v>
      </c>
      <c r="I856" s="85">
        <v>161.68425000000002</v>
      </c>
      <c r="J856" s="90">
        <v>3435.8157499999998</v>
      </c>
      <c r="K856" s="113"/>
      <c r="L856" s="112"/>
    </row>
    <row r="857" spans="1:12" ht="12.75">
      <c r="A857" s="21">
        <v>847</v>
      </c>
      <c r="B857" s="79" t="s">
        <v>1269</v>
      </c>
      <c r="C857" s="43" t="s">
        <v>403</v>
      </c>
      <c r="D857" s="30">
        <v>2176.2000000000003</v>
      </c>
      <c r="E857" s="28">
        <v>950</v>
      </c>
      <c r="F857" s="32">
        <v>75</v>
      </c>
      <c r="G857" s="28">
        <v>250</v>
      </c>
      <c r="H857" s="30">
        <v>3451.2000000000003</v>
      </c>
      <c r="I857" s="85">
        <v>154.61796</v>
      </c>
      <c r="J857" s="90">
        <v>3296.5820400000002</v>
      </c>
      <c r="K857" s="113"/>
      <c r="L857" s="112"/>
    </row>
    <row r="858" spans="1:12" ht="12.75">
      <c r="A858" s="21">
        <v>848</v>
      </c>
      <c r="B858" s="79" t="s">
        <v>1270</v>
      </c>
      <c r="C858" s="43" t="s">
        <v>403</v>
      </c>
      <c r="D858" s="30">
        <v>2176.2000000000003</v>
      </c>
      <c r="E858" s="28">
        <v>950</v>
      </c>
      <c r="F858" s="32">
        <v>50</v>
      </c>
      <c r="G858" s="28">
        <v>250</v>
      </c>
      <c r="H858" s="30">
        <v>3426.2000000000003</v>
      </c>
      <c r="I858" s="85">
        <v>153.41046000000003</v>
      </c>
      <c r="J858" s="90">
        <v>3272.78954</v>
      </c>
      <c r="K858" s="113"/>
      <c r="L858" s="112"/>
    </row>
    <row r="859" spans="1:12" ht="12.75">
      <c r="A859" s="21">
        <v>849</v>
      </c>
      <c r="B859" s="79" t="s">
        <v>1271</v>
      </c>
      <c r="C859" s="43" t="s">
        <v>403</v>
      </c>
      <c r="D859" s="30">
        <v>2176.2000000000003</v>
      </c>
      <c r="E859" s="28">
        <v>950</v>
      </c>
      <c r="F859" s="32">
        <v>50</v>
      </c>
      <c r="G859" s="28">
        <v>250</v>
      </c>
      <c r="H859" s="30">
        <v>3426.2000000000003</v>
      </c>
      <c r="I859" s="85">
        <v>153.41046000000003</v>
      </c>
      <c r="J859" s="90">
        <v>3272.78954</v>
      </c>
      <c r="K859" s="113"/>
      <c r="L859" s="112"/>
    </row>
    <row r="860" spans="1:12" ht="12.75">
      <c r="A860" s="21">
        <v>850</v>
      </c>
      <c r="B860" s="79" t="s">
        <v>1272</v>
      </c>
      <c r="C860" s="43" t="s">
        <v>403</v>
      </c>
      <c r="D860" s="30">
        <v>2176.2000000000003</v>
      </c>
      <c r="E860" s="28">
        <v>950</v>
      </c>
      <c r="F860" s="32">
        <v>75</v>
      </c>
      <c r="G860" s="28">
        <v>250</v>
      </c>
      <c r="H860" s="30">
        <v>3451.2000000000003</v>
      </c>
      <c r="I860" s="85">
        <v>154.61796</v>
      </c>
      <c r="J860" s="90">
        <v>3296.5820400000002</v>
      </c>
      <c r="K860" s="113"/>
      <c r="L860" s="112"/>
    </row>
    <row r="861" spans="1:12" ht="12.75">
      <c r="A861" s="21">
        <v>851</v>
      </c>
      <c r="B861" s="79" t="s">
        <v>1273</v>
      </c>
      <c r="C861" s="43" t="s">
        <v>403</v>
      </c>
      <c r="D861" s="30">
        <v>2176.2000000000003</v>
      </c>
      <c r="E861" s="28">
        <v>950</v>
      </c>
      <c r="F861" s="32">
        <v>50</v>
      </c>
      <c r="G861" s="28">
        <v>250</v>
      </c>
      <c r="H861" s="30">
        <v>3426.2000000000003</v>
      </c>
      <c r="I861" s="85">
        <v>153.41046000000003</v>
      </c>
      <c r="J861" s="90">
        <v>3272.78954</v>
      </c>
      <c r="K861" s="113"/>
      <c r="L861" s="112"/>
    </row>
    <row r="862" spans="1:12" ht="12.75">
      <c r="A862" s="21">
        <v>852</v>
      </c>
      <c r="B862" s="79" t="s">
        <v>1274</v>
      </c>
      <c r="C862" s="43" t="s">
        <v>403</v>
      </c>
      <c r="D862" s="30">
        <v>2176.2000000000003</v>
      </c>
      <c r="E862" s="28">
        <v>950</v>
      </c>
      <c r="F862" s="32">
        <v>50</v>
      </c>
      <c r="G862" s="28">
        <v>250</v>
      </c>
      <c r="H862" s="30">
        <v>3426.2000000000003</v>
      </c>
      <c r="I862" s="85">
        <v>153.41046000000003</v>
      </c>
      <c r="J862" s="90">
        <v>3272.78954</v>
      </c>
      <c r="K862" s="113"/>
      <c r="L862" s="112"/>
    </row>
    <row r="863" spans="1:12" ht="12.75">
      <c r="A863" s="21">
        <v>853</v>
      </c>
      <c r="B863" s="79" t="s">
        <v>1275</v>
      </c>
      <c r="C863" s="43" t="s">
        <v>403</v>
      </c>
      <c r="D863" s="30">
        <v>2176.2000000000003</v>
      </c>
      <c r="E863" s="28">
        <v>950</v>
      </c>
      <c r="F863" s="32">
        <v>50</v>
      </c>
      <c r="G863" s="28">
        <v>250</v>
      </c>
      <c r="H863" s="30">
        <v>3426.2000000000003</v>
      </c>
      <c r="I863" s="85">
        <v>153.41046000000003</v>
      </c>
      <c r="J863" s="90">
        <v>3272.78954</v>
      </c>
      <c r="K863" s="113"/>
      <c r="L863" s="112"/>
    </row>
    <row r="864" spans="1:12" ht="12.75">
      <c r="A864" s="21">
        <v>854</v>
      </c>
      <c r="B864" s="79" t="s">
        <v>1276</v>
      </c>
      <c r="C864" s="43" t="s">
        <v>403</v>
      </c>
      <c r="D864" s="30">
        <v>2176.2000000000003</v>
      </c>
      <c r="E864" s="28">
        <v>950</v>
      </c>
      <c r="F864" s="32">
        <v>75</v>
      </c>
      <c r="G864" s="28">
        <v>250</v>
      </c>
      <c r="H864" s="30">
        <v>3451.2000000000003</v>
      </c>
      <c r="I864" s="85">
        <v>154.61796</v>
      </c>
      <c r="J864" s="90">
        <v>3296.5820400000002</v>
      </c>
      <c r="K864" s="113"/>
      <c r="L864" s="112"/>
    </row>
    <row r="865" spans="1:12" ht="12.75">
      <c r="A865" s="21">
        <v>855</v>
      </c>
      <c r="B865" s="79" t="s">
        <v>1277</v>
      </c>
      <c r="C865" s="43" t="s">
        <v>403</v>
      </c>
      <c r="D865" s="30">
        <v>2176.2000000000003</v>
      </c>
      <c r="E865" s="28">
        <v>950</v>
      </c>
      <c r="F865" s="32">
        <v>35</v>
      </c>
      <c r="G865" s="28">
        <v>250</v>
      </c>
      <c r="H865" s="30">
        <v>3411.2000000000003</v>
      </c>
      <c r="I865" s="85">
        <v>152.68596000000002</v>
      </c>
      <c r="J865" s="90">
        <v>3258.51404</v>
      </c>
      <c r="K865" s="113"/>
      <c r="L865" s="112"/>
    </row>
    <row r="866" spans="1:12" ht="12.75">
      <c r="A866" s="21">
        <v>856</v>
      </c>
      <c r="B866" s="79" t="s">
        <v>1278</v>
      </c>
      <c r="C866" s="43" t="s">
        <v>555</v>
      </c>
      <c r="D866" s="30">
        <v>2176.2000000000003</v>
      </c>
      <c r="E866" s="28">
        <v>950</v>
      </c>
      <c r="F866" s="32">
        <v>75</v>
      </c>
      <c r="G866" s="28">
        <v>250</v>
      </c>
      <c r="H866" s="30">
        <v>3451.2000000000003</v>
      </c>
      <c r="I866" s="85">
        <v>154.61796</v>
      </c>
      <c r="J866" s="90">
        <v>3296.5820400000002</v>
      </c>
      <c r="K866" s="113"/>
      <c r="L866" s="112"/>
    </row>
    <row r="867" spans="1:12" ht="12.75">
      <c r="A867" s="21">
        <v>857</v>
      </c>
      <c r="B867" s="79" t="s">
        <v>1279</v>
      </c>
      <c r="C867" s="43" t="s">
        <v>1280</v>
      </c>
      <c r="D867" s="30">
        <v>2176.2000000000003</v>
      </c>
      <c r="E867" s="28">
        <v>950</v>
      </c>
      <c r="F867" s="32">
        <v>75</v>
      </c>
      <c r="G867" s="28">
        <v>250</v>
      </c>
      <c r="H867" s="30">
        <v>3451.2000000000003</v>
      </c>
      <c r="I867" s="85">
        <v>154.61796</v>
      </c>
      <c r="J867" s="90">
        <v>3296.5820400000002</v>
      </c>
      <c r="K867" s="113"/>
      <c r="L867" s="112"/>
    </row>
    <row r="868" spans="1:12" ht="12.75">
      <c r="A868" s="21">
        <v>858</v>
      </c>
      <c r="B868" s="79" t="s">
        <v>1281</v>
      </c>
      <c r="C868" s="43" t="s">
        <v>1280</v>
      </c>
      <c r="D868" s="30">
        <v>2176.2000000000003</v>
      </c>
      <c r="E868" s="28">
        <v>950</v>
      </c>
      <c r="F868" s="32">
        <v>50</v>
      </c>
      <c r="G868" s="28">
        <v>250</v>
      </c>
      <c r="H868" s="30">
        <v>3426.2000000000003</v>
      </c>
      <c r="I868" s="85">
        <v>153.41046000000003</v>
      </c>
      <c r="J868" s="90">
        <v>3272.78954</v>
      </c>
      <c r="K868" s="113"/>
      <c r="L868" s="112"/>
    </row>
    <row r="869" spans="1:12" ht="12.75">
      <c r="A869" s="21">
        <v>859</v>
      </c>
      <c r="B869" s="79" t="s">
        <v>1282</v>
      </c>
      <c r="C869" s="43" t="s">
        <v>427</v>
      </c>
      <c r="D869" s="30">
        <v>2142</v>
      </c>
      <c r="E869" s="28">
        <v>950</v>
      </c>
      <c r="F869" s="32">
        <v>50</v>
      </c>
      <c r="G869" s="28">
        <v>250</v>
      </c>
      <c r="H869" s="30">
        <v>3392</v>
      </c>
      <c r="I869" s="85">
        <v>151.7586</v>
      </c>
      <c r="J869" s="90">
        <v>3240.2414</v>
      </c>
      <c r="K869" s="113"/>
      <c r="L869" s="112"/>
    </row>
    <row r="870" spans="1:12" ht="12.75">
      <c r="A870" s="21">
        <v>860</v>
      </c>
      <c r="B870" s="79" t="s">
        <v>1283</v>
      </c>
      <c r="C870" s="43" t="s">
        <v>427</v>
      </c>
      <c r="D870" s="30">
        <v>2142</v>
      </c>
      <c r="E870" s="28">
        <v>950</v>
      </c>
      <c r="F870" s="32">
        <v>50</v>
      </c>
      <c r="G870" s="28">
        <v>250</v>
      </c>
      <c r="H870" s="30">
        <v>3392</v>
      </c>
      <c r="I870" s="85">
        <v>151.7586</v>
      </c>
      <c r="J870" s="90">
        <v>3240.2414</v>
      </c>
      <c r="K870" s="113"/>
      <c r="L870" s="112"/>
    </row>
    <row r="871" spans="1:12" ht="12.75">
      <c r="A871" s="21">
        <v>861</v>
      </c>
      <c r="B871" s="79" t="s">
        <v>1284</v>
      </c>
      <c r="C871" s="43" t="s">
        <v>427</v>
      </c>
      <c r="D871" s="30">
        <v>2142</v>
      </c>
      <c r="E871" s="28">
        <v>950</v>
      </c>
      <c r="F871" s="32">
        <v>75</v>
      </c>
      <c r="G871" s="28">
        <v>250</v>
      </c>
      <c r="H871" s="30">
        <v>3417</v>
      </c>
      <c r="I871" s="85">
        <v>152.9661</v>
      </c>
      <c r="J871" s="90">
        <v>3264.0339</v>
      </c>
      <c r="K871" s="113"/>
      <c r="L871" s="112"/>
    </row>
    <row r="872" spans="1:12" ht="12.75">
      <c r="A872" s="21">
        <v>862</v>
      </c>
      <c r="B872" s="79" t="s">
        <v>1285</v>
      </c>
      <c r="C872" s="43" t="s">
        <v>427</v>
      </c>
      <c r="D872" s="30">
        <v>2142</v>
      </c>
      <c r="E872" s="28">
        <v>950</v>
      </c>
      <c r="F872" s="32">
        <v>0</v>
      </c>
      <c r="G872" s="28">
        <v>250</v>
      </c>
      <c r="H872" s="30">
        <v>3342</v>
      </c>
      <c r="I872" s="85">
        <v>149.3436</v>
      </c>
      <c r="J872" s="90">
        <v>3192.6564</v>
      </c>
      <c r="K872" s="113"/>
      <c r="L872" s="112"/>
    </row>
    <row r="873" spans="1:12" ht="12.75">
      <c r="A873" s="21">
        <v>863</v>
      </c>
      <c r="B873" s="79" t="s">
        <v>1286</v>
      </c>
      <c r="C873" s="43" t="s">
        <v>490</v>
      </c>
      <c r="D873" s="30">
        <v>2142</v>
      </c>
      <c r="E873" s="28">
        <v>950</v>
      </c>
      <c r="F873" s="32">
        <v>35</v>
      </c>
      <c r="G873" s="28">
        <v>250</v>
      </c>
      <c r="H873" s="30">
        <v>3377</v>
      </c>
      <c r="I873" s="85">
        <v>151.0341</v>
      </c>
      <c r="J873" s="90">
        <v>3225.9659</v>
      </c>
      <c r="K873" s="113"/>
      <c r="L873" s="112"/>
    </row>
    <row r="874" spans="1:12" ht="12.75">
      <c r="A874" s="21">
        <v>864</v>
      </c>
      <c r="B874" s="79" t="s">
        <v>1287</v>
      </c>
      <c r="C874" s="43" t="s">
        <v>490</v>
      </c>
      <c r="D874" s="30">
        <v>2142</v>
      </c>
      <c r="E874" s="28">
        <v>950</v>
      </c>
      <c r="F874" s="32">
        <v>50</v>
      </c>
      <c r="G874" s="28">
        <v>250</v>
      </c>
      <c r="H874" s="30">
        <v>3392</v>
      </c>
      <c r="I874" s="85">
        <v>151.7586</v>
      </c>
      <c r="J874" s="90">
        <v>3240.2414</v>
      </c>
      <c r="K874" s="113"/>
      <c r="L874" s="112"/>
    </row>
    <row r="875" spans="1:12" ht="12.75">
      <c r="A875" s="21">
        <v>865</v>
      </c>
      <c r="B875" s="79" t="s">
        <v>1288</v>
      </c>
      <c r="C875" s="43" t="s">
        <v>427</v>
      </c>
      <c r="D875" s="30">
        <v>2142</v>
      </c>
      <c r="E875" s="28">
        <v>950</v>
      </c>
      <c r="F875" s="32">
        <v>75</v>
      </c>
      <c r="G875" s="28">
        <v>250</v>
      </c>
      <c r="H875" s="30">
        <v>3417</v>
      </c>
      <c r="I875" s="85">
        <v>152.9661</v>
      </c>
      <c r="J875" s="90">
        <v>3264.0339</v>
      </c>
      <c r="K875" s="113"/>
      <c r="L875" s="112"/>
    </row>
    <row r="876" spans="1:12" ht="12.75">
      <c r="A876" s="21">
        <v>866</v>
      </c>
      <c r="B876" s="79" t="s">
        <v>1289</v>
      </c>
      <c r="C876" s="43" t="s">
        <v>40</v>
      </c>
      <c r="D876" s="30">
        <v>2347.5</v>
      </c>
      <c r="E876" s="28">
        <v>950</v>
      </c>
      <c r="F876" s="32">
        <v>35</v>
      </c>
      <c r="G876" s="28">
        <v>250</v>
      </c>
      <c r="H876" s="30">
        <v>3582.5</v>
      </c>
      <c r="I876" s="85">
        <v>160.95975</v>
      </c>
      <c r="J876" s="90">
        <v>3421.54025</v>
      </c>
      <c r="K876" s="113"/>
      <c r="L876" s="112"/>
    </row>
    <row r="877" spans="1:12" ht="12.75">
      <c r="A877" s="21">
        <v>867</v>
      </c>
      <c r="B877" s="79" t="s">
        <v>1290</v>
      </c>
      <c r="C877" s="43" t="s">
        <v>40</v>
      </c>
      <c r="D877" s="30">
        <v>2347.5</v>
      </c>
      <c r="E877" s="28">
        <v>950</v>
      </c>
      <c r="F877" s="32">
        <v>75</v>
      </c>
      <c r="G877" s="28">
        <v>250</v>
      </c>
      <c r="H877" s="30">
        <v>3622.5</v>
      </c>
      <c r="I877" s="85">
        <v>162.89175</v>
      </c>
      <c r="J877" s="90">
        <v>3459.60825</v>
      </c>
      <c r="K877" s="113"/>
      <c r="L877" s="112"/>
    </row>
    <row r="878" spans="1:12" ht="12.75">
      <c r="A878" s="21">
        <v>868</v>
      </c>
      <c r="B878" s="79" t="s">
        <v>1291</v>
      </c>
      <c r="C878" s="43" t="s">
        <v>403</v>
      </c>
      <c r="D878" s="30">
        <v>2176.2000000000003</v>
      </c>
      <c r="E878" s="28">
        <v>950</v>
      </c>
      <c r="F878" s="32">
        <v>75</v>
      </c>
      <c r="G878" s="28">
        <v>250</v>
      </c>
      <c r="H878" s="30">
        <v>3451.2000000000003</v>
      </c>
      <c r="I878" s="85">
        <v>154.61796</v>
      </c>
      <c r="J878" s="90">
        <v>3296.5820400000002</v>
      </c>
      <c r="K878" s="113"/>
      <c r="L878" s="112"/>
    </row>
    <row r="879" spans="1:12" ht="12.75">
      <c r="A879" s="21">
        <v>869</v>
      </c>
      <c r="B879" s="79" t="s">
        <v>1292</v>
      </c>
      <c r="C879" s="43" t="s">
        <v>403</v>
      </c>
      <c r="D879" s="30">
        <v>2176.2000000000003</v>
      </c>
      <c r="E879" s="28">
        <v>950</v>
      </c>
      <c r="F879" s="32">
        <v>75</v>
      </c>
      <c r="G879" s="28">
        <v>250</v>
      </c>
      <c r="H879" s="30">
        <v>3451.2000000000003</v>
      </c>
      <c r="I879" s="85">
        <v>154.61796</v>
      </c>
      <c r="J879" s="90">
        <v>3296.5820400000002</v>
      </c>
      <c r="K879" s="113"/>
      <c r="L879" s="112"/>
    </row>
    <row r="880" spans="1:12" ht="12.75">
      <c r="A880" s="21">
        <v>870</v>
      </c>
      <c r="B880" s="79" t="s">
        <v>1293</v>
      </c>
      <c r="C880" s="43" t="s">
        <v>403</v>
      </c>
      <c r="D880" s="30">
        <v>2176.2000000000003</v>
      </c>
      <c r="E880" s="28">
        <v>950</v>
      </c>
      <c r="F880" s="32">
        <v>50</v>
      </c>
      <c r="G880" s="28">
        <v>250</v>
      </c>
      <c r="H880" s="30">
        <v>3426.2000000000003</v>
      </c>
      <c r="I880" s="85">
        <v>153.41046000000003</v>
      </c>
      <c r="J880" s="90">
        <v>3272.78954</v>
      </c>
      <c r="K880" s="113"/>
      <c r="L880" s="112"/>
    </row>
    <row r="881" spans="1:12" ht="12.75">
      <c r="A881" s="21">
        <v>871</v>
      </c>
      <c r="B881" s="79" t="s">
        <v>1294</v>
      </c>
      <c r="C881" s="43" t="s">
        <v>403</v>
      </c>
      <c r="D881" s="30">
        <v>2176.2000000000003</v>
      </c>
      <c r="E881" s="28">
        <v>950</v>
      </c>
      <c r="F881" s="32">
        <v>35</v>
      </c>
      <c r="G881" s="28">
        <v>250</v>
      </c>
      <c r="H881" s="30">
        <v>3411.2000000000003</v>
      </c>
      <c r="I881" s="85">
        <v>152.68596000000002</v>
      </c>
      <c r="J881" s="90">
        <v>3258.51404</v>
      </c>
      <c r="K881" s="113"/>
      <c r="L881" s="112"/>
    </row>
    <row r="882" spans="1:12" ht="12.75">
      <c r="A882" s="21">
        <v>872</v>
      </c>
      <c r="B882" s="79" t="s">
        <v>1295</v>
      </c>
      <c r="C882" s="43" t="s">
        <v>403</v>
      </c>
      <c r="D882" s="30">
        <v>2176.2000000000003</v>
      </c>
      <c r="E882" s="28">
        <v>950</v>
      </c>
      <c r="F882" s="32">
        <v>50</v>
      </c>
      <c r="G882" s="28">
        <v>250</v>
      </c>
      <c r="H882" s="30">
        <v>3426.2000000000003</v>
      </c>
      <c r="I882" s="85">
        <v>153.41046000000003</v>
      </c>
      <c r="J882" s="90">
        <v>3272.78954</v>
      </c>
      <c r="K882" s="113"/>
      <c r="L882" s="112"/>
    </row>
    <row r="883" spans="1:12" ht="12.75">
      <c r="A883" s="21">
        <v>873</v>
      </c>
      <c r="B883" s="79" t="s">
        <v>1296</v>
      </c>
      <c r="C883" s="43" t="s">
        <v>427</v>
      </c>
      <c r="D883" s="30">
        <v>2142</v>
      </c>
      <c r="E883" s="28">
        <v>950</v>
      </c>
      <c r="F883" s="32">
        <v>75</v>
      </c>
      <c r="G883" s="28">
        <v>250</v>
      </c>
      <c r="H883" s="30">
        <v>3417</v>
      </c>
      <c r="I883" s="85">
        <v>152.9661</v>
      </c>
      <c r="J883" s="90">
        <v>3264.0339</v>
      </c>
      <c r="K883" s="113"/>
      <c r="L883" s="112"/>
    </row>
    <row r="884" spans="1:12" ht="12.75">
      <c r="A884" s="21">
        <v>874</v>
      </c>
      <c r="B884" s="79" t="s">
        <v>1297</v>
      </c>
      <c r="C884" s="43" t="s">
        <v>427</v>
      </c>
      <c r="D884" s="30">
        <v>2142</v>
      </c>
      <c r="E884" s="28">
        <v>950</v>
      </c>
      <c r="F884" s="32">
        <v>35</v>
      </c>
      <c r="G884" s="28">
        <v>250</v>
      </c>
      <c r="H884" s="30">
        <v>3377</v>
      </c>
      <c r="I884" s="85">
        <v>151.0341</v>
      </c>
      <c r="J884" s="90">
        <v>3225.9659</v>
      </c>
      <c r="K884" s="113"/>
      <c r="L884" s="112"/>
    </row>
    <row r="885" spans="1:12" ht="12.75">
      <c r="A885" s="21">
        <v>875</v>
      </c>
      <c r="B885" s="79" t="s">
        <v>1298</v>
      </c>
      <c r="C885" s="43" t="s">
        <v>427</v>
      </c>
      <c r="D885" s="30">
        <v>2142</v>
      </c>
      <c r="E885" s="28">
        <v>950</v>
      </c>
      <c r="F885" s="32">
        <v>35</v>
      </c>
      <c r="G885" s="28">
        <v>250</v>
      </c>
      <c r="H885" s="30">
        <v>3377</v>
      </c>
      <c r="I885" s="85">
        <v>151.0341</v>
      </c>
      <c r="J885" s="90">
        <v>3225.9659</v>
      </c>
      <c r="K885" s="113"/>
      <c r="L885" s="112"/>
    </row>
    <row r="886" spans="1:12" ht="12.75">
      <c r="A886" s="21">
        <v>876</v>
      </c>
      <c r="B886" s="79" t="s">
        <v>1299</v>
      </c>
      <c r="C886" s="43" t="s">
        <v>427</v>
      </c>
      <c r="D886" s="30">
        <v>2142</v>
      </c>
      <c r="E886" s="28">
        <v>950</v>
      </c>
      <c r="F886" s="32">
        <v>50</v>
      </c>
      <c r="G886" s="28">
        <v>250</v>
      </c>
      <c r="H886" s="30">
        <v>3392</v>
      </c>
      <c r="I886" s="85">
        <v>151.7586</v>
      </c>
      <c r="J886" s="90">
        <v>3240.2414</v>
      </c>
      <c r="K886" s="113"/>
      <c r="L886" s="112"/>
    </row>
    <row r="887" spans="1:12" ht="12.75">
      <c r="A887" s="21">
        <v>877</v>
      </c>
      <c r="B887" s="79" t="s">
        <v>1300</v>
      </c>
      <c r="C887" s="43" t="s">
        <v>427</v>
      </c>
      <c r="D887" s="30">
        <v>2142</v>
      </c>
      <c r="E887" s="28">
        <v>950</v>
      </c>
      <c r="F887" s="32">
        <v>35</v>
      </c>
      <c r="G887" s="28">
        <v>250</v>
      </c>
      <c r="H887" s="30">
        <v>3377</v>
      </c>
      <c r="I887" s="85">
        <v>151.0341</v>
      </c>
      <c r="J887" s="90">
        <v>3225.9659</v>
      </c>
      <c r="K887" s="113"/>
      <c r="L887" s="112"/>
    </row>
    <row r="888" spans="1:12" ht="12.75">
      <c r="A888" s="21">
        <v>878</v>
      </c>
      <c r="B888" s="79" t="s">
        <v>1301</v>
      </c>
      <c r="C888" s="43" t="s">
        <v>427</v>
      </c>
      <c r="D888" s="30">
        <v>2142</v>
      </c>
      <c r="E888" s="28">
        <v>950</v>
      </c>
      <c r="F888" s="32">
        <v>35</v>
      </c>
      <c r="G888" s="28">
        <v>250</v>
      </c>
      <c r="H888" s="30">
        <v>3377</v>
      </c>
      <c r="I888" s="85">
        <v>151.0341</v>
      </c>
      <c r="J888" s="90">
        <v>3225.9659</v>
      </c>
      <c r="K888" s="113"/>
      <c r="L888" s="112"/>
    </row>
    <row r="889" spans="1:12" ht="12.75">
      <c r="A889" s="21">
        <v>879</v>
      </c>
      <c r="B889" s="79" t="s">
        <v>1302</v>
      </c>
      <c r="C889" s="43" t="s">
        <v>427</v>
      </c>
      <c r="D889" s="30">
        <v>2142</v>
      </c>
      <c r="E889" s="28">
        <v>950</v>
      </c>
      <c r="F889" s="32">
        <v>0</v>
      </c>
      <c r="G889" s="28">
        <v>250</v>
      </c>
      <c r="H889" s="30">
        <v>3342</v>
      </c>
      <c r="I889" s="85">
        <v>149.3436</v>
      </c>
      <c r="J889" s="90">
        <v>3192.6564</v>
      </c>
      <c r="K889" s="113"/>
      <c r="L889" s="112"/>
    </row>
    <row r="890" spans="1:12" ht="12.75">
      <c r="A890" s="21">
        <v>880</v>
      </c>
      <c r="B890" s="79" t="s">
        <v>1303</v>
      </c>
      <c r="C890" s="43" t="s">
        <v>427</v>
      </c>
      <c r="D890" s="30">
        <v>2142</v>
      </c>
      <c r="E890" s="28">
        <v>950</v>
      </c>
      <c r="F890" s="32">
        <v>75</v>
      </c>
      <c r="G890" s="28">
        <v>250</v>
      </c>
      <c r="H890" s="30">
        <v>3417</v>
      </c>
      <c r="I890" s="85">
        <v>152.9661</v>
      </c>
      <c r="J890" s="90">
        <v>3264.0339</v>
      </c>
      <c r="K890" s="113"/>
      <c r="L890" s="112"/>
    </row>
    <row r="891" spans="1:12" ht="12.75">
      <c r="A891" s="21">
        <v>881</v>
      </c>
      <c r="B891" s="79" t="s">
        <v>1304</v>
      </c>
      <c r="C891" s="43" t="s">
        <v>40</v>
      </c>
      <c r="D891" s="30">
        <v>2347.5</v>
      </c>
      <c r="E891" s="28">
        <v>950</v>
      </c>
      <c r="F891" s="32">
        <v>50</v>
      </c>
      <c r="G891" s="28">
        <v>250</v>
      </c>
      <c r="H891" s="30">
        <v>3597.5</v>
      </c>
      <c r="I891" s="85">
        <v>161.68425000000002</v>
      </c>
      <c r="J891" s="90">
        <v>3435.8157499999998</v>
      </c>
      <c r="K891" s="113"/>
      <c r="L891" s="112"/>
    </row>
    <row r="892" spans="1:12" ht="12.75">
      <c r="A892" s="21">
        <v>882</v>
      </c>
      <c r="B892" s="79" t="s">
        <v>1305</v>
      </c>
      <c r="C892" s="43" t="s">
        <v>40</v>
      </c>
      <c r="D892" s="30">
        <v>2347.5</v>
      </c>
      <c r="E892" s="28">
        <v>950</v>
      </c>
      <c r="F892" s="32">
        <v>75</v>
      </c>
      <c r="G892" s="28">
        <v>250</v>
      </c>
      <c r="H892" s="30">
        <v>3622.5</v>
      </c>
      <c r="I892" s="85">
        <v>162.89175</v>
      </c>
      <c r="J892" s="90">
        <v>3459.60825</v>
      </c>
      <c r="K892" s="113"/>
      <c r="L892" s="112"/>
    </row>
    <row r="893" spans="1:12" ht="12.75">
      <c r="A893" s="21">
        <v>883</v>
      </c>
      <c r="B893" s="79" t="s">
        <v>1306</v>
      </c>
      <c r="C893" s="43" t="s">
        <v>403</v>
      </c>
      <c r="D893" s="30">
        <v>2176.2000000000003</v>
      </c>
      <c r="E893" s="28">
        <v>950</v>
      </c>
      <c r="F893" s="32">
        <v>75</v>
      </c>
      <c r="G893" s="28">
        <v>250</v>
      </c>
      <c r="H893" s="30">
        <v>3451.2000000000003</v>
      </c>
      <c r="I893" s="85">
        <v>154.61796</v>
      </c>
      <c r="J893" s="90">
        <v>3296.5820400000002</v>
      </c>
      <c r="K893" s="113"/>
      <c r="L893" s="112"/>
    </row>
    <row r="894" spans="1:12" ht="12.75">
      <c r="A894" s="21">
        <v>884</v>
      </c>
      <c r="B894" s="79" t="s">
        <v>1307</v>
      </c>
      <c r="C894" s="43" t="s">
        <v>403</v>
      </c>
      <c r="D894" s="30">
        <v>2176.2000000000003</v>
      </c>
      <c r="E894" s="28">
        <v>950</v>
      </c>
      <c r="F894" s="32">
        <v>75</v>
      </c>
      <c r="G894" s="28">
        <v>250</v>
      </c>
      <c r="H894" s="30">
        <v>3451.2000000000003</v>
      </c>
      <c r="I894" s="85">
        <v>154.61796</v>
      </c>
      <c r="J894" s="90">
        <v>3296.5820400000002</v>
      </c>
      <c r="K894" s="113"/>
      <c r="L894" s="112"/>
    </row>
    <row r="895" spans="1:12" ht="12.75">
      <c r="A895" s="21">
        <v>885</v>
      </c>
      <c r="B895" s="79" t="s">
        <v>1308</v>
      </c>
      <c r="C895" s="43" t="s">
        <v>403</v>
      </c>
      <c r="D895" s="30">
        <v>2176.2000000000003</v>
      </c>
      <c r="E895" s="28">
        <v>950</v>
      </c>
      <c r="F895" s="32">
        <v>75</v>
      </c>
      <c r="G895" s="28">
        <v>250</v>
      </c>
      <c r="H895" s="30">
        <v>3451.2000000000003</v>
      </c>
      <c r="I895" s="85">
        <v>154.61796</v>
      </c>
      <c r="J895" s="90">
        <v>3296.5820400000002</v>
      </c>
      <c r="K895" s="113"/>
      <c r="L895" s="112"/>
    </row>
    <row r="896" spans="1:12" ht="12.75">
      <c r="A896" s="21">
        <v>886</v>
      </c>
      <c r="B896" s="79" t="s">
        <v>1309</v>
      </c>
      <c r="C896" s="43" t="s">
        <v>403</v>
      </c>
      <c r="D896" s="30">
        <v>2176.2000000000003</v>
      </c>
      <c r="E896" s="28">
        <v>950</v>
      </c>
      <c r="F896" s="32">
        <v>75</v>
      </c>
      <c r="G896" s="28">
        <v>250</v>
      </c>
      <c r="H896" s="30">
        <v>3451.2000000000003</v>
      </c>
      <c r="I896" s="85">
        <v>154.61796</v>
      </c>
      <c r="J896" s="90">
        <v>3296.5820400000002</v>
      </c>
      <c r="K896" s="113"/>
      <c r="L896" s="112"/>
    </row>
    <row r="897" spans="1:12" ht="12.75">
      <c r="A897" s="21">
        <v>887</v>
      </c>
      <c r="B897" s="79" t="s">
        <v>1310</v>
      </c>
      <c r="C897" s="43" t="s">
        <v>403</v>
      </c>
      <c r="D897" s="30">
        <v>2176.2000000000003</v>
      </c>
      <c r="E897" s="28">
        <v>950</v>
      </c>
      <c r="F897" s="32">
        <v>75</v>
      </c>
      <c r="G897" s="28">
        <v>250</v>
      </c>
      <c r="H897" s="30">
        <v>3451.2000000000003</v>
      </c>
      <c r="I897" s="85">
        <v>154.61796</v>
      </c>
      <c r="J897" s="90">
        <v>3296.5820400000002</v>
      </c>
      <c r="K897" s="113"/>
      <c r="L897" s="112"/>
    </row>
    <row r="898" spans="1:12" ht="12.75">
      <c r="A898" s="21">
        <v>888</v>
      </c>
      <c r="B898" s="79" t="s">
        <v>1311</v>
      </c>
      <c r="C898" s="43" t="s">
        <v>427</v>
      </c>
      <c r="D898" s="30">
        <v>2142</v>
      </c>
      <c r="E898" s="28">
        <v>950</v>
      </c>
      <c r="F898" s="32">
        <v>75</v>
      </c>
      <c r="G898" s="28">
        <v>250</v>
      </c>
      <c r="H898" s="30">
        <v>3417</v>
      </c>
      <c r="I898" s="85">
        <v>152.9661</v>
      </c>
      <c r="J898" s="90">
        <v>3264.0339</v>
      </c>
      <c r="K898" s="113"/>
      <c r="L898" s="112"/>
    </row>
    <row r="899" spans="1:12" ht="12.75">
      <c r="A899" s="21">
        <v>889</v>
      </c>
      <c r="B899" s="79" t="s">
        <v>1312</v>
      </c>
      <c r="C899" s="43" t="s">
        <v>427</v>
      </c>
      <c r="D899" s="30">
        <v>2142</v>
      </c>
      <c r="E899" s="28">
        <v>950</v>
      </c>
      <c r="F899" s="32">
        <v>75</v>
      </c>
      <c r="G899" s="28">
        <v>250</v>
      </c>
      <c r="H899" s="30">
        <v>3417</v>
      </c>
      <c r="I899" s="85">
        <v>152.9661</v>
      </c>
      <c r="J899" s="90">
        <v>3264.0339</v>
      </c>
      <c r="K899" s="113"/>
      <c r="L899" s="112"/>
    </row>
    <row r="900" spans="1:12" ht="12.75">
      <c r="A900" s="21">
        <v>890</v>
      </c>
      <c r="B900" s="79" t="s">
        <v>1313</v>
      </c>
      <c r="C900" s="43" t="s">
        <v>427</v>
      </c>
      <c r="D900" s="30">
        <v>2142</v>
      </c>
      <c r="E900" s="28">
        <v>950</v>
      </c>
      <c r="F900" s="32">
        <v>75</v>
      </c>
      <c r="G900" s="28">
        <v>250</v>
      </c>
      <c r="H900" s="30">
        <v>3417</v>
      </c>
      <c r="I900" s="85">
        <v>152.9661</v>
      </c>
      <c r="J900" s="90">
        <v>3264.0339</v>
      </c>
      <c r="K900" s="113"/>
      <c r="L900" s="112"/>
    </row>
    <row r="901" spans="1:12" ht="12.75">
      <c r="A901" s="21">
        <v>891</v>
      </c>
      <c r="B901" s="79" t="s">
        <v>1314</v>
      </c>
      <c r="C901" s="43" t="s">
        <v>427</v>
      </c>
      <c r="D901" s="30">
        <v>2142</v>
      </c>
      <c r="E901" s="28">
        <v>950</v>
      </c>
      <c r="F901" s="32">
        <v>75</v>
      </c>
      <c r="G901" s="28">
        <v>250</v>
      </c>
      <c r="H901" s="30">
        <v>3417</v>
      </c>
      <c r="I901" s="85">
        <v>152.9661</v>
      </c>
      <c r="J901" s="90">
        <v>3264.0339</v>
      </c>
      <c r="K901" s="113"/>
      <c r="L901" s="112"/>
    </row>
    <row r="902" spans="1:12" ht="12.75">
      <c r="A902" s="21">
        <v>892</v>
      </c>
      <c r="B902" s="79" t="s">
        <v>1315</v>
      </c>
      <c r="C902" s="43" t="s">
        <v>427</v>
      </c>
      <c r="D902" s="30">
        <v>2142</v>
      </c>
      <c r="E902" s="28">
        <v>950</v>
      </c>
      <c r="F902" s="32">
        <v>35</v>
      </c>
      <c r="G902" s="28">
        <v>250</v>
      </c>
      <c r="H902" s="30">
        <v>3377</v>
      </c>
      <c r="I902" s="85">
        <v>151.0341</v>
      </c>
      <c r="J902" s="90">
        <v>3225.9659</v>
      </c>
      <c r="K902" s="113"/>
      <c r="L902" s="112"/>
    </row>
    <row r="903" spans="1:12" ht="12.75">
      <c r="A903" s="21">
        <v>893</v>
      </c>
      <c r="B903" s="79" t="s">
        <v>1316</v>
      </c>
      <c r="C903" s="43" t="s">
        <v>40</v>
      </c>
      <c r="D903" s="30">
        <v>2347.5</v>
      </c>
      <c r="E903" s="28">
        <v>950</v>
      </c>
      <c r="F903" s="32">
        <v>0</v>
      </c>
      <c r="G903" s="28">
        <v>250</v>
      </c>
      <c r="H903" s="30">
        <v>3547.5</v>
      </c>
      <c r="I903" s="85">
        <v>159.26925</v>
      </c>
      <c r="J903" s="90">
        <v>3388.23075</v>
      </c>
      <c r="K903" s="113"/>
      <c r="L903" s="112"/>
    </row>
    <row r="904" spans="1:12" ht="12.75">
      <c r="A904" s="21">
        <v>894</v>
      </c>
      <c r="B904" s="79" t="s">
        <v>1317</v>
      </c>
      <c r="C904" s="43" t="s">
        <v>40</v>
      </c>
      <c r="D904" s="30">
        <v>2347.5</v>
      </c>
      <c r="E904" s="28">
        <v>950</v>
      </c>
      <c r="F904" s="32">
        <v>35</v>
      </c>
      <c r="G904" s="28">
        <v>250</v>
      </c>
      <c r="H904" s="30">
        <v>3582.5</v>
      </c>
      <c r="I904" s="85">
        <v>160.95975</v>
      </c>
      <c r="J904" s="90">
        <v>3421.54025</v>
      </c>
      <c r="K904" s="113"/>
      <c r="L904" s="112"/>
    </row>
    <row r="905" spans="1:12" ht="12.75">
      <c r="A905" s="21">
        <v>895</v>
      </c>
      <c r="B905" s="79" t="s">
        <v>1318</v>
      </c>
      <c r="C905" s="43" t="s">
        <v>443</v>
      </c>
      <c r="D905" s="30">
        <v>2142</v>
      </c>
      <c r="E905" s="28">
        <v>950</v>
      </c>
      <c r="F905" s="32">
        <v>35</v>
      </c>
      <c r="G905" s="28">
        <v>250</v>
      </c>
      <c r="H905" s="30">
        <v>3377</v>
      </c>
      <c r="I905" s="85">
        <v>151.0341</v>
      </c>
      <c r="J905" s="90">
        <v>3225.9659</v>
      </c>
      <c r="K905" s="113"/>
      <c r="L905" s="112"/>
    </row>
    <row r="906" spans="1:12" ht="12.75">
      <c r="A906" s="21">
        <v>896</v>
      </c>
      <c r="B906" s="79" t="s">
        <v>1319</v>
      </c>
      <c r="C906" s="43" t="s">
        <v>490</v>
      </c>
      <c r="D906" s="30">
        <v>2142</v>
      </c>
      <c r="E906" s="28">
        <v>950</v>
      </c>
      <c r="F906" s="32">
        <v>0</v>
      </c>
      <c r="G906" s="28">
        <v>250</v>
      </c>
      <c r="H906" s="30">
        <v>3342</v>
      </c>
      <c r="I906" s="85">
        <v>149.3436</v>
      </c>
      <c r="J906" s="90">
        <v>3192.6564</v>
      </c>
      <c r="K906" s="113"/>
      <c r="L906" s="112"/>
    </row>
    <row r="907" spans="1:12" ht="12.75">
      <c r="A907" s="21">
        <v>897</v>
      </c>
      <c r="B907" s="79" t="s">
        <v>1320</v>
      </c>
      <c r="C907" s="43" t="s">
        <v>403</v>
      </c>
      <c r="D907" s="30">
        <v>2176.2000000000003</v>
      </c>
      <c r="E907" s="28">
        <v>950</v>
      </c>
      <c r="F907" s="32">
        <v>35</v>
      </c>
      <c r="G907" s="28">
        <v>250</v>
      </c>
      <c r="H907" s="30">
        <v>3411.2000000000003</v>
      </c>
      <c r="I907" s="85">
        <v>152.68596000000002</v>
      </c>
      <c r="J907" s="90">
        <v>3258.51404</v>
      </c>
      <c r="K907" s="113"/>
      <c r="L907" s="112"/>
    </row>
    <row r="908" spans="1:12" ht="12.75">
      <c r="A908" s="21">
        <v>898</v>
      </c>
      <c r="B908" s="79" t="s">
        <v>1321</v>
      </c>
      <c r="C908" s="43" t="s">
        <v>403</v>
      </c>
      <c r="D908" s="30">
        <v>2176.2000000000003</v>
      </c>
      <c r="E908" s="28">
        <v>950</v>
      </c>
      <c r="F908" s="32">
        <v>35</v>
      </c>
      <c r="G908" s="28">
        <v>250</v>
      </c>
      <c r="H908" s="30">
        <v>3411.2000000000003</v>
      </c>
      <c r="I908" s="85">
        <v>152.68596000000002</v>
      </c>
      <c r="J908" s="90">
        <v>3258.51404</v>
      </c>
      <c r="K908" s="113"/>
      <c r="L908" s="112"/>
    </row>
    <row r="909" spans="1:12" ht="12.75">
      <c r="A909" s="21">
        <v>899</v>
      </c>
      <c r="B909" s="79" t="s">
        <v>1322</v>
      </c>
      <c r="C909" s="43" t="s">
        <v>403</v>
      </c>
      <c r="D909" s="30">
        <v>2176.2000000000003</v>
      </c>
      <c r="E909" s="28">
        <v>950</v>
      </c>
      <c r="F909" s="32">
        <v>35</v>
      </c>
      <c r="G909" s="28">
        <v>250</v>
      </c>
      <c r="H909" s="30">
        <v>3411.2000000000003</v>
      </c>
      <c r="I909" s="85">
        <v>152.68596000000002</v>
      </c>
      <c r="J909" s="90">
        <v>3258.51404</v>
      </c>
      <c r="K909" s="113"/>
      <c r="L909" s="112"/>
    </row>
    <row r="910" spans="1:12" ht="12.75">
      <c r="A910" s="21">
        <v>900</v>
      </c>
      <c r="B910" s="79" t="s">
        <v>1323</v>
      </c>
      <c r="C910" s="43" t="s">
        <v>403</v>
      </c>
      <c r="D910" s="30">
        <v>2176.2000000000003</v>
      </c>
      <c r="E910" s="28">
        <v>950</v>
      </c>
      <c r="F910" s="32">
        <v>0</v>
      </c>
      <c r="G910" s="28">
        <v>250</v>
      </c>
      <c r="H910" s="30">
        <v>3376.2000000000003</v>
      </c>
      <c r="I910" s="85">
        <v>150.99546</v>
      </c>
      <c r="J910" s="90">
        <v>3225.20454</v>
      </c>
      <c r="K910" s="113"/>
      <c r="L910" s="112"/>
    </row>
    <row r="911" spans="1:12" ht="12.75">
      <c r="A911" s="21">
        <v>901</v>
      </c>
      <c r="B911" s="79" t="s">
        <v>1324</v>
      </c>
      <c r="C911" s="43" t="s">
        <v>403</v>
      </c>
      <c r="D911" s="30">
        <v>2176.2000000000003</v>
      </c>
      <c r="E911" s="28">
        <v>950</v>
      </c>
      <c r="F911" s="32">
        <v>35</v>
      </c>
      <c r="G911" s="28">
        <v>250</v>
      </c>
      <c r="H911" s="30">
        <v>3411.2000000000003</v>
      </c>
      <c r="I911" s="85">
        <v>152.68596000000002</v>
      </c>
      <c r="J911" s="90">
        <v>3258.51404</v>
      </c>
      <c r="K911" s="113"/>
      <c r="L911" s="112"/>
    </row>
    <row r="912" spans="1:12" ht="12.75">
      <c r="A912" s="21">
        <v>902</v>
      </c>
      <c r="B912" s="79" t="s">
        <v>1325</v>
      </c>
      <c r="C912" s="43" t="s">
        <v>427</v>
      </c>
      <c r="D912" s="30">
        <v>2142</v>
      </c>
      <c r="E912" s="28">
        <v>950</v>
      </c>
      <c r="F912" s="32">
        <v>35</v>
      </c>
      <c r="G912" s="28">
        <v>250</v>
      </c>
      <c r="H912" s="30">
        <v>3377</v>
      </c>
      <c r="I912" s="85">
        <v>151.0341</v>
      </c>
      <c r="J912" s="90">
        <v>3225.9659</v>
      </c>
      <c r="K912" s="113"/>
      <c r="L912" s="112"/>
    </row>
    <row r="913" spans="1:12" ht="12.75">
      <c r="A913" s="21">
        <v>903</v>
      </c>
      <c r="B913" s="79" t="s">
        <v>1326</v>
      </c>
      <c r="C913" s="43" t="s">
        <v>427</v>
      </c>
      <c r="D913" s="30">
        <v>2142</v>
      </c>
      <c r="E913" s="28">
        <v>950</v>
      </c>
      <c r="F913" s="32">
        <v>0</v>
      </c>
      <c r="G913" s="28">
        <v>250</v>
      </c>
      <c r="H913" s="30">
        <v>3342</v>
      </c>
      <c r="I913" s="85">
        <v>149.3436</v>
      </c>
      <c r="J913" s="90">
        <v>3192.6564</v>
      </c>
      <c r="K913" s="113"/>
      <c r="L913" s="112"/>
    </row>
    <row r="914" spans="1:12" ht="12.75">
      <c r="A914" s="21">
        <v>904</v>
      </c>
      <c r="B914" s="79" t="s">
        <v>1327</v>
      </c>
      <c r="C914" s="43" t="s">
        <v>443</v>
      </c>
      <c r="D914" s="30">
        <v>2142</v>
      </c>
      <c r="E914" s="28">
        <v>950</v>
      </c>
      <c r="F914" s="32">
        <v>50</v>
      </c>
      <c r="G914" s="28">
        <v>250</v>
      </c>
      <c r="H914" s="30">
        <v>3392</v>
      </c>
      <c r="I914" s="85">
        <v>151.7586</v>
      </c>
      <c r="J914" s="90">
        <v>3240.2414</v>
      </c>
      <c r="K914" s="113"/>
      <c r="L914" s="112"/>
    </row>
    <row r="915" spans="1:12" ht="12.75">
      <c r="A915" s="21">
        <v>905</v>
      </c>
      <c r="B915" s="79" t="s">
        <v>1328</v>
      </c>
      <c r="C915" s="27" t="s">
        <v>752</v>
      </c>
      <c r="D915" s="30">
        <v>2142</v>
      </c>
      <c r="E915" s="28">
        <v>950</v>
      </c>
      <c r="F915" s="32">
        <v>0</v>
      </c>
      <c r="G915" s="28">
        <v>250</v>
      </c>
      <c r="H915" s="30">
        <v>3342</v>
      </c>
      <c r="I915" s="85">
        <v>149.3436</v>
      </c>
      <c r="J915" s="90">
        <v>3192.6564</v>
      </c>
      <c r="K915" s="113"/>
      <c r="L915" s="112"/>
    </row>
    <row r="916" spans="1:12" ht="12.75">
      <c r="A916" s="21">
        <v>906</v>
      </c>
      <c r="B916" s="79" t="s">
        <v>1329</v>
      </c>
      <c r="C916" s="43" t="s">
        <v>443</v>
      </c>
      <c r="D916" s="30">
        <v>2142</v>
      </c>
      <c r="E916" s="28">
        <v>950</v>
      </c>
      <c r="F916" s="32">
        <v>50</v>
      </c>
      <c r="G916" s="28">
        <v>250</v>
      </c>
      <c r="H916" s="30">
        <v>3392</v>
      </c>
      <c r="I916" s="85">
        <v>151.7586</v>
      </c>
      <c r="J916" s="90">
        <v>3240.2414</v>
      </c>
      <c r="K916" s="113"/>
      <c r="L916" s="112"/>
    </row>
    <row r="917" spans="1:12" ht="12.75">
      <c r="A917" s="21">
        <v>907</v>
      </c>
      <c r="B917" s="79" t="s">
        <v>1330</v>
      </c>
      <c r="C917" s="27" t="s">
        <v>752</v>
      </c>
      <c r="D917" s="30">
        <v>2142</v>
      </c>
      <c r="E917" s="28">
        <v>950</v>
      </c>
      <c r="F917" s="32">
        <v>0</v>
      </c>
      <c r="G917" s="28">
        <v>250</v>
      </c>
      <c r="H917" s="30">
        <v>3342</v>
      </c>
      <c r="I917" s="85">
        <v>149.3436</v>
      </c>
      <c r="J917" s="90">
        <v>3192.6564</v>
      </c>
      <c r="K917" s="113"/>
      <c r="L917" s="112"/>
    </row>
    <row r="918" spans="1:12" ht="12.75">
      <c r="A918" s="21">
        <v>908</v>
      </c>
      <c r="B918" s="79" t="s">
        <v>1331</v>
      </c>
      <c r="C918" s="43" t="s">
        <v>490</v>
      </c>
      <c r="D918" s="30">
        <v>2142</v>
      </c>
      <c r="E918" s="28">
        <v>950</v>
      </c>
      <c r="F918" s="32">
        <v>0</v>
      </c>
      <c r="G918" s="28">
        <v>250</v>
      </c>
      <c r="H918" s="30">
        <v>3342</v>
      </c>
      <c r="I918" s="85">
        <v>149.3436</v>
      </c>
      <c r="J918" s="90">
        <v>3192.6564</v>
      </c>
      <c r="K918" s="113"/>
      <c r="L918" s="112"/>
    </row>
    <row r="919" spans="1:12" ht="12.75">
      <c r="A919" s="21">
        <v>909</v>
      </c>
      <c r="B919" s="79" t="s">
        <v>1332</v>
      </c>
      <c r="C919" s="43" t="s">
        <v>427</v>
      </c>
      <c r="D919" s="30">
        <v>2142</v>
      </c>
      <c r="E919" s="28">
        <v>950</v>
      </c>
      <c r="F919" s="32">
        <v>75</v>
      </c>
      <c r="G919" s="28">
        <v>250</v>
      </c>
      <c r="H919" s="30">
        <v>3417</v>
      </c>
      <c r="I919" s="85">
        <v>152.9661</v>
      </c>
      <c r="J919" s="90">
        <v>3264.0339</v>
      </c>
      <c r="K919" s="113"/>
      <c r="L919" s="112"/>
    </row>
    <row r="920" spans="1:12" ht="12.75">
      <c r="A920" s="21">
        <v>910</v>
      </c>
      <c r="B920" s="79" t="s">
        <v>1333</v>
      </c>
      <c r="C920" s="43" t="s">
        <v>40</v>
      </c>
      <c r="D920" s="30">
        <v>2347.5</v>
      </c>
      <c r="E920" s="28">
        <v>950</v>
      </c>
      <c r="F920" s="32">
        <v>75</v>
      </c>
      <c r="G920" s="28">
        <v>250</v>
      </c>
      <c r="H920" s="30">
        <v>3622.5</v>
      </c>
      <c r="I920" s="85">
        <v>162.89175</v>
      </c>
      <c r="J920" s="90">
        <v>3459.60825</v>
      </c>
      <c r="K920" s="113"/>
      <c r="L920" s="112"/>
    </row>
    <row r="921" spans="1:12" ht="12.75">
      <c r="A921" s="21">
        <v>911</v>
      </c>
      <c r="B921" s="79" t="s">
        <v>1334</v>
      </c>
      <c r="C921" s="43" t="s">
        <v>403</v>
      </c>
      <c r="D921" s="30">
        <v>2176.2000000000003</v>
      </c>
      <c r="E921" s="28">
        <v>950</v>
      </c>
      <c r="F921" s="32">
        <v>50</v>
      </c>
      <c r="G921" s="28">
        <v>250</v>
      </c>
      <c r="H921" s="30">
        <v>3426.2000000000003</v>
      </c>
      <c r="I921" s="85">
        <v>153.41046000000003</v>
      </c>
      <c r="J921" s="90">
        <v>3272.78954</v>
      </c>
      <c r="K921" s="113"/>
      <c r="L921" s="112"/>
    </row>
    <row r="922" spans="1:12" ht="12.75">
      <c r="A922" s="21">
        <v>912</v>
      </c>
      <c r="B922" s="79" t="s">
        <v>1335</v>
      </c>
      <c r="C922" s="43" t="s">
        <v>427</v>
      </c>
      <c r="D922" s="30">
        <v>2142</v>
      </c>
      <c r="E922" s="28">
        <v>950</v>
      </c>
      <c r="F922" s="32">
        <v>50</v>
      </c>
      <c r="G922" s="28">
        <v>250</v>
      </c>
      <c r="H922" s="30">
        <v>3392</v>
      </c>
      <c r="I922" s="85">
        <v>151.7586</v>
      </c>
      <c r="J922" s="90">
        <v>3240.2414</v>
      </c>
      <c r="K922" s="113"/>
      <c r="L922" s="112"/>
    </row>
    <row r="923" spans="1:12" ht="12.75">
      <c r="A923" s="21">
        <v>913</v>
      </c>
      <c r="B923" s="79" t="s">
        <v>1336</v>
      </c>
      <c r="C923" s="43" t="s">
        <v>427</v>
      </c>
      <c r="D923" s="30">
        <v>2142</v>
      </c>
      <c r="E923" s="28">
        <v>950</v>
      </c>
      <c r="F923" s="32">
        <v>35</v>
      </c>
      <c r="G923" s="28">
        <v>250</v>
      </c>
      <c r="H923" s="30">
        <v>3377</v>
      </c>
      <c r="I923" s="85">
        <v>151.0341</v>
      </c>
      <c r="J923" s="90">
        <v>3225.9659</v>
      </c>
      <c r="K923" s="113"/>
      <c r="L923" s="112"/>
    </row>
    <row r="924" spans="1:12" ht="12.75">
      <c r="A924" s="21">
        <v>914</v>
      </c>
      <c r="B924" s="79" t="s">
        <v>1337</v>
      </c>
      <c r="C924" s="43" t="s">
        <v>427</v>
      </c>
      <c r="D924" s="30">
        <v>2142</v>
      </c>
      <c r="E924" s="28">
        <v>950</v>
      </c>
      <c r="F924" s="32">
        <v>0</v>
      </c>
      <c r="G924" s="28">
        <v>250</v>
      </c>
      <c r="H924" s="30">
        <v>3342</v>
      </c>
      <c r="I924" s="85">
        <v>149.3436</v>
      </c>
      <c r="J924" s="90">
        <v>3192.6564</v>
      </c>
      <c r="K924" s="113"/>
      <c r="L924" s="112"/>
    </row>
    <row r="925" spans="1:12" ht="12.75">
      <c r="A925" s="21">
        <v>915</v>
      </c>
      <c r="B925" s="79" t="s">
        <v>1338</v>
      </c>
      <c r="C925" s="43" t="s">
        <v>443</v>
      </c>
      <c r="D925" s="30">
        <v>2142</v>
      </c>
      <c r="E925" s="28">
        <v>950</v>
      </c>
      <c r="F925" s="32">
        <v>0</v>
      </c>
      <c r="G925" s="28">
        <v>250</v>
      </c>
      <c r="H925" s="30">
        <v>3342</v>
      </c>
      <c r="I925" s="85">
        <v>149.3436</v>
      </c>
      <c r="J925" s="90">
        <v>3192.6564</v>
      </c>
      <c r="K925" s="113"/>
      <c r="L925" s="112"/>
    </row>
    <row r="926" spans="1:12" ht="12.75">
      <c r="A926" s="21">
        <v>916</v>
      </c>
      <c r="B926" s="79" t="s">
        <v>1339</v>
      </c>
      <c r="C926" s="43" t="s">
        <v>490</v>
      </c>
      <c r="D926" s="30">
        <v>2142</v>
      </c>
      <c r="E926" s="28">
        <v>950</v>
      </c>
      <c r="F926" s="32">
        <v>75</v>
      </c>
      <c r="G926" s="28">
        <v>250</v>
      </c>
      <c r="H926" s="30">
        <v>3417</v>
      </c>
      <c r="I926" s="85">
        <v>152.9661</v>
      </c>
      <c r="J926" s="90">
        <v>3264.0339</v>
      </c>
      <c r="K926" s="113"/>
      <c r="L926" s="112"/>
    </row>
    <row r="927" spans="1:12" ht="12.75">
      <c r="A927" s="21">
        <v>917</v>
      </c>
      <c r="B927" s="79" t="s">
        <v>1340</v>
      </c>
      <c r="C927" s="43" t="s">
        <v>40</v>
      </c>
      <c r="D927" s="30">
        <v>2347.5</v>
      </c>
      <c r="E927" s="28">
        <v>950</v>
      </c>
      <c r="F927" s="32">
        <v>50</v>
      </c>
      <c r="G927" s="28">
        <v>250</v>
      </c>
      <c r="H927" s="30">
        <v>3597.5</v>
      </c>
      <c r="I927" s="85">
        <v>161.68425000000002</v>
      </c>
      <c r="J927" s="90">
        <v>3435.8157499999998</v>
      </c>
      <c r="K927" s="113"/>
      <c r="L927" s="112"/>
    </row>
    <row r="928" spans="1:12" ht="12.75">
      <c r="A928" s="21">
        <v>918</v>
      </c>
      <c r="B928" s="79" t="s">
        <v>1341</v>
      </c>
      <c r="C928" s="43" t="s">
        <v>1280</v>
      </c>
      <c r="D928" s="30">
        <v>2176.2000000000003</v>
      </c>
      <c r="E928" s="28">
        <v>950</v>
      </c>
      <c r="F928" s="32">
        <v>50</v>
      </c>
      <c r="G928" s="28">
        <v>250</v>
      </c>
      <c r="H928" s="30">
        <v>3426.2000000000003</v>
      </c>
      <c r="I928" s="85">
        <v>153.41046000000003</v>
      </c>
      <c r="J928" s="90">
        <v>3272.78954</v>
      </c>
      <c r="K928" s="113"/>
      <c r="L928" s="112"/>
    </row>
    <row r="929" spans="1:12" ht="12.75">
      <c r="A929" s="21">
        <v>919</v>
      </c>
      <c r="B929" s="79" t="s">
        <v>1342</v>
      </c>
      <c r="C929" s="43" t="s">
        <v>403</v>
      </c>
      <c r="D929" s="30">
        <v>2176.2000000000003</v>
      </c>
      <c r="E929" s="28">
        <v>950</v>
      </c>
      <c r="F929" s="32">
        <v>50</v>
      </c>
      <c r="G929" s="28">
        <v>250</v>
      </c>
      <c r="H929" s="30">
        <v>3426.2000000000003</v>
      </c>
      <c r="I929" s="85">
        <v>153.41046000000003</v>
      </c>
      <c r="J929" s="90">
        <v>3272.78954</v>
      </c>
      <c r="K929" s="113"/>
      <c r="L929" s="112"/>
    </row>
    <row r="930" spans="1:12" ht="12.75">
      <c r="A930" s="21">
        <v>920</v>
      </c>
      <c r="B930" s="79" t="s">
        <v>1343</v>
      </c>
      <c r="C930" s="43" t="s">
        <v>555</v>
      </c>
      <c r="D930" s="30">
        <v>2176.2000000000003</v>
      </c>
      <c r="E930" s="28">
        <v>950</v>
      </c>
      <c r="F930" s="32">
        <v>50</v>
      </c>
      <c r="G930" s="28">
        <v>250</v>
      </c>
      <c r="H930" s="30">
        <v>3426.2000000000003</v>
      </c>
      <c r="I930" s="85">
        <v>153.41046000000003</v>
      </c>
      <c r="J930" s="90">
        <v>3272.78954</v>
      </c>
      <c r="K930" s="113"/>
      <c r="L930" s="112"/>
    </row>
    <row r="931" spans="1:12" ht="12.75">
      <c r="A931" s="21">
        <v>921</v>
      </c>
      <c r="B931" s="79" t="s">
        <v>1344</v>
      </c>
      <c r="C931" s="43" t="s">
        <v>403</v>
      </c>
      <c r="D931" s="30">
        <v>2176.2000000000003</v>
      </c>
      <c r="E931" s="28">
        <v>950</v>
      </c>
      <c r="F931" s="32">
        <v>50</v>
      </c>
      <c r="G931" s="28">
        <v>250</v>
      </c>
      <c r="H931" s="30">
        <v>3426.2000000000003</v>
      </c>
      <c r="I931" s="85">
        <v>153.41046000000003</v>
      </c>
      <c r="J931" s="90">
        <v>3272.78954</v>
      </c>
      <c r="K931" s="113"/>
      <c r="L931" s="112"/>
    </row>
    <row r="932" spans="1:12" ht="12.75">
      <c r="A932" s="21">
        <v>922</v>
      </c>
      <c r="B932" s="79" t="s">
        <v>1345</v>
      </c>
      <c r="C932" s="43" t="s">
        <v>403</v>
      </c>
      <c r="D932" s="30">
        <v>2176.2000000000003</v>
      </c>
      <c r="E932" s="28">
        <v>950</v>
      </c>
      <c r="F932" s="32">
        <v>50</v>
      </c>
      <c r="G932" s="28">
        <v>250</v>
      </c>
      <c r="H932" s="30">
        <v>3426.2000000000003</v>
      </c>
      <c r="I932" s="85">
        <v>153.41046000000003</v>
      </c>
      <c r="J932" s="90">
        <v>3272.78954</v>
      </c>
      <c r="K932" s="113"/>
      <c r="L932" s="112"/>
    </row>
    <row r="933" spans="1:12" ht="12.75">
      <c r="A933" s="21">
        <v>923</v>
      </c>
      <c r="B933" s="79" t="s">
        <v>1346</v>
      </c>
      <c r="C933" s="43" t="s">
        <v>427</v>
      </c>
      <c r="D933" s="30">
        <v>2142</v>
      </c>
      <c r="E933" s="28">
        <v>950</v>
      </c>
      <c r="F933" s="32">
        <v>50</v>
      </c>
      <c r="G933" s="28">
        <v>250</v>
      </c>
      <c r="H933" s="30">
        <v>3392</v>
      </c>
      <c r="I933" s="85">
        <v>151.7586</v>
      </c>
      <c r="J933" s="90">
        <v>3240.2414</v>
      </c>
      <c r="K933" s="113"/>
      <c r="L933" s="112"/>
    </row>
    <row r="934" spans="1:12" ht="12.75">
      <c r="A934" s="21">
        <v>924</v>
      </c>
      <c r="B934" s="61" t="s">
        <v>1347</v>
      </c>
      <c r="C934" s="43" t="s">
        <v>755</v>
      </c>
      <c r="D934" s="30">
        <v>2142</v>
      </c>
      <c r="E934" s="28">
        <v>950</v>
      </c>
      <c r="F934" s="32">
        <v>50</v>
      </c>
      <c r="G934" s="28">
        <v>250</v>
      </c>
      <c r="H934" s="30">
        <v>3392</v>
      </c>
      <c r="I934" s="85">
        <v>151.7586</v>
      </c>
      <c r="J934" s="90">
        <v>3240.2414</v>
      </c>
      <c r="K934" s="113"/>
      <c r="L934" s="112"/>
    </row>
    <row r="935" spans="1:12" ht="12.75">
      <c r="A935" s="21">
        <v>925</v>
      </c>
      <c r="B935" s="79" t="s">
        <v>1348</v>
      </c>
      <c r="C935" s="43" t="s">
        <v>427</v>
      </c>
      <c r="D935" s="30">
        <v>2142</v>
      </c>
      <c r="E935" s="28">
        <v>950</v>
      </c>
      <c r="F935" s="32">
        <v>75</v>
      </c>
      <c r="G935" s="28">
        <v>250</v>
      </c>
      <c r="H935" s="30">
        <v>3417</v>
      </c>
      <c r="I935" s="85">
        <v>152.9661</v>
      </c>
      <c r="J935" s="90">
        <v>3264.0339</v>
      </c>
      <c r="K935" s="113"/>
      <c r="L935" s="112"/>
    </row>
    <row r="936" spans="1:12" ht="12.75">
      <c r="A936" s="21">
        <v>926</v>
      </c>
      <c r="B936" s="79" t="s">
        <v>1349</v>
      </c>
      <c r="C936" s="43" t="s">
        <v>40</v>
      </c>
      <c r="D936" s="30">
        <v>2347.5</v>
      </c>
      <c r="E936" s="28">
        <v>950</v>
      </c>
      <c r="F936" s="32">
        <v>50</v>
      </c>
      <c r="G936" s="28">
        <v>250</v>
      </c>
      <c r="H936" s="30">
        <v>3597.5</v>
      </c>
      <c r="I936" s="85">
        <v>161.68425000000002</v>
      </c>
      <c r="J936" s="90">
        <v>3435.8157499999998</v>
      </c>
      <c r="K936" s="113"/>
      <c r="L936" s="112"/>
    </row>
    <row r="937" spans="1:12" ht="12.75">
      <c r="A937" s="21">
        <v>927</v>
      </c>
      <c r="B937" s="79" t="s">
        <v>1350</v>
      </c>
      <c r="C937" s="43" t="s">
        <v>555</v>
      </c>
      <c r="D937" s="30">
        <v>2176.2000000000003</v>
      </c>
      <c r="E937" s="28">
        <v>950</v>
      </c>
      <c r="F937" s="32">
        <v>50</v>
      </c>
      <c r="G937" s="28">
        <v>250</v>
      </c>
      <c r="H937" s="30">
        <v>3426.2000000000003</v>
      </c>
      <c r="I937" s="85">
        <v>153.41046000000003</v>
      </c>
      <c r="J937" s="90">
        <v>3272.78954</v>
      </c>
      <c r="K937" s="113"/>
      <c r="L937" s="112"/>
    </row>
    <row r="938" spans="1:12" ht="12.75">
      <c r="A938" s="21">
        <v>928</v>
      </c>
      <c r="B938" s="79" t="s">
        <v>1351</v>
      </c>
      <c r="C938" s="43" t="s">
        <v>555</v>
      </c>
      <c r="D938" s="30">
        <v>2176.2000000000003</v>
      </c>
      <c r="E938" s="28">
        <v>950</v>
      </c>
      <c r="F938" s="32">
        <v>75</v>
      </c>
      <c r="G938" s="28">
        <v>250</v>
      </c>
      <c r="H938" s="30">
        <v>3451.2000000000003</v>
      </c>
      <c r="I938" s="85">
        <v>154.61796</v>
      </c>
      <c r="J938" s="90">
        <v>3296.5820400000002</v>
      </c>
      <c r="K938" s="113"/>
      <c r="L938" s="112"/>
    </row>
    <row r="939" spans="1:12" ht="12.75">
      <c r="A939" s="21">
        <v>929</v>
      </c>
      <c r="B939" s="79" t="s">
        <v>1352</v>
      </c>
      <c r="C939" s="43" t="s">
        <v>555</v>
      </c>
      <c r="D939" s="30">
        <v>2176.2000000000003</v>
      </c>
      <c r="E939" s="28">
        <v>950</v>
      </c>
      <c r="F939" s="32">
        <v>50</v>
      </c>
      <c r="G939" s="28">
        <v>250</v>
      </c>
      <c r="H939" s="30">
        <v>3426.2000000000003</v>
      </c>
      <c r="I939" s="85">
        <v>153.41046000000003</v>
      </c>
      <c r="J939" s="90">
        <v>3272.78954</v>
      </c>
      <c r="K939" s="113"/>
      <c r="L939" s="112"/>
    </row>
    <row r="940" spans="1:12" ht="12.75">
      <c r="A940" s="21">
        <v>930</v>
      </c>
      <c r="B940" s="79" t="s">
        <v>1353</v>
      </c>
      <c r="C940" s="43" t="s">
        <v>427</v>
      </c>
      <c r="D940" s="30">
        <v>2142</v>
      </c>
      <c r="E940" s="28">
        <v>950</v>
      </c>
      <c r="F940" s="32">
        <v>50</v>
      </c>
      <c r="G940" s="28">
        <v>250</v>
      </c>
      <c r="H940" s="30">
        <v>3392</v>
      </c>
      <c r="I940" s="85">
        <v>151.7586</v>
      </c>
      <c r="J940" s="90">
        <v>3240.2414</v>
      </c>
      <c r="K940" s="113"/>
      <c r="L940" s="112"/>
    </row>
    <row r="941" spans="1:12" ht="12.75">
      <c r="A941" s="21">
        <v>931</v>
      </c>
      <c r="B941" s="79" t="s">
        <v>1354</v>
      </c>
      <c r="C941" s="43" t="s">
        <v>427</v>
      </c>
      <c r="D941" s="30">
        <v>2142</v>
      </c>
      <c r="E941" s="28">
        <v>950</v>
      </c>
      <c r="F941" s="32">
        <v>50</v>
      </c>
      <c r="G941" s="28">
        <v>250</v>
      </c>
      <c r="H941" s="30">
        <v>3392</v>
      </c>
      <c r="I941" s="85">
        <v>151.7586</v>
      </c>
      <c r="J941" s="90">
        <v>3240.2414</v>
      </c>
      <c r="K941" s="113"/>
      <c r="L941" s="112"/>
    </row>
    <row r="942" spans="1:12" ht="12.75">
      <c r="A942" s="21">
        <v>932</v>
      </c>
      <c r="B942" s="79" t="s">
        <v>1355</v>
      </c>
      <c r="C942" s="43" t="s">
        <v>427</v>
      </c>
      <c r="D942" s="30">
        <v>2142</v>
      </c>
      <c r="E942" s="28">
        <v>950</v>
      </c>
      <c r="F942" s="32">
        <v>50</v>
      </c>
      <c r="G942" s="28">
        <v>250</v>
      </c>
      <c r="H942" s="30">
        <v>3392</v>
      </c>
      <c r="I942" s="85">
        <v>151.7586</v>
      </c>
      <c r="J942" s="90">
        <v>3240.2414</v>
      </c>
      <c r="K942" s="113"/>
      <c r="L942" s="112"/>
    </row>
    <row r="943" spans="1:12" ht="12.75">
      <c r="A943" s="21">
        <v>933</v>
      </c>
      <c r="B943" s="79" t="s">
        <v>1356</v>
      </c>
      <c r="C943" s="43" t="s">
        <v>427</v>
      </c>
      <c r="D943" s="30">
        <v>2142</v>
      </c>
      <c r="E943" s="28">
        <v>950</v>
      </c>
      <c r="F943" s="32">
        <v>75</v>
      </c>
      <c r="G943" s="28">
        <v>250</v>
      </c>
      <c r="H943" s="30">
        <v>3417</v>
      </c>
      <c r="I943" s="85">
        <v>152.9661</v>
      </c>
      <c r="J943" s="90">
        <v>3264.0339</v>
      </c>
      <c r="K943" s="113"/>
      <c r="L943" s="112"/>
    </row>
    <row r="944" spans="1:12" ht="12.75">
      <c r="A944" s="21">
        <v>934</v>
      </c>
      <c r="B944" s="79" t="s">
        <v>1357</v>
      </c>
      <c r="C944" s="43" t="s">
        <v>427</v>
      </c>
      <c r="D944" s="30">
        <v>2142</v>
      </c>
      <c r="E944" s="28">
        <v>950</v>
      </c>
      <c r="F944" s="32">
        <v>75</v>
      </c>
      <c r="G944" s="28">
        <v>250</v>
      </c>
      <c r="H944" s="30">
        <v>3417</v>
      </c>
      <c r="I944" s="85">
        <v>152.9661</v>
      </c>
      <c r="J944" s="90">
        <v>3264.0339</v>
      </c>
      <c r="K944" s="113"/>
      <c r="L944" s="112"/>
    </row>
    <row r="945" spans="1:12" ht="12.75">
      <c r="A945" s="21">
        <v>935</v>
      </c>
      <c r="B945" s="79" t="s">
        <v>1358</v>
      </c>
      <c r="C945" s="43" t="s">
        <v>427</v>
      </c>
      <c r="D945" s="30">
        <v>2142</v>
      </c>
      <c r="E945" s="28">
        <v>950</v>
      </c>
      <c r="F945" s="32">
        <v>75</v>
      </c>
      <c r="G945" s="28">
        <v>250</v>
      </c>
      <c r="H945" s="30">
        <v>3417</v>
      </c>
      <c r="I945" s="85">
        <v>152.9661</v>
      </c>
      <c r="J945" s="90">
        <v>3264.0339</v>
      </c>
      <c r="K945" s="113"/>
      <c r="L945" s="112"/>
    </row>
    <row r="946" spans="1:12" ht="12.75">
      <c r="A946" s="21">
        <v>936</v>
      </c>
      <c r="B946" s="79" t="s">
        <v>1359</v>
      </c>
      <c r="C946" s="43" t="s">
        <v>403</v>
      </c>
      <c r="D946" s="30">
        <v>2176.2000000000003</v>
      </c>
      <c r="E946" s="28">
        <v>950</v>
      </c>
      <c r="F946" s="32">
        <v>75</v>
      </c>
      <c r="G946" s="28">
        <v>250</v>
      </c>
      <c r="H946" s="30">
        <v>3451.2000000000003</v>
      </c>
      <c r="I946" s="85">
        <v>154.61796</v>
      </c>
      <c r="J946" s="90">
        <v>3296.5820400000002</v>
      </c>
      <c r="K946" s="113"/>
      <c r="L946" s="112"/>
    </row>
    <row r="947" spans="1:12" ht="12.75">
      <c r="A947" s="21">
        <v>937</v>
      </c>
      <c r="B947" s="79" t="s">
        <v>1360</v>
      </c>
      <c r="C947" s="43" t="s">
        <v>403</v>
      </c>
      <c r="D947" s="30">
        <v>2176.2000000000003</v>
      </c>
      <c r="E947" s="28">
        <v>950</v>
      </c>
      <c r="F947" s="32">
        <v>50</v>
      </c>
      <c r="G947" s="28">
        <v>250</v>
      </c>
      <c r="H947" s="30">
        <v>3426.2000000000003</v>
      </c>
      <c r="I947" s="85">
        <v>153.41046000000003</v>
      </c>
      <c r="J947" s="90">
        <v>3272.78954</v>
      </c>
      <c r="K947" s="113"/>
      <c r="L947" s="112"/>
    </row>
    <row r="948" spans="1:12" ht="12.75">
      <c r="A948" s="21">
        <v>938</v>
      </c>
      <c r="B948" s="79" t="s">
        <v>1361</v>
      </c>
      <c r="C948" s="43" t="s">
        <v>403</v>
      </c>
      <c r="D948" s="30">
        <v>2176.2000000000003</v>
      </c>
      <c r="E948" s="28">
        <v>950</v>
      </c>
      <c r="F948" s="32">
        <v>50</v>
      </c>
      <c r="G948" s="28">
        <v>250</v>
      </c>
      <c r="H948" s="30">
        <v>3426.2000000000003</v>
      </c>
      <c r="I948" s="85">
        <v>153.41046000000003</v>
      </c>
      <c r="J948" s="90">
        <v>3272.78954</v>
      </c>
      <c r="K948" s="113"/>
      <c r="L948" s="112"/>
    </row>
    <row r="949" spans="1:12" ht="12.75">
      <c r="A949" s="21">
        <v>939</v>
      </c>
      <c r="B949" s="79" t="s">
        <v>1362</v>
      </c>
      <c r="C949" s="43" t="s">
        <v>403</v>
      </c>
      <c r="D949" s="30">
        <v>2176.2000000000003</v>
      </c>
      <c r="E949" s="28">
        <v>950</v>
      </c>
      <c r="F949" s="32">
        <v>50</v>
      </c>
      <c r="G949" s="28">
        <v>250</v>
      </c>
      <c r="H949" s="30">
        <v>3426.2000000000003</v>
      </c>
      <c r="I949" s="85">
        <v>153.41046000000003</v>
      </c>
      <c r="J949" s="90">
        <v>3272.78954</v>
      </c>
      <c r="K949" s="113"/>
      <c r="L949" s="112"/>
    </row>
    <row r="950" spans="1:12" ht="12.75">
      <c r="A950" s="21">
        <v>940</v>
      </c>
      <c r="B950" s="79" t="s">
        <v>1363</v>
      </c>
      <c r="C950" s="43" t="s">
        <v>1280</v>
      </c>
      <c r="D950" s="30">
        <v>2176.2000000000003</v>
      </c>
      <c r="E950" s="28">
        <v>950</v>
      </c>
      <c r="F950" s="32">
        <v>75</v>
      </c>
      <c r="G950" s="28">
        <v>250</v>
      </c>
      <c r="H950" s="30">
        <v>3451.2000000000003</v>
      </c>
      <c r="I950" s="85">
        <v>154.61796</v>
      </c>
      <c r="J950" s="90">
        <v>3296.5820400000002</v>
      </c>
      <c r="K950" s="113"/>
      <c r="L950" s="112"/>
    </row>
    <row r="951" spans="1:12" ht="12.75">
      <c r="A951" s="21">
        <v>941</v>
      </c>
      <c r="B951" s="79" t="s">
        <v>1364</v>
      </c>
      <c r="C951" s="43" t="s">
        <v>685</v>
      </c>
      <c r="D951" s="30">
        <v>2207.7000000000003</v>
      </c>
      <c r="E951" s="28">
        <v>950</v>
      </c>
      <c r="F951" s="32">
        <v>50</v>
      </c>
      <c r="G951" s="28">
        <v>250</v>
      </c>
      <c r="H951" s="30">
        <v>3457.7000000000003</v>
      </c>
      <c r="I951" s="85">
        <v>154.93191000000002</v>
      </c>
      <c r="J951" s="90">
        <v>3302.7680900000005</v>
      </c>
      <c r="K951" s="113"/>
      <c r="L951" s="112"/>
    </row>
    <row r="952" spans="1:12" ht="12.75">
      <c r="A952" s="21">
        <v>942</v>
      </c>
      <c r="B952" s="79" t="s">
        <v>1365</v>
      </c>
      <c r="C952" s="43" t="s">
        <v>427</v>
      </c>
      <c r="D952" s="30">
        <v>2142</v>
      </c>
      <c r="E952" s="28">
        <v>950</v>
      </c>
      <c r="F952" s="32">
        <v>50</v>
      </c>
      <c r="G952" s="28">
        <v>250</v>
      </c>
      <c r="H952" s="30">
        <v>3392</v>
      </c>
      <c r="I952" s="85">
        <v>151.7586</v>
      </c>
      <c r="J952" s="90">
        <v>3240.2414</v>
      </c>
      <c r="K952" s="113"/>
      <c r="L952" s="112"/>
    </row>
    <row r="953" spans="1:12" ht="12.75">
      <c r="A953" s="21">
        <v>943</v>
      </c>
      <c r="B953" s="79" t="s">
        <v>1366</v>
      </c>
      <c r="C953" s="43" t="s">
        <v>427</v>
      </c>
      <c r="D953" s="30">
        <v>2142</v>
      </c>
      <c r="E953" s="28">
        <v>950</v>
      </c>
      <c r="F953" s="32">
        <v>50</v>
      </c>
      <c r="G953" s="28">
        <v>250</v>
      </c>
      <c r="H953" s="30">
        <v>3392</v>
      </c>
      <c r="I953" s="85">
        <v>151.7586</v>
      </c>
      <c r="J953" s="90">
        <v>3240.2414</v>
      </c>
      <c r="K953" s="113"/>
      <c r="L953" s="112"/>
    </row>
    <row r="954" spans="1:12" ht="12.75">
      <c r="A954" s="21">
        <v>944</v>
      </c>
      <c r="B954" s="79" t="s">
        <v>1367</v>
      </c>
      <c r="C954" s="43" t="s">
        <v>427</v>
      </c>
      <c r="D954" s="30">
        <v>2142</v>
      </c>
      <c r="E954" s="28">
        <v>950</v>
      </c>
      <c r="F954" s="32">
        <v>50</v>
      </c>
      <c r="G954" s="28">
        <v>250</v>
      </c>
      <c r="H954" s="30">
        <v>3392</v>
      </c>
      <c r="I954" s="85">
        <v>151.7586</v>
      </c>
      <c r="J954" s="90">
        <v>3240.2414</v>
      </c>
      <c r="K954" s="113"/>
      <c r="L954" s="112"/>
    </row>
    <row r="955" spans="1:12" ht="12.75">
      <c r="A955" s="21">
        <v>945</v>
      </c>
      <c r="B955" s="79" t="s">
        <v>1368</v>
      </c>
      <c r="C955" s="43" t="s">
        <v>427</v>
      </c>
      <c r="D955" s="30">
        <v>2142</v>
      </c>
      <c r="E955" s="28">
        <v>950</v>
      </c>
      <c r="F955" s="32">
        <v>0</v>
      </c>
      <c r="G955" s="28">
        <v>250</v>
      </c>
      <c r="H955" s="30">
        <v>3342</v>
      </c>
      <c r="I955" s="85">
        <v>149.3436</v>
      </c>
      <c r="J955" s="90">
        <v>3192.6564</v>
      </c>
      <c r="K955" s="113"/>
      <c r="L955" s="112"/>
    </row>
    <row r="956" spans="1:12" ht="12.75">
      <c r="A956" s="21">
        <v>946</v>
      </c>
      <c r="B956" s="79" t="s">
        <v>1369</v>
      </c>
      <c r="C956" s="33" t="s">
        <v>443</v>
      </c>
      <c r="D956" s="30">
        <v>2142</v>
      </c>
      <c r="E956" s="28">
        <v>950</v>
      </c>
      <c r="F956" s="32">
        <v>0</v>
      </c>
      <c r="G956" s="28">
        <v>250</v>
      </c>
      <c r="H956" s="30">
        <v>3342</v>
      </c>
      <c r="I956" s="85">
        <v>149.3436</v>
      </c>
      <c r="J956" s="90">
        <v>3192.6564</v>
      </c>
      <c r="K956" s="113"/>
      <c r="L956" s="112"/>
    </row>
    <row r="957" spans="1:12" ht="12.75">
      <c r="A957" s="21">
        <v>947</v>
      </c>
      <c r="B957" s="79" t="s">
        <v>1370</v>
      </c>
      <c r="C957" s="33" t="s">
        <v>443</v>
      </c>
      <c r="D957" s="30">
        <v>2142</v>
      </c>
      <c r="E957" s="28">
        <v>950</v>
      </c>
      <c r="F957" s="32">
        <v>0</v>
      </c>
      <c r="G957" s="28">
        <v>250</v>
      </c>
      <c r="H957" s="30">
        <v>3342</v>
      </c>
      <c r="I957" s="85">
        <v>149.3436</v>
      </c>
      <c r="J957" s="90">
        <v>3192.6564</v>
      </c>
      <c r="K957" s="113"/>
      <c r="L957" s="112"/>
    </row>
    <row r="958" spans="1:12" ht="12.75">
      <c r="A958" s="21">
        <v>948</v>
      </c>
      <c r="B958" s="79" t="s">
        <v>1371</v>
      </c>
      <c r="C958" s="43" t="s">
        <v>427</v>
      </c>
      <c r="D958" s="30">
        <v>2142</v>
      </c>
      <c r="E958" s="28">
        <v>950</v>
      </c>
      <c r="F958" s="32">
        <v>0</v>
      </c>
      <c r="G958" s="28">
        <v>250</v>
      </c>
      <c r="H958" s="30">
        <v>3342</v>
      </c>
      <c r="I958" s="85">
        <v>149.3436</v>
      </c>
      <c r="J958" s="90">
        <v>3192.6564</v>
      </c>
      <c r="K958" s="113"/>
      <c r="L958" s="112"/>
    </row>
    <row r="959" spans="1:12" ht="12.75">
      <c r="A959" s="21">
        <v>949</v>
      </c>
      <c r="B959" s="79" t="s">
        <v>1372</v>
      </c>
      <c r="C959" s="43" t="s">
        <v>403</v>
      </c>
      <c r="D959" s="30">
        <v>2176.2000000000003</v>
      </c>
      <c r="E959" s="28">
        <v>950</v>
      </c>
      <c r="F959" s="32">
        <v>0</v>
      </c>
      <c r="G959" s="28">
        <v>250</v>
      </c>
      <c r="H959" s="30">
        <v>3376.2000000000003</v>
      </c>
      <c r="I959" s="85">
        <v>150.99546</v>
      </c>
      <c r="J959" s="90">
        <v>3225.20454</v>
      </c>
      <c r="K959" s="113"/>
      <c r="L959" s="112"/>
    </row>
    <row r="960" spans="1:12" ht="12.75">
      <c r="A960" s="21">
        <v>950</v>
      </c>
      <c r="B960" s="79" t="s">
        <v>1373</v>
      </c>
      <c r="C960" s="43" t="s">
        <v>443</v>
      </c>
      <c r="D960" s="30">
        <v>2142</v>
      </c>
      <c r="E960" s="28">
        <v>950</v>
      </c>
      <c r="F960" s="32">
        <v>0</v>
      </c>
      <c r="G960" s="28">
        <v>250</v>
      </c>
      <c r="H960" s="30">
        <v>3342</v>
      </c>
      <c r="I960" s="85">
        <v>149.3436</v>
      </c>
      <c r="J960" s="90">
        <v>3192.6564</v>
      </c>
      <c r="K960" s="113"/>
      <c r="L960" s="112"/>
    </row>
    <row r="961" spans="1:12" ht="12.75">
      <c r="A961" s="21">
        <v>951</v>
      </c>
      <c r="B961" s="61" t="s">
        <v>1374</v>
      </c>
      <c r="C961" s="43" t="s">
        <v>492</v>
      </c>
      <c r="D961" s="30">
        <v>2142</v>
      </c>
      <c r="E961" s="28">
        <v>950</v>
      </c>
      <c r="F961" s="32">
        <v>0</v>
      </c>
      <c r="G961" s="28">
        <v>250</v>
      </c>
      <c r="H961" s="30">
        <v>3342</v>
      </c>
      <c r="I961" s="85">
        <v>149.3436</v>
      </c>
      <c r="J961" s="90">
        <v>3192.6564</v>
      </c>
      <c r="K961" s="3"/>
      <c r="L961" s="112"/>
    </row>
    <row r="962" spans="1:12" ht="12.75">
      <c r="A962" s="21">
        <v>952</v>
      </c>
      <c r="B962" s="61" t="s">
        <v>1375</v>
      </c>
      <c r="C962" s="43" t="s">
        <v>443</v>
      </c>
      <c r="D962" s="30">
        <v>2142</v>
      </c>
      <c r="E962" s="30">
        <v>950</v>
      </c>
      <c r="F962" s="30">
        <v>0</v>
      </c>
      <c r="G962" s="30">
        <v>250</v>
      </c>
      <c r="H962" s="30">
        <v>3342</v>
      </c>
      <c r="I962" s="85">
        <v>149.3436</v>
      </c>
      <c r="J962" s="90">
        <v>3192.6564</v>
      </c>
      <c r="K962" s="3"/>
      <c r="L962" s="112"/>
    </row>
    <row r="963" spans="1:12" ht="12.75">
      <c r="A963" s="21">
        <v>953</v>
      </c>
      <c r="B963" s="61" t="s">
        <v>1376</v>
      </c>
      <c r="C963" s="43" t="s">
        <v>443</v>
      </c>
      <c r="D963" s="30">
        <v>2142</v>
      </c>
      <c r="E963" s="30">
        <v>950</v>
      </c>
      <c r="F963" s="30">
        <v>0</v>
      </c>
      <c r="G963" s="30">
        <v>250</v>
      </c>
      <c r="H963" s="30">
        <v>3342</v>
      </c>
      <c r="I963" s="85">
        <v>149.3436</v>
      </c>
      <c r="J963" s="90">
        <v>3192.6564</v>
      </c>
      <c r="K963" s="3"/>
      <c r="L963" s="112"/>
    </row>
    <row r="964" spans="1:12" ht="12.75">
      <c r="A964" s="21">
        <v>954</v>
      </c>
      <c r="B964" s="61" t="s">
        <v>1377</v>
      </c>
      <c r="C964" s="43" t="s">
        <v>492</v>
      </c>
      <c r="D964" s="30">
        <v>2142</v>
      </c>
      <c r="E964" s="30">
        <v>950</v>
      </c>
      <c r="F964" s="30">
        <v>0</v>
      </c>
      <c r="G964" s="30">
        <v>250</v>
      </c>
      <c r="H964" s="30">
        <v>3342</v>
      </c>
      <c r="I964" s="85">
        <v>149.3436</v>
      </c>
      <c r="J964" s="90">
        <v>3192.6564</v>
      </c>
      <c r="K964" s="3"/>
      <c r="L964" s="112"/>
    </row>
    <row r="965" spans="1:12" ht="12.75">
      <c r="A965" s="21">
        <v>955</v>
      </c>
      <c r="B965" s="61" t="s">
        <v>1378</v>
      </c>
      <c r="C965" s="43" t="s">
        <v>492</v>
      </c>
      <c r="D965" s="30">
        <v>2142</v>
      </c>
      <c r="E965" s="30">
        <v>950</v>
      </c>
      <c r="F965" s="30">
        <v>0</v>
      </c>
      <c r="G965" s="30">
        <v>250</v>
      </c>
      <c r="H965" s="30">
        <v>3342</v>
      </c>
      <c r="I965" s="85">
        <v>149.3436</v>
      </c>
      <c r="J965" s="90">
        <v>3192.6564</v>
      </c>
      <c r="K965" s="3"/>
      <c r="L965" s="112"/>
    </row>
    <row r="966" spans="1:12" ht="12.75">
      <c r="A966" s="21">
        <v>956</v>
      </c>
      <c r="B966" s="61" t="s">
        <v>1379</v>
      </c>
      <c r="C966" s="43" t="s">
        <v>1280</v>
      </c>
      <c r="D966" s="30">
        <v>2248.74</v>
      </c>
      <c r="E966" s="30">
        <v>950</v>
      </c>
      <c r="F966" s="30">
        <v>0</v>
      </c>
      <c r="G966" s="30">
        <v>250</v>
      </c>
      <c r="H966" s="30">
        <v>3448.74</v>
      </c>
      <c r="I966" s="85">
        <v>154.499142</v>
      </c>
      <c r="J966" s="90">
        <v>3294.2408579999997</v>
      </c>
      <c r="K966" s="3"/>
      <c r="L966" s="112"/>
    </row>
    <row r="967" spans="1:12" ht="12.75">
      <c r="A967" s="21">
        <v>957</v>
      </c>
      <c r="B967" s="61" t="s">
        <v>1380</v>
      </c>
      <c r="C967" s="43" t="s">
        <v>1381</v>
      </c>
      <c r="D967" s="30">
        <v>2207.7000000000003</v>
      </c>
      <c r="E967" s="30">
        <v>950</v>
      </c>
      <c r="F967" s="30">
        <v>0</v>
      </c>
      <c r="G967" s="30">
        <v>250</v>
      </c>
      <c r="H967" s="30">
        <v>3407.7000000000003</v>
      </c>
      <c r="I967" s="85">
        <v>152.51691000000002</v>
      </c>
      <c r="J967" s="90">
        <v>3255.1830900000004</v>
      </c>
      <c r="K967" s="3"/>
      <c r="L967" s="112"/>
    </row>
    <row r="968" spans="1:12" ht="12.75">
      <c r="A968" s="21">
        <v>958</v>
      </c>
      <c r="B968" s="61" t="s">
        <v>1382</v>
      </c>
      <c r="C968" s="61" t="s">
        <v>443</v>
      </c>
      <c r="D968" s="30">
        <v>2142</v>
      </c>
      <c r="E968" s="30">
        <v>950</v>
      </c>
      <c r="F968" s="30">
        <v>0</v>
      </c>
      <c r="G968" s="30">
        <v>250</v>
      </c>
      <c r="H968" s="30">
        <v>3342</v>
      </c>
      <c r="I968" s="85">
        <v>149.3436</v>
      </c>
      <c r="J968" s="90">
        <v>3192.6564</v>
      </c>
      <c r="K968" s="3"/>
      <c r="L968" s="112"/>
    </row>
    <row r="969" spans="1:12" ht="12.75">
      <c r="A969" s="21">
        <v>959</v>
      </c>
      <c r="B969" s="61" t="s">
        <v>1383</v>
      </c>
      <c r="C969" s="61" t="s">
        <v>443</v>
      </c>
      <c r="D969" s="30">
        <v>2142</v>
      </c>
      <c r="E969" s="30">
        <v>950</v>
      </c>
      <c r="F969" s="30">
        <v>0</v>
      </c>
      <c r="G969" s="30">
        <v>250</v>
      </c>
      <c r="H969" s="30">
        <v>3342</v>
      </c>
      <c r="I969" s="85">
        <v>149.3436</v>
      </c>
      <c r="J969" s="90">
        <v>3192.6564</v>
      </c>
      <c r="K969" s="3"/>
      <c r="L969" s="112"/>
    </row>
    <row r="970" spans="1:12" ht="12.75">
      <c r="A970" s="21">
        <v>960</v>
      </c>
      <c r="B970" s="61" t="s">
        <v>1384</v>
      </c>
      <c r="C970" s="61" t="s">
        <v>516</v>
      </c>
      <c r="D970" s="30">
        <v>2142</v>
      </c>
      <c r="E970" s="30">
        <v>950</v>
      </c>
      <c r="F970" s="30">
        <v>0</v>
      </c>
      <c r="G970" s="30">
        <v>250</v>
      </c>
      <c r="H970" s="30">
        <v>3342</v>
      </c>
      <c r="I970" s="85">
        <v>149.3436</v>
      </c>
      <c r="J970" s="90">
        <v>3192.6564</v>
      </c>
      <c r="K970" s="3"/>
      <c r="L970" s="112"/>
    </row>
    <row r="971" spans="1:12" ht="12.75">
      <c r="A971" s="21">
        <v>961</v>
      </c>
      <c r="B971" s="61" t="s">
        <v>1385</v>
      </c>
      <c r="C971" s="61" t="s">
        <v>490</v>
      </c>
      <c r="D971" s="30">
        <v>2142</v>
      </c>
      <c r="E971" s="30">
        <v>950</v>
      </c>
      <c r="F971" s="30">
        <v>0</v>
      </c>
      <c r="G971" s="30">
        <v>250</v>
      </c>
      <c r="H971" s="30">
        <v>3342</v>
      </c>
      <c r="I971" s="85">
        <v>149.3436</v>
      </c>
      <c r="J971" s="90">
        <v>3192.6564</v>
      </c>
      <c r="K971" s="3"/>
      <c r="L971" s="112"/>
    </row>
    <row r="972" spans="1:12" ht="12.75">
      <c r="A972" s="21">
        <v>962</v>
      </c>
      <c r="B972" s="61" t="s">
        <v>1386</v>
      </c>
      <c r="C972" s="61" t="s">
        <v>443</v>
      </c>
      <c r="D972" s="30">
        <v>2142</v>
      </c>
      <c r="E972" s="30">
        <v>950</v>
      </c>
      <c r="F972" s="30">
        <v>0</v>
      </c>
      <c r="G972" s="30">
        <v>250</v>
      </c>
      <c r="H972" s="30">
        <v>3342</v>
      </c>
      <c r="I972" s="85">
        <v>149.3436</v>
      </c>
      <c r="J972" s="90">
        <v>3192.6564</v>
      </c>
      <c r="K972" s="3"/>
      <c r="L972" s="112"/>
    </row>
    <row r="973" spans="1:12" ht="12.75">
      <c r="A973" s="21">
        <v>963</v>
      </c>
      <c r="B973" s="61" t="s">
        <v>1387</v>
      </c>
      <c r="C973" s="61" t="s">
        <v>443</v>
      </c>
      <c r="D973" s="30">
        <v>2142</v>
      </c>
      <c r="E973" s="30">
        <v>950</v>
      </c>
      <c r="F973" s="30">
        <v>0</v>
      </c>
      <c r="G973" s="30">
        <v>250</v>
      </c>
      <c r="H973" s="30">
        <v>3342</v>
      </c>
      <c r="I973" s="85">
        <v>149.3436</v>
      </c>
      <c r="J973" s="90">
        <v>3192.6564</v>
      </c>
      <c r="K973" s="3"/>
      <c r="L973" s="112"/>
    </row>
    <row r="974" spans="1:12" ht="12.75">
      <c r="A974" s="21">
        <v>964</v>
      </c>
      <c r="B974" s="61" t="s">
        <v>1388</v>
      </c>
      <c r="C974" s="61" t="s">
        <v>492</v>
      </c>
      <c r="D974" s="30">
        <v>2142</v>
      </c>
      <c r="E974" s="30">
        <v>950</v>
      </c>
      <c r="F974" s="30">
        <v>0</v>
      </c>
      <c r="G974" s="30">
        <v>250</v>
      </c>
      <c r="H974" s="30">
        <v>3342</v>
      </c>
      <c r="I974" s="85">
        <v>149.3436</v>
      </c>
      <c r="J974" s="90">
        <v>3192.6564</v>
      </c>
      <c r="K974" s="3"/>
      <c r="L974" s="112"/>
    </row>
    <row r="975" spans="1:12" ht="12.75">
      <c r="A975" s="21">
        <v>965</v>
      </c>
      <c r="B975" s="61" t="s">
        <v>1389</v>
      </c>
      <c r="C975" s="61" t="s">
        <v>492</v>
      </c>
      <c r="D975" s="30">
        <v>2142</v>
      </c>
      <c r="E975" s="30">
        <v>950</v>
      </c>
      <c r="F975" s="30">
        <v>0</v>
      </c>
      <c r="G975" s="30">
        <v>250</v>
      </c>
      <c r="H975" s="30">
        <v>3342</v>
      </c>
      <c r="I975" s="85">
        <v>149.3436</v>
      </c>
      <c r="J975" s="90">
        <v>3192.6564</v>
      </c>
      <c r="K975" s="3"/>
      <c r="L975" s="112"/>
    </row>
    <row r="976" spans="1:12" ht="12.75">
      <c r="A976" s="21">
        <v>966</v>
      </c>
      <c r="B976" s="61" t="s">
        <v>1390</v>
      </c>
      <c r="C976" s="61" t="s">
        <v>443</v>
      </c>
      <c r="D976" s="30">
        <v>2142</v>
      </c>
      <c r="E976" s="30">
        <v>950</v>
      </c>
      <c r="F976" s="30">
        <v>0</v>
      </c>
      <c r="G976" s="30">
        <v>250</v>
      </c>
      <c r="H976" s="30">
        <v>3342</v>
      </c>
      <c r="I976" s="85">
        <v>149.3436</v>
      </c>
      <c r="J976" s="90">
        <v>3192.6564</v>
      </c>
      <c r="K976" s="3"/>
      <c r="L976" s="112"/>
    </row>
    <row r="977" spans="1:11" ht="12.75">
      <c r="A977" s="21">
        <v>967</v>
      </c>
      <c r="B977" s="61" t="s">
        <v>1391</v>
      </c>
      <c r="C977" s="61" t="s">
        <v>443</v>
      </c>
      <c r="D977" s="30">
        <v>2142</v>
      </c>
      <c r="E977" s="30">
        <v>950</v>
      </c>
      <c r="F977" s="30">
        <v>0</v>
      </c>
      <c r="G977" s="30">
        <v>250</v>
      </c>
      <c r="H977" s="30">
        <v>3342</v>
      </c>
      <c r="I977" s="85">
        <v>149.3436</v>
      </c>
      <c r="J977" s="90">
        <v>3192.6564</v>
      </c>
      <c r="K977" s="3"/>
    </row>
    <row r="978" spans="1:11" ht="12.75">
      <c r="A978" s="21">
        <v>968</v>
      </c>
      <c r="B978" s="61" t="s">
        <v>1392</v>
      </c>
      <c r="C978" s="61" t="s">
        <v>443</v>
      </c>
      <c r="D978" s="30">
        <v>2142</v>
      </c>
      <c r="E978" s="30">
        <v>950</v>
      </c>
      <c r="F978" s="30">
        <v>0</v>
      </c>
      <c r="G978" s="30">
        <v>250</v>
      </c>
      <c r="H978" s="30">
        <v>3342</v>
      </c>
      <c r="I978" s="85">
        <v>149.3436</v>
      </c>
      <c r="J978" s="90">
        <v>3192.6564</v>
      </c>
      <c r="K978" s="3"/>
    </row>
    <row r="979" spans="1:11" ht="12.75">
      <c r="A979" s="21">
        <v>969</v>
      </c>
      <c r="B979" s="61" t="s">
        <v>1393</v>
      </c>
      <c r="C979" s="61" t="s">
        <v>490</v>
      </c>
      <c r="D979" s="30">
        <v>2142</v>
      </c>
      <c r="E979" s="30">
        <v>950</v>
      </c>
      <c r="F979" s="30">
        <v>0</v>
      </c>
      <c r="G979" s="30">
        <v>250</v>
      </c>
      <c r="H979" s="30">
        <v>3342</v>
      </c>
      <c r="I979" s="85">
        <v>149.3436</v>
      </c>
      <c r="J979" s="90">
        <v>3192.6564</v>
      </c>
      <c r="K979" s="3"/>
    </row>
    <row r="980" spans="1:11" ht="12.75">
      <c r="A980" s="21">
        <v>970</v>
      </c>
      <c r="B980" s="61" t="s">
        <v>1394</v>
      </c>
      <c r="C980" s="61" t="s">
        <v>443</v>
      </c>
      <c r="D980" s="30">
        <v>2142</v>
      </c>
      <c r="E980" s="30">
        <v>950</v>
      </c>
      <c r="F980" s="30">
        <v>0</v>
      </c>
      <c r="G980" s="30">
        <v>250</v>
      </c>
      <c r="H980" s="30">
        <v>3342</v>
      </c>
      <c r="I980" s="85">
        <v>149.3436</v>
      </c>
      <c r="J980" s="90">
        <v>3192.6564</v>
      </c>
      <c r="K980" s="3"/>
    </row>
    <row r="981" spans="1:11" ht="12.75">
      <c r="A981" s="21">
        <v>971</v>
      </c>
      <c r="B981" s="61" t="s">
        <v>1395</v>
      </c>
      <c r="C981" s="61" t="s">
        <v>443</v>
      </c>
      <c r="D981" s="30">
        <v>2142</v>
      </c>
      <c r="E981" s="30">
        <v>950</v>
      </c>
      <c r="F981" s="30">
        <v>0</v>
      </c>
      <c r="G981" s="30">
        <v>250</v>
      </c>
      <c r="H981" s="30">
        <v>3342</v>
      </c>
      <c r="I981" s="85">
        <v>149.3436</v>
      </c>
      <c r="J981" s="90">
        <v>3192.6564</v>
      </c>
      <c r="K981" s="3"/>
    </row>
    <row r="982" spans="1:11" ht="12.75">
      <c r="A982" s="21">
        <v>972</v>
      </c>
      <c r="B982" s="61" t="s">
        <v>1396</v>
      </c>
      <c r="C982" s="61" t="s">
        <v>492</v>
      </c>
      <c r="D982" s="30">
        <v>2142</v>
      </c>
      <c r="E982" s="30">
        <v>950</v>
      </c>
      <c r="F982" s="30">
        <v>0</v>
      </c>
      <c r="G982" s="30">
        <v>250</v>
      </c>
      <c r="H982" s="30">
        <v>3342</v>
      </c>
      <c r="I982" s="85">
        <v>149.3436</v>
      </c>
      <c r="J982" s="90">
        <v>3192.6564</v>
      </c>
      <c r="K982" s="3"/>
    </row>
    <row r="983" spans="1:11" ht="12.75">
      <c r="A983" s="21">
        <v>973</v>
      </c>
      <c r="B983" s="61" t="s">
        <v>1397</v>
      </c>
      <c r="C983" s="61" t="s">
        <v>492</v>
      </c>
      <c r="D983" s="30">
        <v>2142</v>
      </c>
      <c r="E983" s="30">
        <v>950</v>
      </c>
      <c r="F983" s="30">
        <v>0</v>
      </c>
      <c r="G983" s="30">
        <v>250</v>
      </c>
      <c r="H983" s="30">
        <v>3342</v>
      </c>
      <c r="I983" s="85">
        <v>149.3436</v>
      </c>
      <c r="J983" s="90">
        <v>3192.6564</v>
      </c>
      <c r="K983" s="3"/>
    </row>
    <row r="984" spans="1:11" ht="12.75">
      <c r="A984" s="21">
        <v>974</v>
      </c>
      <c r="B984" s="61" t="s">
        <v>1398</v>
      </c>
      <c r="C984" s="61" t="s">
        <v>443</v>
      </c>
      <c r="D984" s="30">
        <v>2142</v>
      </c>
      <c r="E984" s="30">
        <v>950</v>
      </c>
      <c r="F984" s="30">
        <v>0</v>
      </c>
      <c r="G984" s="30">
        <v>250</v>
      </c>
      <c r="H984" s="30">
        <v>3342</v>
      </c>
      <c r="I984" s="85">
        <v>149.3436</v>
      </c>
      <c r="J984" s="90">
        <v>3192.6564</v>
      </c>
      <c r="K984" s="3"/>
    </row>
    <row r="985" spans="1:11" ht="12.75">
      <c r="A985" s="21">
        <v>975</v>
      </c>
      <c r="B985" s="61" t="s">
        <v>1399</v>
      </c>
      <c r="C985" s="61" t="s">
        <v>490</v>
      </c>
      <c r="D985" s="30">
        <v>2142</v>
      </c>
      <c r="E985" s="30">
        <v>950</v>
      </c>
      <c r="F985" s="30">
        <v>0</v>
      </c>
      <c r="G985" s="30">
        <v>250</v>
      </c>
      <c r="H985" s="30">
        <v>3342</v>
      </c>
      <c r="I985" s="85">
        <v>149.3436</v>
      </c>
      <c r="J985" s="90">
        <v>3192.6564</v>
      </c>
      <c r="K985" s="3"/>
    </row>
    <row r="986" spans="1:11" ht="12.75">
      <c r="A986" s="21">
        <v>976</v>
      </c>
      <c r="B986" s="61" t="s">
        <v>1400</v>
      </c>
      <c r="C986" s="61" t="s">
        <v>492</v>
      </c>
      <c r="D986" s="30">
        <v>2142</v>
      </c>
      <c r="E986" s="30">
        <v>950</v>
      </c>
      <c r="F986" s="30">
        <v>0</v>
      </c>
      <c r="G986" s="30">
        <v>250</v>
      </c>
      <c r="H986" s="30">
        <v>3342</v>
      </c>
      <c r="I986" s="85">
        <v>149.3436</v>
      </c>
      <c r="J986" s="90">
        <v>3192.6564</v>
      </c>
      <c r="K986" s="3"/>
    </row>
    <row r="987" spans="1:11" ht="12.75">
      <c r="A987" s="21">
        <v>977</v>
      </c>
      <c r="B987" s="61" t="s">
        <v>1401</v>
      </c>
      <c r="C987" s="61" t="s">
        <v>551</v>
      </c>
      <c r="D987" s="30">
        <f>74.59*30</f>
        <v>2237.7000000000003</v>
      </c>
      <c r="E987" s="30">
        <v>950</v>
      </c>
      <c r="F987" s="30">
        <v>0</v>
      </c>
      <c r="G987" s="30">
        <v>250</v>
      </c>
      <c r="H987" s="30">
        <v>3437.7000000000003</v>
      </c>
      <c r="I987" s="85">
        <v>153.96591</v>
      </c>
      <c r="J987" s="90">
        <v>3283.7340900000004</v>
      </c>
      <c r="K987" s="3"/>
    </row>
    <row r="988" spans="1:11" ht="12.75">
      <c r="A988" s="21">
        <v>978</v>
      </c>
      <c r="B988" s="61" t="s">
        <v>1402</v>
      </c>
      <c r="C988" s="61" t="s">
        <v>443</v>
      </c>
      <c r="D988" s="30">
        <v>2142</v>
      </c>
      <c r="E988" s="30">
        <v>950</v>
      </c>
      <c r="F988" s="30">
        <v>0</v>
      </c>
      <c r="G988" s="30">
        <v>250</v>
      </c>
      <c r="H988" s="30">
        <v>3342</v>
      </c>
      <c r="I988" s="85">
        <v>149.3436</v>
      </c>
      <c r="J988" s="90">
        <v>3192.6564</v>
      </c>
      <c r="K988" s="3"/>
    </row>
    <row r="989" spans="1:11" ht="12.75">
      <c r="A989" s="21">
        <v>979</v>
      </c>
      <c r="B989" s="61" t="s">
        <v>1403</v>
      </c>
      <c r="C989" s="61" t="s">
        <v>443</v>
      </c>
      <c r="D989" s="30">
        <v>2142</v>
      </c>
      <c r="E989" s="30">
        <v>950</v>
      </c>
      <c r="F989" s="30">
        <v>0</v>
      </c>
      <c r="G989" s="30">
        <v>250</v>
      </c>
      <c r="H989" s="30">
        <v>3342</v>
      </c>
      <c r="I989" s="85">
        <v>149.3436</v>
      </c>
      <c r="J989" s="90">
        <v>3192.6564</v>
      </c>
      <c r="K989" s="3"/>
    </row>
    <row r="990" spans="1:11" ht="12.75">
      <c r="A990" s="21">
        <v>980</v>
      </c>
      <c r="B990" s="61" t="s">
        <v>1404</v>
      </c>
      <c r="C990" s="61" t="s">
        <v>490</v>
      </c>
      <c r="D990" s="30">
        <v>2142</v>
      </c>
      <c r="E990" s="30">
        <v>950</v>
      </c>
      <c r="F990" s="30">
        <v>0</v>
      </c>
      <c r="G990" s="30">
        <v>250</v>
      </c>
      <c r="H990" s="30">
        <v>3342</v>
      </c>
      <c r="I990" s="85">
        <v>149.3436</v>
      </c>
      <c r="J990" s="90">
        <v>3192.6564</v>
      </c>
      <c r="K990" s="3"/>
    </row>
    <row r="991" spans="1:11" ht="12.75">
      <c r="A991" s="21">
        <v>981</v>
      </c>
      <c r="B991" s="61" t="s">
        <v>1405</v>
      </c>
      <c r="C991" s="61" t="s">
        <v>1406</v>
      </c>
      <c r="D991" s="30">
        <f>80.86*30</f>
        <v>2425.8</v>
      </c>
      <c r="E991" s="30">
        <v>950</v>
      </c>
      <c r="F991" s="30">
        <v>0</v>
      </c>
      <c r="G991" s="30">
        <v>250</v>
      </c>
      <c r="H991" s="30">
        <v>3625.8</v>
      </c>
      <c r="I991" s="85">
        <v>163.05114</v>
      </c>
      <c r="J991" s="90">
        <v>3462.74886</v>
      </c>
      <c r="K991" s="3"/>
    </row>
    <row r="992" spans="1:11" ht="12.75">
      <c r="A992" s="21">
        <v>982</v>
      </c>
      <c r="B992" s="61" t="s">
        <v>1407</v>
      </c>
      <c r="C992" s="61" t="s">
        <v>443</v>
      </c>
      <c r="D992" s="30">
        <v>2142</v>
      </c>
      <c r="E992" s="30">
        <v>950</v>
      </c>
      <c r="F992" s="30">
        <v>0</v>
      </c>
      <c r="G992" s="30">
        <v>250</v>
      </c>
      <c r="H992" s="30">
        <v>3342</v>
      </c>
      <c r="I992" s="85">
        <v>149.3436</v>
      </c>
      <c r="J992" s="90">
        <v>3192.6564</v>
      </c>
      <c r="K992" s="3"/>
    </row>
    <row r="993" spans="1:11" ht="12.75">
      <c r="A993" s="21">
        <v>983</v>
      </c>
      <c r="B993" s="61" t="s">
        <v>1408</v>
      </c>
      <c r="C993" s="61" t="s">
        <v>443</v>
      </c>
      <c r="D993" s="30">
        <v>2142</v>
      </c>
      <c r="E993" s="30">
        <v>950</v>
      </c>
      <c r="F993" s="30">
        <v>0</v>
      </c>
      <c r="G993" s="30">
        <v>250</v>
      </c>
      <c r="H993" s="30">
        <v>3342</v>
      </c>
      <c r="I993" s="85">
        <v>149.3436</v>
      </c>
      <c r="J993" s="90">
        <v>3192.6564</v>
      </c>
      <c r="K993" s="3"/>
    </row>
    <row r="994" spans="1:11" ht="12.75">
      <c r="A994" s="21">
        <v>984</v>
      </c>
      <c r="B994" s="61" t="s">
        <v>1409</v>
      </c>
      <c r="C994" s="61" t="s">
        <v>492</v>
      </c>
      <c r="D994" s="30">
        <v>2142</v>
      </c>
      <c r="E994" s="30">
        <v>950</v>
      </c>
      <c r="F994" s="30">
        <v>0</v>
      </c>
      <c r="G994" s="30">
        <v>250</v>
      </c>
      <c r="H994" s="30">
        <v>3342</v>
      </c>
      <c r="I994" s="85">
        <v>149.3436</v>
      </c>
      <c r="J994" s="90">
        <v>3192.6564</v>
      </c>
      <c r="K994" s="3"/>
    </row>
    <row r="995" spans="1:11" ht="12.75">
      <c r="A995" s="21">
        <v>985</v>
      </c>
      <c r="B995" s="61" t="s">
        <v>1410</v>
      </c>
      <c r="C995" s="61" t="s">
        <v>492</v>
      </c>
      <c r="D995" s="30">
        <v>2142</v>
      </c>
      <c r="E995" s="30">
        <v>950</v>
      </c>
      <c r="F995" s="30">
        <v>0</v>
      </c>
      <c r="G995" s="30">
        <v>250</v>
      </c>
      <c r="H995" s="30">
        <v>3342</v>
      </c>
      <c r="I995" s="85">
        <v>149.3436</v>
      </c>
      <c r="J995" s="90">
        <v>3192.6564</v>
      </c>
      <c r="K995" s="3"/>
    </row>
    <row r="996" spans="1:11" ht="12.75">
      <c r="A996" s="21">
        <v>986</v>
      </c>
      <c r="B996" s="61" t="s">
        <v>1411</v>
      </c>
      <c r="C996" s="61" t="s">
        <v>415</v>
      </c>
      <c r="D996" s="30">
        <v>2176.2000000000003</v>
      </c>
      <c r="E996" s="30">
        <v>950</v>
      </c>
      <c r="F996" s="30">
        <v>0</v>
      </c>
      <c r="G996" s="30">
        <v>250</v>
      </c>
      <c r="H996" s="30">
        <v>3376.2000000000003</v>
      </c>
      <c r="I996" s="85">
        <v>149.3436</v>
      </c>
      <c r="J996" s="90">
        <v>3226.8564</v>
      </c>
      <c r="K996" s="3"/>
    </row>
    <row r="997" spans="1:11" ht="12.75">
      <c r="A997" s="21">
        <v>987</v>
      </c>
      <c r="B997" s="61" t="s">
        <v>1412</v>
      </c>
      <c r="C997" s="61" t="s">
        <v>492</v>
      </c>
      <c r="D997" s="30">
        <v>2142</v>
      </c>
      <c r="E997" s="30">
        <v>950</v>
      </c>
      <c r="F997" s="30">
        <v>0</v>
      </c>
      <c r="G997" s="30">
        <v>250</v>
      </c>
      <c r="H997" s="30">
        <v>3342</v>
      </c>
      <c r="I997" s="85">
        <v>149.3436</v>
      </c>
      <c r="J997" s="90">
        <v>3192.6564</v>
      </c>
      <c r="K997" s="3"/>
    </row>
    <row r="998" spans="1:11" ht="12.75">
      <c r="A998" s="21">
        <v>988</v>
      </c>
      <c r="B998" s="61" t="s">
        <v>1500</v>
      </c>
      <c r="C998" s="61" t="s">
        <v>492</v>
      </c>
      <c r="D998" s="30">
        <v>2142</v>
      </c>
      <c r="E998" s="30">
        <v>950</v>
      </c>
      <c r="F998" s="30">
        <v>0</v>
      </c>
      <c r="G998" s="30">
        <v>250</v>
      </c>
      <c r="H998" s="30">
        <v>3342</v>
      </c>
      <c r="I998" s="85">
        <v>149.3436</v>
      </c>
      <c r="J998" s="90">
        <v>3192.6564</v>
      </c>
      <c r="K998" s="3"/>
    </row>
    <row r="999" spans="1:11" ht="12.75">
      <c r="A999" s="21">
        <v>989</v>
      </c>
      <c r="B999" s="61" t="s">
        <v>1413</v>
      </c>
      <c r="C999" s="61" t="s">
        <v>443</v>
      </c>
      <c r="D999" s="30">
        <v>2142</v>
      </c>
      <c r="E999" s="30">
        <v>950</v>
      </c>
      <c r="F999" s="30">
        <v>0</v>
      </c>
      <c r="G999" s="30">
        <v>250</v>
      </c>
      <c r="H999" s="30">
        <v>3342</v>
      </c>
      <c r="I999" s="85">
        <v>149.3436</v>
      </c>
      <c r="J999" s="90">
        <v>3192.6564</v>
      </c>
      <c r="K999" s="3"/>
    </row>
    <row r="1000" spans="1:11" ht="12.75">
      <c r="A1000" s="21">
        <v>990</v>
      </c>
      <c r="B1000" s="61" t="s">
        <v>1476</v>
      </c>
      <c r="C1000" s="61" t="s">
        <v>443</v>
      </c>
      <c r="D1000" s="30">
        <v>2142</v>
      </c>
      <c r="E1000" s="30">
        <v>950</v>
      </c>
      <c r="F1000" s="30">
        <v>0</v>
      </c>
      <c r="G1000" s="30">
        <v>250</v>
      </c>
      <c r="H1000" s="30">
        <v>3342</v>
      </c>
      <c r="I1000" s="85">
        <v>149.3436</v>
      </c>
      <c r="J1000" s="90">
        <v>3192.6564</v>
      </c>
      <c r="K1000" s="3"/>
    </row>
    <row r="1001" spans="1:11" ht="12.75">
      <c r="A1001" s="21">
        <v>991</v>
      </c>
      <c r="B1001" s="61" t="s">
        <v>1414</v>
      </c>
      <c r="C1001" s="61" t="s">
        <v>492</v>
      </c>
      <c r="D1001" s="30">
        <v>2142</v>
      </c>
      <c r="E1001" s="30">
        <v>950</v>
      </c>
      <c r="F1001" s="30">
        <v>0</v>
      </c>
      <c r="G1001" s="30">
        <v>250</v>
      </c>
      <c r="H1001" s="30">
        <v>3342</v>
      </c>
      <c r="I1001" s="85">
        <v>149.3436</v>
      </c>
      <c r="J1001" s="90">
        <v>3192.6564</v>
      </c>
      <c r="K1001" s="3"/>
    </row>
    <row r="1002" spans="1:11" ht="12.75">
      <c r="A1002" s="21">
        <v>992</v>
      </c>
      <c r="B1002" s="61" t="s">
        <v>1415</v>
      </c>
      <c r="C1002" s="61" t="s">
        <v>492</v>
      </c>
      <c r="D1002" s="30">
        <v>2142</v>
      </c>
      <c r="E1002" s="30">
        <v>950</v>
      </c>
      <c r="F1002" s="30">
        <v>0</v>
      </c>
      <c r="G1002" s="30">
        <v>250</v>
      </c>
      <c r="H1002" s="30">
        <v>3342</v>
      </c>
      <c r="I1002" s="85">
        <v>149.3436</v>
      </c>
      <c r="J1002" s="90">
        <v>3192.6564</v>
      </c>
      <c r="K1002" s="3"/>
    </row>
    <row r="1003" spans="1:11" ht="12.75">
      <c r="A1003" s="21">
        <v>993</v>
      </c>
      <c r="B1003" s="61" t="s">
        <v>1416</v>
      </c>
      <c r="C1003" s="61" t="s">
        <v>443</v>
      </c>
      <c r="D1003" s="30">
        <v>2142</v>
      </c>
      <c r="E1003" s="30">
        <v>950</v>
      </c>
      <c r="F1003" s="30">
        <v>0</v>
      </c>
      <c r="G1003" s="30">
        <v>250</v>
      </c>
      <c r="H1003" s="30">
        <v>3342</v>
      </c>
      <c r="I1003" s="85">
        <v>149.3436</v>
      </c>
      <c r="J1003" s="90">
        <v>3192.6564</v>
      </c>
      <c r="K1003" s="3"/>
    </row>
    <row r="1004" spans="1:11" ht="12.75">
      <c r="A1004" s="21">
        <v>994</v>
      </c>
      <c r="B1004" s="61" t="s">
        <v>1482</v>
      </c>
      <c r="C1004" s="61" t="s">
        <v>443</v>
      </c>
      <c r="D1004" s="30">
        <v>2142</v>
      </c>
      <c r="E1004" s="30">
        <v>950</v>
      </c>
      <c r="F1004" s="30">
        <v>0</v>
      </c>
      <c r="G1004" s="30">
        <v>250</v>
      </c>
      <c r="H1004" s="30">
        <v>3342</v>
      </c>
      <c r="I1004" s="85">
        <v>149.3436</v>
      </c>
      <c r="J1004" s="90">
        <v>3192.6564</v>
      </c>
      <c r="K1004" s="3"/>
    </row>
    <row r="1005" spans="1:11" ht="12.75">
      <c r="A1005" s="21">
        <v>995</v>
      </c>
      <c r="B1005" s="61" t="s">
        <v>1483</v>
      </c>
      <c r="C1005" s="61" t="s">
        <v>443</v>
      </c>
      <c r="D1005" s="30">
        <v>2142</v>
      </c>
      <c r="E1005" s="30">
        <v>950</v>
      </c>
      <c r="F1005" s="30">
        <v>0</v>
      </c>
      <c r="G1005" s="30">
        <v>250</v>
      </c>
      <c r="H1005" s="30">
        <v>3342</v>
      </c>
      <c r="I1005" s="85">
        <v>149.3436</v>
      </c>
      <c r="J1005" s="90">
        <v>3192.6564</v>
      </c>
      <c r="K1005" s="3"/>
    </row>
    <row r="1006" spans="1:11" ht="12.75">
      <c r="A1006" s="21">
        <v>996</v>
      </c>
      <c r="B1006" s="61" t="s">
        <v>1501</v>
      </c>
      <c r="C1006" s="61" t="s">
        <v>443</v>
      </c>
      <c r="D1006" s="30">
        <v>2142</v>
      </c>
      <c r="E1006" s="30">
        <v>950</v>
      </c>
      <c r="F1006" s="30">
        <v>0</v>
      </c>
      <c r="G1006" s="30">
        <v>250</v>
      </c>
      <c r="H1006" s="30">
        <v>3342</v>
      </c>
      <c r="I1006" s="85">
        <v>149.3436</v>
      </c>
      <c r="J1006" s="90">
        <v>3192.6564</v>
      </c>
      <c r="K1006" s="3"/>
    </row>
    <row r="1007" spans="1:11" ht="12.75">
      <c r="A1007" s="21">
        <v>997</v>
      </c>
      <c r="B1007" s="61" t="s">
        <v>1502</v>
      </c>
      <c r="C1007" s="61" t="s">
        <v>443</v>
      </c>
      <c r="D1007" s="30">
        <v>2142</v>
      </c>
      <c r="E1007" s="30">
        <v>950</v>
      </c>
      <c r="F1007" s="30">
        <v>0</v>
      </c>
      <c r="G1007" s="30">
        <v>250</v>
      </c>
      <c r="H1007" s="30">
        <v>3342</v>
      </c>
      <c r="I1007" s="85">
        <v>149.3436</v>
      </c>
      <c r="J1007" s="90">
        <v>3192.6564</v>
      </c>
      <c r="K1007" s="3"/>
    </row>
    <row r="1008" spans="1:11" ht="12.75">
      <c r="A1008" s="21">
        <v>998</v>
      </c>
      <c r="B1008" s="61" t="s">
        <v>1503</v>
      </c>
      <c r="C1008" s="61" t="s">
        <v>443</v>
      </c>
      <c r="D1008" s="30">
        <v>2142</v>
      </c>
      <c r="E1008" s="30">
        <v>950</v>
      </c>
      <c r="F1008" s="30">
        <v>0</v>
      </c>
      <c r="G1008" s="30">
        <v>250</v>
      </c>
      <c r="H1008" s="30">
        <v>3342</v>
      </c>
      <c r="I1008" s="85">
        <v>149.3436</v>
      </c>
      <c r="J1008" s="90">
        <v>3192.6564</v>
      </c>
      <c r="K1008" s="3"/>
    </row>
  </sheetData>
  <sheetProtection/>
  <mergeCells count="15">
    <mergeCell ref="A2:K2"/>
    <mergeCell ref="A3:K3"/>
    <mergeCell ref="A4:K4"/>
    <mergeCell ref="A5:K5"/>
    <mergeCell ref="A6:K6"/>
    <mergeCell ref="A7:K7"/>
    <mergeCell ref="E9:G9"/>
    <mergeCell ref="H9:H10"/>
    <mergeCell ref="I9:I10"/>
    <mergeCell ref="A9:A10"/>
    <mergeCell ref="J9:J10"/>
    <mergeCell ref="K9:K10"/>
    <mergeCell ref="B9:B10"/>
    <mergeCell ref="C9:C10"/>
    <mergeCell ref="D9:D10"/>
  </mergeCells>
  <printOptions horizontalCentered="1" verticalCentered="1"/>
  <pageMargins left="0.7874015748031497" right="0.7874015748031497" top="1.1811023622047245" bottom="0.7874015748031497" header="0.7874015748031497" footer="0.5118110236220472"/>
  <pageSetup horizontalDpi="600" verticalDpi="600" orientation="landscape" paperSize="5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2:R66"/>
  <sheetViews>
    <sheetView zoomScalePageLayoutView="0" workbookViewId="0" topLeftCell="A13">
      <selection activeCell="B36" sqref="B36"/>
    </sheetView>
  </sheetViews>
  <sheetFormatPr defaultColWidth="11.421875" defaultRowHeight="12.75"/>
  <cols>
    <col min="2" max="2" width="36.57421875" style="0" customWidth="1"/>
    <col min="3" max="3" width="30.8515625" style="0" customWidth="1"/>
    <col min="4" max="4" width="11.7109375" style="0" bestFit="1" customWidth="1"/>
    <col min="11" max="11" width="12.421875" style="0" customWidth="1"/>
    <col min="12" max="14" width="11.421875" style="0" hidden="1" customWidth="1"/>
  </cols>
  <sheetData>
    <row r="2" spans="2:14" ht="19.5">
      <c r="B2" s="128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9.5">
      <c r="A3" s="17"/>
      <c r="B3" s="129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5">
      <c r="A4" s="130" t="s">
        <v>25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ht="12.75">
      <c r="A5" s="131" t="s">
        <v>31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ht="12.75">
      <c r="A6" s="131" t="s">
        <v>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ht="12.75">
      <c r="A7" s="174">
        <v>42704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1:14" ht="13.5" thickBo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8" ht="13.5" customHeight="1" thickBot="1">
      <c r="A9" s="175" t="s">
        <v>3</v>
      </c>
      <c r="B9" s="176" t="s">
        <v>5</v>
      </c>
      <c r="C9" s="178" t="s">
        <v>6</v>
      </c>
      <c r="D9" s="180" t="s">
        <v>15</v>
      </c>
      <c r="E9" s="182" t="s">
        <v>36</v>
      </c>
      <c r="F9" s="182"/>
      <c r="G9" s="182"/>
      <c r="H9" s="182"/>
      <c r="I9" s="182"/>
      <c r="J9" s="182"/>
      <c r="K9" s="182"/>
      <c r="L9" s="183"/>
      <c r="M9" s="119"/>
      <c r="N9" s="180" t="s">
        <v>9</v>
      </c>
      <c r="O9" s="5" t="s">
        <v>22</v>
      </c>
      <c r="P9" s="5" t="s">
        <v>38</v>
      </c>
      <c r="Q9" s="5" t="s">
        <v>34</v>
      </c>
      <c r="R9" s="5" t="s">
        <v>39</v>
      </c>
    </row>
    <row r="10" spans="1:18" ht="39" thickBot="1">
      <c r="A10" s="175"/>
      <c r="B10" s="177"/>
      <c r="C10" s="179"/>
      <c r="D10" s="181"/>
      <c r="E10" s="118" t="s">
        <v>16</v>
      </c>
      <c r="F10" s="118" t="s">
        <v>17</v>
      </c>
      <c r="G10" s="118" t="s">
        <v>20</v>
      </c>
      <c r="H10" s="118" t="s">
        <v>29</v>
      </c>
      <c r="I10" s="118" t="s">
        <v>30</v>
      </c>
      <c r="J10" s="118" t="s">
        <v>37</v>
      </c>
      <c r="K10" s="118" t="s">
        <v>21</v>
      </c>
      <c r="L10" s="118" t="s">
        <v>22</v>
      </c>
      <c r="M10" s="118" t="s">
        <v>8</v>
      </c>
      <c r="N10" s="181"/>
      <c r="O10" s="5"/>
      <c r="P10" s="5" t="s">
        <v>10</v>
      </c>
      <c r="Q10" s="5"/>
      <c r="R10" s="5" t="s">
        <v>44</v>
      </c>
    </row>
    <row r="11" spans="1:18" ht="13.5" thickBot="1">
      <c r="A11" s="18">
        <v>1</v>
      </c>
      <c r="B11" s="101" t="s">
        <v>321</v>
      </c>
      <c r="C11" s="101" t="s">
        <v>54</v>
      </c>
      <c r="D11" s="102">
        <v>1039</v>
      </c>
      <c r="E11" s="102">
        <v>300</v>
      </c>
      <c r="F11" s="102">
        <v>950</v>
      </c>
      <c r="G11" s="102">
        <v>0</v>
      </c>
      <c r="H11" s="102">
        <v>50</v>
      </c>
      <c r="I11" s="102">
        <v>0</v>
      </c>
      <c r="J11" s="102">
        <v>0</v>
      </c>
      <c r="K11" s="102">
        <v>250</v>
      </c>
      <c r="L11" s="103">
        <f aca="true" t="shared" si="0" ref="L11:L65">K11+I11+J11+H11+G11+F11+E11+D11</f>
        <v>2589</v>
      </c>
      <c r="M11" s="104">
        <v>1260.64</v>
      </c>
      <c r="N11" s="103">
        <f aca="true" t="shared" si="1" ref="N11:N64">L11-M11</f>
        <v>1328.36</v>
      </c>
      <c r="O11" s="62">
        <v>2589</v>
      </c>
      <c r="P11" s="3">
        <v>1260.64</v>
      </c>
      <c r="Q11" s="3">
        <v>1328.36</v>
      </c>
      <c r="R11" s="3"/>
    </row>
    <row r="12" spans="1:18" ht="13.5" thickBot="1">
      <c r="A12" s="18">
        <v>2</v>
      </c>
      <c r="B12" s="101" t="s">
        <v>322</v>
      </c>
      <c r="C12" s="101" t="s">
        <v>323</v>
      </c>
      <c r="D12" s="102">
        <v>1701</v>
      </c>
      <c r="E12" s="102">
        <v>300</v>
      </c>
      <c r="F12" s="102">
        <v>950</v>
      </c>
      <c r="G12" s="102">
        <v>0</v>
      </c>
      <c r="H12" s="102">
        <v>75</v>
      </c>
      <c r="I12" s="102">
        <v>400</v>
      </c>
      <c r="J12" s="102">
        <v>0</v>
      </c>
      <c r="K12" s="102">
        <v>250</v>
      </c>
      <c r="L12" s="103">
        <f t="shared" si="0"/>
        <v>3676</v>
      </c>
      <c r="M12" s="31">
        <v>525.69</v>
      </c>
      <c r="N12" s="103">
        <f t="shared" si="1"/>
        <v>3150.31</v>
      </c>
      <c r="O12" s="62">
        <v>3676</v>
      </c>
      <c r="P12" s="3">
        <v>525.69</v>
      </c>
      <c r="Q12" s="3">
        <v>3150.31</v>
      </c>
      <c r="R12" s="3"/>
    </row>
    <row r="13" spans="1:18" ht="13.5" thickBot="1">
      <c r="A13" s="18">
        <v>3</v>
      </c>
      <c r="B13" s="101" t="s">
        <v>324</v>
      </c>
      <c r="C13" s="101" t="s">
        <v>116</v>
      </c>
      <c r="D13" s="102">
        <v>1831</v>
      </c>
      <c r="E13" s="102">
        <v>300</v>
      </c>
      <c r="F13" s="102">
        <v>950</v>
      </c>
      <c r="G13" s="102">
        <v>0</v>
      </c>
      <c r="H13" s="102">
        <v>50</v>
      </c>
      <c r="I13" s="102">
        <v>0</v>
      </c>
      <c r="J13" s="102">
        <v>0</v>
      </c>
      <c r="K13" s="102">
        <v>250</v>
      </c>
      <c r="L13" s="103">
        <f t="shared" si="0"/>
        <v>3381</v>
      </c>
      <c r="M13" s="31">
        <v>448.34</v>
      </c>
      <c r="N13" s="103">
        <f t="shared" si="1"/>
        <v>2932.66</v>
      </c>
      <c r="O13" s="62">
        <v>3381</v>
      </c>
      <c r="P13" s="3">
        <v>448.34</v>
      </c>
      <c r="Q13" s="3">
        <v>2932.66</v>
      </c>
      <c r="R13" s="3"/>
    </row>
    <row r="14" spans="1:18" ht="13.5" thickBot="1">
      <c r="A14" s="18">
        <v>4</v>
      </c>
      <c r="B14" s="101" t="s">
        <v>325</v>
      </c>
      <c r="C14" s="101" t="s">
        <v>54</v>
      </c>
      <c r="D14" s="102">
        <v>1039</v>
      </c>
      <c r="E14" s="102">
        <v>300</v>
      </c>
      <c r="F14" s="102">
        <v>950</v>
      </c>
      <c r="G14" s="102">
        <v>0</v>
      </c>
      <c r="H14" s="102">
        <v>50</v>
      </c>
      <c r="I14" s="102">
        <v>0</v>
      </c>
      <c r="J14" s="102">
        <v>0</v>
      </c>
      <c r="K14" s="102">
        <v>250</v>
      </c>
      <c r="L14" s="103">
        <f t="shared" si="0"/>
        <v>2589</v>
      </c>
      <c r="M14" s="31">
        <v>750.66</v>
      </c>
      <c r="N14" s="103">
        <f t="shared" si="1"/>
        <v>1838.3400000000001</v>
      </c>
      <c r="O14" s="62">
        <v>2589</v>
      </c>
      <c r="P14" s="3">
        <v>750.66</v>
      </c>
      <c r="Q14" s="3">
        <v>1838.3400000000001</v>
      </c>
      <c r="R14" s="3"/>
    </row>
    <row r="15" spans="1:18" ht="13.5" thickBot="1">
      <c r="A15" s="18">
        <v>5</v>
      </c>
      <c r="B15" s="101" t="s">
        <v>326</v>
      </c>
      <c r="C15" s="101" t="s">
        <v>116</v>
      </c>
      <c r="D15" s="102">
        <v>1831</v>
      </c>
      <c r="E15" s="102">
        <v>300</v>
      </c>
      <c r="F15" s="102">
        <v>950</v>
      </c>
      <c r="G15" s="102">
        <v>0</v>
      </c>
      <c r="H15" s="102">
        <v>50</v>
      </c>
      <c r="I15" s="102">
        <v>0</v>
      </c>
      <c r="J15" s="102">
        <v>0</v>
      </c>
      <c r="K15" s="102">
        <v>250</v>
      </c>
      <c r="L15" s="103">
        <f t="shared" si="0"/>
        <v>3381</v>
      </c>
      <c r="M15" s="104">
        <v>2451.59</v>
      </c>
      <c r="N15" s="103">
        <f t="shared" si="1"/>
        <v>929.4099999999999</v>
      </c>
      <c r="O15" s="62">
        <v>3381</v>
      </c>
      <c r="P15" s="3">
        <v>2451.59</v>
      </c>
      <c r="Q15" s="3">
        <v>929.4099999999999</v>
      </c>
      <c r="R15" s="3"/>
    </row>
    <row r="16" spans="1:18" ht="13.5" thickBot="1">
      <c r="A16" s="18">
        <v>6</v>
      </c>
      <c r="B16" s="105" t="s">
        <v>1477</v>
      </c>
      <c r="C16" s="106" t="s">
        <v>327</v>
      </c>
      <c r="D16" s="102">
        <v>10949</v>
      </c>
      <c r="E16" s="102">
        <v>4300</v>
      </c>
      <c r="F16" s="102">
        <v>950</v>
      </c>
      <c r="G16" s="102">
        <v>375</v>
      </c>
      <c r="H16" s="102">
        <v>0</v>
      </c>
      <c r="I16" s="102">
        <v>0</v>
      </c>
      <c r="J16" s="102">
        <v>6000</v>
      </c>
      <c r="K16" s="102">
        <v>250</v>
      </c>
      <c r="L16" s="103">
        <f t="shared" si="0"/>
        <v>22824</v>
      </c>
      <c r="M16" s="102">
        <v>3987.11</v>
      </c>
      <c r="N16" s="103">
        <f t="shared" si="1"/>
        <v>18836.89</v>
      </c>
      <c r="O16" s="62">
        <v>22824</v>
      </c>
      <c r="P16" s="3">
        <v>3987.11</v>
      </c>
      <c r="Q16" s="3">
        <v>18836.89</v>
      </c>
      <c r="R16" s="3"/>
    </row>
    <row r="17" spans="1:18" ht="13.5" thickBot="1">
      <c r="A17" s="18">
        <v>7</v>
      </c>
      <c r="B17" s="107" t="s">
        <v>328</v>
      </c>
      <c r="C17" s="106" t="s">
        <v>329</v>
      </c>
      <c r="D17" s="102">
        <v>1039</v>
      </c>
      <c r="E17" s="102">
        <v>300</v>
      </c>
      <c r="F17" s="102">
        <v>950</v>
      </c>
      <c r="G17" s="102">
        <v>0</v>
      </c>
      <c r="H17" s="102">
        <v>0</v>
      </c>
      <c r="I17" s="102">
        <v>0</v>
      </c>
      <c r="J17" s="102">
        <v>0</v>
      </c>
      <c r="K17" s="102">
        <v>250</v>
      </c>
      <c r="L17" s="103">
        <f t="shared" si="0"/>
        <v>2539</v>
      </c>
      <c r="M17" s="31">
        <v>320.46</v>
      </c>
      <c r="N17" s="103">
        <f t="shared" si="1"/>
        <v>2218.54</v>
      </c>
      <c r="O17" s="62">
        <v>2539</v>
      </c>
      <c r="P17" s="3">
        <v>320.46</v>
      </c>
      <c r="Q17" s="3">
        <v>2218.54</v>
      </c>
      <c r="R17" s="3"/>
    </row>
    <row r="18" spans="1:18" ht="26.25" thickBot="1">
      <c r="A18" s="18">
        <v>8</v>
      </c>
      <c r="B18" s="108" t="s">
        <v>330</v>
      </c>
      <c r="C18" s="109" t="s">
        <v>46</v>
      </c>
      <c r="D18" s="102">
        <v>1074</v>
      </c>
      <c r="E18" s="102">
        <v>300</v>
      </c>
      <c r="F18" s="102">
        <v>950</v>
      </c>
      <c r="G18" s="102">
        <v>0</v>
      </c>
      <c r="H18" s="102">
        <v>0</v>
      </c>
      <c r="I18" s="102">
        <v>0</v>
      </c>
      <c r="J18" s="102">
        <v>0</v>
      </c>
      <c r="K18" s="102">
        <v>250</v>
      </c>
      <c r="L18" s="103">
        <f t="shared" si="0"/>
        <v>2574</v>
      </c>
      <c r="M18" s="104">
        <v>1771.14</v>
      </c>
      <c r="N18" s="103">
        <f t="shared" si="1"/>
        <v>802.8599999999999</v>
      </c>
      <c r="O18" s="62">
        <v>2574</v>
      </c>
      <c r="P18" s="3">
        <v>1771.14</v>
      </c>
      <c r="Q18" s="3">
        <v>802.8599999999999</v>
      </c>
      <c r="R18" s="3"/>
    </row>
    <row r="19" spans="1:18" ht="13.5" thickBot="1">
      <c r="A19" s="18">
        <v>9</v>
      </c>
      <c r="B19" s="107" t="s">
        <v>331</v>
      </c>
      <c r="C19" s="106" t="s">
        <v>329</v>
      </c>
      <c r="D19" s="102">
        <v>1039</v>
      </c>
      <c r="E19" s="102">
        <v>300</v>
      </c>
      <c r="F19" s="102">
        <v>950</v>
      </c>
      <c r="G19" s="102">
        <v>0</v>
      </c>
      <c r="H19" s="102">
        <v>0</v>
      </c>
      <c r="I19" s="102">
        <v>0</v>
      </c>
      <c r="J19" s="102">
        <v>0</v>
      </c>
      <c r="K19" s="102">
        <v>250</v>
      </c>
      <c r="L19" s="103">
        <f t="shared" si="0"/>
        <v>2539</v>
      </c>
      <c r="M19" s="31">
        <v>320.46</v>
      </c>
      <c r="N19" s="103">
        <f t="shared" si="1"/>
        <v>2218.54</v>
      </c>
      <c r="O19" s="62">
        <v>2539</v>
      </c>
      <c r="P19" s="3">
        <v>320.46</v>
      </c>
      <c r="Q19" s="3">
        <v>2218.54</v>
      </c>
      <c r="R19" s="3"/>
    </row>
    <row r="20" spans="1:18" ht="20.25" customHeight="1" thickBot="1">
      <c r="A20" s="18">
        <v>10</v>
      </c>
      <c r="B20" s="101" t="s">
        <v>332</v>
      </c>
      <c r="C20" s="101" t="s">
        <v>183</v>
      </c>
      <c r="D20" s="102">
        <v>1381</v>
      </c>
      <c r="E20" s="102">
        <v>300</v>
      </c>
      <c r="F20" s="102">
        <v>950</v>
      </c>
      <c r="G20" s="102">
        <v>0</v>
      </c>
      <c r="H20" s="102">
        <v>35</v>
      </c>
      <c r="I20" s="102">
        <v>600</v>
      </c>
      <c r="J20" s="102">
        <v>0</v>
      </c>
      <c r="K20" s="102">
        <v>250</v>
      </c>
      <c r="L20" s="103">
        <f t="shared" si="0"/>
        <v>3516</v>
      </c>
      <c r="M20" s="31">
        <v>501.14</v>
      </c>
      <c r="N20" s="103">
        <f t="shared" si="1"/>
        <v>3014.86</v>
      </c>
      <c r="O20" s="62">
        <v>3516</v>
      </c>
      <c r="P20" s="3">
        <v>501.14</v>
      </c>
      <c r="Q20" s="3">
        <v>3014.86</v>
      </c>
      <c r="R20" s="3"/>
    </row>
    <row r="21" spans="1:18" ht="13.5" thickBot="1">
      <c r="A21" s="18">
        <v>11</v>
      </c>
      <c r="B21" s="101" t="s">
        <v>333</v>
      </c>
      <c r="C21" s="101" t="s">
        <v>116</v>
      </c>
      <c r="D21" s="102">
        <v>1831</v>
      </c>
      <c r="E21" s="102">
        <v>300</v>
      </c>
      <c r="F21" s="102">
        <v>950</v>
      </c>
      <c r="G21" s="102">
        <v>0</v>
      </c>
      <c r="H21" s="102">
        <v>50</v>
      </c>
      <c r="I21" s="102">
        <v>0</v>
      </c>
      <c r="J21" s="102">
        <v>0</v>
      </c>
      <c r="K21" s="102">
        <v>250</v>
      </c>
      <c r="L21" s="103">
        <f t="shared" si="0"/>
        <v>3381</v>
      </c>
      <c r="M21" s="31">
        <v>438.34</v>
      </c>
      <c r="N21" s="103">
        <f t="shared" si="1"/>
        <v>2942.66</v>
      </c>
      <c r="O21" s="62">
        <v>3381</v>
      </c>
      <c r="P21" s="3">
        <v>438.34</v>
      </c>
      <c r="Q21" s="3">
        <v>2942.66</v>
      </c>
      <c r="R21" s="3"/>
    </row>
    <row r="22" spans="1:18" ht="18.75" customHeight="1" thickBot="1">
      <c r="A22" s="18">
        <v>12</v>
      </c>
      <c r="B22" s="101" t="s">
        <v>334</v>
      </c>
      <c r="C22" s="101" t="s">
        <v>46</v>
      </c>
      <c r="D22" s="102">
        <v>1074</v>
      </c>
      <c r="E22" s="102">
        <v>300</v>
      </c>
      <c r="F22" s="102">
        <v>950</v>
      </c>
      <c r="G22" s="102">
        <v>0</v>
      </c>
      <c r="H22" s="102">
        <v>50</v>
      </c>
      <c r="I22" s="102">
        <v>0</v>
      </c>
      <c r="J22" s="102">
        <v>0</v>
      </c>
      <c r="K22" s="102">
        <v>250</v>
      </c>
      <c r="L22" s="103">
        <f t="shared" si="0"/>
        <v>2624</v>
      </c>
      <c r="M22" s="31">
        <v>332.36</v>
      </c>
      <c r="N22" s="103">
        <f t="shared" si="1"/>
        <v>2291.64</v>
      </c>
      <c r="O22" s="62">
        <v>2624</v>
      </c>
      <c r="P22" s="3">
        <v>332.36</v>
      </c>
      <c r="Q22" s="3">
        <v>2291.64</v>
      </c>
      <c r="R22" s="3"/>
    </row>
    <row r="23" spans="1:18" ht="13.5" thickBot="1">
      <c r="A23" s="18">
        <v>13</v>
      </c>
      <c r="B23" s="101" t="s">
        <v>335</v>
      </c>
      <c r="C23" s="101" t="s">
        <v>46</v>
      </c>
      <c r="D23" s="102">
        <v>1074</v>
      </c>
      <c r="E23" s="102">
        <v>300</v>
      </c>
      <c r="F23" s="102">
        <v>950</v>
      </c>
      <c r="G23" s="102">
        <v>0</v>
      </c>
      <c r="H23" s="102">
        <v>50</v>
      </c>
      <c r="I23" s="102">
        <v>150</v>
      </c>
      <c r="J23" s="102">
        <v>0</v>
      </c>
      <c r="K23" s="102">
        <v>250</v>
      </c>
      <c r="L23" s="103">
        <f t="shared" si="0"/>
        <v>2774</v>
      </c>
      <c r="M23" s="31">
        <v>899.96</v>
      </c>
      <c r="N23" s="103">
        <f t="shared" si="1"/>
        <v>1874.04</v>
      </c>
      <c r="O23" s="62">
        <v>2774</v>
      </c>
      <c r="P23" s="3">
        <v>899.96</v>
      </c>
      <c r="Q23" s="3">
        <v>1874.04</v>
      </c>
      <c r="R23" s="3"/>
    </row>
    <row r="24" spans="1:18" ht="15" customHeight="1" thickBot="1">
      <c r="A24" s="18">
        <v>14</v>
      </c>
      <c r="B24" s="101" t="s">
        <v>336</v>
      </c>
      <c r="C24" s="101" t="s">
        <v>71</v>
      </c>
      <c r="D24" s="102">
        <v>1302</v>
      </c>
      <c r="E24" s="102">
        <v>300</v>
      </c>
      <c r="F24" s="102">
        <v>950</v>
      </c>
      <c r="G24" s="102">
        <v>0</v>
      </c>
      <c r="H24" s="102">
        <v>35</v>
      </c>
      <c r="I24" s="102">
        <v>300</v>
      </c>
      <c r="J24" s="102">
        <v>0</v>
      </c>
      <c r="K24" s="102">
        <v>250</v>
      </c>
      <c r="L24" s="103">
        <f t="shared" si="0"/>
        <v>3137</v>
      </c>
      <c r="M24" s="104">
        <v>1441.2</v>
      </c>
      <c r="N24" s="103">
        <f t="shared" si="1"/>
        <v>1695.8</v>
      </c>
      <c r="O24" s="62">
        <v>3137</v>
      </c>
      <c r="P24" s="3">
        <v>1441.2</v>
      </c>
      <c r="Q24" s="62">
        <v>1695.8</v>
      </c>
      <c r="R24" s="3"/>
    </row>
    <row r="25" spans="1:18" ht="27.75" customHeight="1" thickBot="1">
      <c r="A25" s="18">
        <v>15</v>
      </c>
      <c r="B25" s="101" t="s">
        <v>337</v>
      </c>
      <c r="C25" s="101" t="s">
        <v>338</v>
      </c>
      <c r="D25" s="102">
        <v>6759</v>
      </c>
      <c r="E25" s="102">
        <v>3300</v>
      </c>
      <c r="F25" s="102">
        <v>950</v>
      </c>
      <c r="G25" s="102">
        <v>375</v>
      </c>
      <c r="H25" s="102">
        <v>0</v>
      </c>
      <c r="I25" s="102">
        <v>0</v>
      </c>
      <c r="J25" s="102">
        <v>0</v>
      </c>
      <c r="K25" s="102">
        <v>250</v>
      </c>
      <c r="L25" s="103">
        <f t="shared" si="0"/>
        <v>11634</v>
      </c>
      <c r="M25" s="104">
        <v>5344.34</v>
      </c>
      <c r="N25" s="103">
        <f t="shared" si="1"/>
        <v>6289.66</v>
      </c>
      <c r="O25" s="62">
        <v>11634</v>
      </c>
      <c r="P25" s="3">
        <v>5344.34</v>
      </c>
      <c r="Q25" s="3">
        <v>6289.66</v>
      </c>
      <c r="R25" s="3"/>
    </row>
    <row r="26" spans="1:18" ht="20.25" customHeight="1" thickBot="1">
      <c r="A26" s="18">
        <v>16</v>
      </c>
      <c r="B26" s="101" t="s">
        <v>339</v>
      </c>
      <c r="C26" s="101" t="s">
        <v>340</v>
      </c>
      <c r="D26" s="102">
        <v>1168</v>
      </c>
      <c r="E26" s="102">
        <v>300</v>
      </c>
      <c r="F26" s="102">
        <v>950</v>
      </c>
      <c r="G26" s="102">
        <v>0</v>
      </c>
      <c r="H26" s="102">
        <v>35</v>
      </c>
      <c r="I26" s="102">
        <v>200</v>
      </c>
      <c r="J26" s="102">
        <v>0</v>
      </c>
      <c r="K26" s="102">
        <v>250</v>
      </c>
      <c r="L26" s="103">
        <f t="shared" si="0"/>
        <v>2903</v>
      </c>
      <c r="M26" s="31">
        <v>371.42</v>
      </c>
      <c r="N26" s="103">
        <f t="shared" si="1"/>
        <v>2531.58</v>
      </c>
      <c r="O26" s="62">
        <v>2903</v>
      </c>
      <c r="P26" s="3">
        <v>371.42</v>
      </c>
      <c r="Q26" s="3">
        <v>2531.58</v>
      </c>
      <c r="R26" s="3"/>
    </row>
    <row r="27" spans="1:18" ht="20.25" customHeight="1" thickBot="1">
      <c r="A27" s="18">
        <v>17</v>
      </c>
      <c r="B27" s="101" t="s">
        <v>341</v>
      </c>
      <c r="C27" s="101" t="s">
        <v>46</v>
      </c>
      <c r="D27" s="102">
        <v>1074</v>
      </c>
      <c r="E27" s="102">
        <v>300</v>
      </c>
      <c r="F27" s="102">
        <v>950</v>
      </c>
      <c r="G27" s="102">
        <v>0</v>
      </c>
      <c r="H27" s="102">
        <v>35</v>
      </c>
      <c r="I27" s="102">
        <v>150</v>
      </c>
      <c r="J27" s="102">
        <v>0</v>
      </c>
      <c r="K27" s="102">
        <v>250</v>
      </c>
      <c r="L27" s="103">
        <f t="shared" si="0"/>
        <v>2759</v>
      </c>
      <c r="M27" s="104">
        <v>1518.74</v>
      </c>
      <c r="N27" s="103">
        <f t="shared" si="1"/>
        <v>1240.26</v>
      </c>
      <c r="O27" s="62">
        <v>2759</v>
      </c>
      <c r="P27" s="3">
        <v>1518.74</v>
      </c>
      <c r="Q27" s="3">
        <v>1240.26</v>
      </c>
      <c r="R27" s="3"/>
    </row>
    <row r="28" spans="1:18" ht="13.5" thickBot="1">
      <c r="A28" s="18">
        <v>18</v>
      </c>
      <c r="B28" s="101" t="s">
        <v>342</v>
      </c>
      <c r="C28" s="101" t="s">
        <v>54</v>
      </c>
      <c r="D28" s="102">
        <v>1039</v>
      </c>
      <c r="E28" s="102">
        <v>300</v>
      </c>
      <c r="F28" s="102">
        <v>950</v>
      </c>
      <c r="G28" s="102">
        <v>0</v>
      </c>
      <c r="H28" s="102">
        <v>50</v>
      </c>
      <c r="I28" s="102">
        <v>0</v>
      </c>
      <c r="J28" s="102">
        <v>0</v>
      </c>
      <c r="K28" s="102">
        <v>250</v>
      </c>
      <c r="L28" s="103">
        <f t="shared" si="0"/>
        <v>2589</v>
      </c>
      <c r="M28" s="31">
        <v>815.7</v>
      </c>
      <c r="N28" s="103">
        <f t="shared" si="1"/>
        <v>1773.3</v>
      </c>
      <c r="O28" s="62">
        <v>2589</v>
      </c>
      <c r="P28" s="3">
        <v>815.7</v>
      </c>
      <c r="Q28" s="3">
        <v>1773.3</v>
      </c>
      <c r="R28" s="3"/>
    </row>
    <row r="29" spans="1:18" ht="13.5" thickBot="1">
      <c r="A29" s="18">
        <v>19</v>
      </c>
      <c r="B29" s="101" t="s">
        <v>343</v>
      </c>
      <c r="C29" s="101" t="s">
        <v>340</v>
      </c>
      <c r="D29" s="102">
        <v>1168</v>
      </c>
      <c r="E29" s="102">
        <v>300</v>
      </c>
      <c r="F29" s="102">
        <v>950</v>
      </c>
      <c r="G29" s="102">
        <v>0</v>
      </c>
      <c r="H29" s="102">
        <v>0</v>
      </c>
      <c r="I29" s="102">
        <v>0</v>
      </c>
      <c r="J29" s="102">
        <v>0</v>
      </c>
      <c r="K29" s="102">
        <v>250</v>
      </c>
      <c r="L29" s="103">
        <f t="shared" si="0"/>
        <v>2668</v>
      </c>
      <c r="M29" s="104">
        <v>2631.26</v>
      </c>
      <c r="N29" s="103">
        <f t="shared" si="1"/>
        <v>36.73999999999978</v>
      </c>
      <c r="O29" s="62">
        <v>2668</v>
      </c>
      <c r="P29" s="3">
        <v>2631.26</v>
      </c>
      <c r="Q29" s="3">
        <v>36.73999999999978</v>
      </c>
      <c r="R29" s="3"/>
    </row>
    <row r="30" spans="1:18" ht="13.5" thickBot="1">
      <c r="A30" s="18">
        <v>20</v>
      </c>
      <c r="B30" s="101" t="s">
        <v>344</v>
      </c>
      <c r="C30" s="101" t="s">
        <v>345</v>
      </c>
      <c r="D30" s="102">
        <v>10261</v>
      </c>
      <c r="E30" s="102">
        <v>4300</v>
      </c>
      <c r="F30" s="102">
        <v>950</v>
      </c>
      <c r="G30" s="102">
        <v>375</v>
      </c>
      <c r="H30" s="102">
        <v>0</v>
      </c>
      <c r="I30" s="102">
        <v>4000</v>
      </c>
      <c r="J30" s="102">
        <v>0</v>
      </c>
      <c r="K30" s="102">
        <v>250</v>
      </c>
      <c r="L30" s="103">
        <f t="shared" si="0"/>
        <v>20136</v>
      </c>
      <c r="M30" s="104">
        <v>4477.49</v>
      </c>
      <c r="N30" s="103">
        <f t="shared" si="1"/>
        <v>15658.51</v>
      </c>
      <c r="O30" s="62">
        <v>20136</v>
      </c>
      <c r="P30" s="3">
        <v>4477.49</v>
      </c>
      <c r="Q30" s="3">
        <v>15658.51</v>
      </c>
      <c r="R30" s="3"/>
    </row>
    <row r="31" spans="1:18" ht="26.25" thickBot="1">
      <c r="A31" s="18">
        <v>21</v>
      </c>
      <c r="B31" s="107" t="s">
        <v>346</v>
      </c>
      <c r="C31" s="106" t="s">
        <v>347</v>
      </c>
      <c r="D31" s="102">
        <v>5835</v>
      </c>
      <c r="E31" s="102">
        <v>2300</v>
      </c>
      <c r="F31" s="102">
        <v>950</v>
      </c>
      <c r="G31" s="102">
        <v>375</v>
      </c>
      <c r="H31" s="102">
        <v>0</v>
      </c>
      <c r="I31" s="102">
        <v>0</v>
      </c>
      <c r="J31" s="102">
        <v>0</v>
      </c>
      <c r="K31" s="102">
        <v>250</v>
      </c>
      <c r="L31" s="103">
        <f t="shared" si="0"/>
        <v>9710</v>
      </c>
      <c r="M31" s="102">
        <v>5445.79</v>
      </c>
      <c r="N31" s="103">
        <f t="shared" si="1"/>
        <v>4264.21</v>
      </c>
      <c r="O31" s="62">
        <v>9710</v>
      </c>
      <c r="P31" s="3">
        <v>5445.79</v>
      </c>
      <c r="Q31" s="3">
        <v>4264.21</v>
      </c>
      <c r="R31" s="3"/>
    </row>
    <row r="32" spans="1:18" ht="13.5" thickBot="1">
      <c r="A32" s="18">
        <v>22</v>
      </c>
      <c r="B32" s="107" t="s">
        <v>348</v>
      </c>
      <c r="C32" s="106" t="s">
        <v>329</v>
      </c>
      <c r="D32" s="102">
        <v>1039</v>
      </c>
      <c r="E32" s="102">
        <v>300</v>
      </c>
      <c r="F32" s="102">
        <v>950</v>
      </c>
      <c r="G32" s="102">
        <v>0</v>
      </c>
      <c r="H32" s="102">
        <v>0</v>
      </c>
      <c r="I32" s="102">
        <v>0</v>
      </c>
      <c r="J32" s="102">
        <v>0</v>
      </c>
      <c r="K32" s="102">
        <v>250</v>
      </c>
      <c r="L32" s="103">
        <f t="shared" si="0"/>
        <v>2539</v>
      </c>
      <c r="M32" s="31">
        <v>320.46</v>
      </c>
      <c r="N32" s="103">
        <f t="shared" si="1"/>
        <v>2218.54</v>
      </c>
      <c r="O32" s="62">
        <v>2539</v>
      </c>
      <c r="P32" s="3">
        <v>320.46</v>
      </c>
      <c r="Q32" s="3">
        <v>2218.54</v>
      </c>
      <c r="R32" s="3"/>
    </row>
    <row r="33" spans="1:18" ht="26.25" thickBot="1">
      <c r="A33" s="18">
        <v>23</v>
      </c>
      <c r="B33" s="107" t="s">
        <v>349</v>
      </c>
      <c r="C33" s="106" t="s">
        <v>350</v>
      </c>
      <c r="D33" s="102">
        <v>6297</v>
      </c>
      <c r="E33" s="102">
        <v>3300</v>
      </c>
      <c r="F33" s="102">
        <v>950</v>
      </c>
      <c r="G33" s="102">
        <v>375</v>
      </c>
      <c r="H33" s="102">
        <v>0</v>
      </c>
      <c r="I33" s="102">
        <v>0</v>
      </c>
      <c r="J33" s="102">
        <v>0</v>
      </c>
      <c r="K33" s="102">
        <v>250</v>
      </c>
      <c r="L33" s="103">
        <f t="shared" si="0"/>
        <v>11172</v>
      </c>
      <c r="M33" s="104">
        <v>2303.43</v>
      </c>
      <c r="N33" s="103">
        <f t="shared" si="1"/>
        <v>8868.57</v>
      </c>
      <c r="O33" s="62">
        <v>11172</v>
      </c>
      <c r="P33" s="3">
        <v>2303.43</v>
      </c>
      <c r="Q33" s="3">
        <v>8868.57</v>
      </c>
      <c r="R33" s="3"/>
    </row>
    <row r="34" spans="1:18" ht="12.75" customHeight="1" thickBot="1">
      <c r="A34" s="18">
        <v>24</v>
      </c>
      <c r="B34" s="101" t="s">
        <v>351</v>
      </c>
      <c r="C34" s="101" t="s">
        <v>84</v>
      </c>
      <c r="D34" s="102">
        <v>2441</v>
      </c>
      <c r="E34" s="102">
        <v>300</v>
      </c>
      <c r="F34" s="102">
        <v>950</v>
      </c>
      <c r="G34" s="102">
        <v>0</v>
      </c>
      <c r="H34" s="102">
        <v>0</v>
      </c>
      <c r="I34" s="102">
        <v>0</v>
      </c>
      <c r="J34" s="102">
        <v>0</v>
      </c>
      <c r="K34" s="102">
        <v>250</v>
      </c>
      <c r="L34" s="103">
        <f t="shared" si="0"/>
        <v>3941</v>
      </c>
      <c r="M34" s="31">
        <v>516.74</v>
      </c>
      <c r="N34" s="103">
        <f t="shared" si="1"/>
        <v>3424.26</v>
      </c>
      <c r="O34" s="62">
        <v>3941</v>
      </c>
      <c r="P34" s="3">
        <v>516.74</v>
      </c>
      <c r="Q34" s="3">
        <v>3424.26</v>
      </c>
      <c r="R34" s="3"/>
    </row>
    <row r="35" spans="1:18" ht="13.5" thickBot="1">
      <c r="A35" s="18">
        <v>25</v>
      </c>
      <c r="B35" s="101" t="s">
        <v>352</v>
      </c>
      <c r="C35" s="101" t="s">
        <v>141</v>
      </c>
      <c r="D35" s="102">
        <v>3525</v>
      </c>
      <c r="E35" s="102">
        <v>1100</v>
      </c>
      <c r="F35" s="102">
        <v>950</v>
      </c>
      <c r="G35" s="102">
        <v>375</v>
      </c>
      <c r="H35" s="102">
        <v>0</v>
      </c>
      <c r="I35" s="102">
        <v>0</v>
      </c>
      <c r="J35" s="102">
        <v>0</v>
      </c>
      <c r="K35" s="102">
        <v>250</v>
      </c>
      <c r="L35" s="103">
        <f t="shared" si="0"/>
        <v>6200</v>
      </c>
      <c r="M35" s="31">
        <v>960.79</v>
      </c>
      <c r="N35" s="103">
        <f t="shared" si="1"/>
        <v>5239.21</v>
      </c>
      <c r="O35" s="62">
        <v>6200</v>
      </c>
      <c r="P35" s="3">
        <v>960.79</v>
      </c>
      <c r="Q35" s="3">
        <v>5239.21</v>
      </c>
      <c r="R35" s="3"/>
    </row>
    <row r="36" spans="1:18" ht="13.5" thickBot="1">
      <c r="A36" s="18">
        <v>26</v>
      </c>
      <c r="B36" s="101" t="s">
        <v>353</v>
      </c>
      <c r="C36" s="101" t="s">
        <v>354</v>
      </c>
      <c r="D36" s="102">
        <v>9581</v>
      </c>
      <c r="E36" s="102">
        <v>4300</v>
      </c>
      <c r="F36" s="102">
        <v>950</v>
      </c>
      <c r="G36" s="102">
        <v>375</v>
      </c>
      <c r="H36" s="102">
        <v>0</v>
      </c>
      <c r="I36" s="102">
        <v>4000</v>
      </c>
      <c r="J36" s="102">
        <v>0</v>
      </c>
      <c r="K36" s="102">
        <v>250</v>
      </c>
      <c r="L36" s="103">
        <f t="shared" si="0"/>
        <v>19456</v>
      </c>
      <c r="M36" s="104">
        <v>4318.07</v>
      </c>
      <c r="N36" s="103">
        <f t="shared" si="1"/>
        <v>15137.93</v>
      </c>
      <c r="O36" s="62">
        <v>19456</v>
      </c>
      <c r="P36" s="3">
        <v>4318.07</v>
      </c>
      <c r="Q36" s="3">
        <v>15137.93</v>
      </c>
      <c r="R36" s="3"/>
    </row>
    <row r="37" spans="1:18" ht="15.75" customHeight="1" thickBot="1">
      <c r="A37" s="18">
        <v>27</v>
      </c>
      <c r="B37" s="101" t="s">
        <v>355</v>
      </c>
      <c r="C37" s="101" t="s">
        <v>52</v>
      </c>
      <c r="D37" s="102">
        <v>1159</v>
      </c>
      <c r="E37" s="102">
        <v>300</v>
      </c>
      <c r="F37" s="102">
        <v>950</v>
      </c>
      <c r="G37" s="102">
        <v>0</v>
      </c>
      <c r="H37" s="102">
        <v>0</v>
      </c>
      <c r="I37" s="102">
        <v>200</v>
      </c>
      <c r="J37" s="102">
        <v>0</v>
      </c>
      <c r="K37" s="102">
        <v>250</v>
      </c>
      <c r="L37" s="103">
        <f t="shared" si="0"/>
        <v>2859</v>
      </c>
      <c r="M37" s="104">
        <v>1255.68</v>
      </c>
      <c r="N37" s="103">
        <f t="shared" si="1"/>
        <v>1603.32</v>
      </c>
      <c r="O37" s="62">
        <v>2859</v>
      </c>
      <c r="P37" s="3">
        <v>1255.68</v>
      </c>
      <c r="Q37" s="3">
        <v>1603.32</v>
      </c>
      <c r="R37" s="3"/>
    </row>
    <row r="38" spans="1:18" ht="17.25" customHeight="1" thickBot="1">
      <c r="A38" s="18">
        <v>28</v>
      </c>
      <c r="B38" s="101" t="s">
        <v>356</v>
      </c>
      <c r="C38" s="101" t="s">
        <v>62</v>
      </c>
      <c r="D38" s="102">
        <v>6759</v>
      </c>
      <c r="E38" s="102">
        <v>3300</v>
      </c>
      <c r="F38" s="102">
        <v>950</v>
      </c>
      <c r="G38" s="102">
        <v>375</v>
      </c>
      <c r="H38" s="102">
        <v>0</v>
      </c>
      <c r="I38" s="102">
        <v>0</v>
      </c>
      <c r="J38" s="102">
        <v>0</v>
      </c>
      <c r="K38" s="102">
        <v>250</v>
      </c>
      <c r="L38" s="103">
        <f t="shared" si="0"/>
        <v>11634</v>
      </c>
      <c r="M38" s="104">
        <v>2331.28</v>
      </c>
      <c r="N38" s="103">
        <f t="shared" si="1"/>
        <v>9302.72</v>
      </c>
      <c r="O38" s="62">
        <v>11634</v>
      </c>
      <c r="P38" s="3">
        <v>2331.28</v>
      </c>
      <c r="Q38" s="3">
        <v>9302.72</v>
      </c>
      <c r="R38" s="3"/>
    </row>
    <row r="39" spans="1:18" ht="13.5" thickBot="1">
      <c r="A39" s="18">
        <v>29</v>
      </c>
      <c r="B39" s="107" t="s">
        <v>357</v>
      </c>
      <c r="C39" s="106" t="s">
        <v>329</v>
      </c>
      <c r="D39" s="102">
        <v>1039</v>
      </c>
      <c r="E39" s="102">
        <v>300</v>
      </c>
      <c r="F39" s="102">
        <v>950</v>
      </c>
      <c r="G39" s="102">
        <v>0</v>
      </c>
      <c r="H39" s="102">
        <v>0</v>
      </c>
      <c r="I39" s="102">
        <v>0</v>
      </c>
      <c r="J39" s="102">
        <v>0</v>
      </c>
      <c r="K39" s="102">
        <v>250</v>
      </c>
      <c r="L39" s="103">
        <f t="shared" si="0"/>
        <v>2539</v>
      </c>
      <c r="M39" s="31">
        <v>320.46</v>
      </c>
      <c r="N39" s="103">
        <f t="shared" si="1"/>
        <v>2218.54</v>
      </c>
      <c r="O39" s="62">
        <v>2539</v>
      </c>
      <c r="P39" s="3">
        <v>320.46</v>
      </c>
      <c r="Q39" s="3">
        <v>2218.54</v>
      </c>
      <c r="R39" s="3"/>
    </row>
    <row r="40" spans="1:18" ht="13.5" thickBot="1">
      <c r="A40" s="18">
        <v>30</v>
      </c>
      <c r="B40" s="107" t="s">
        <v>358</v>
      </c>
      <c r="C40" s="106" t="s">
        <v>329</v>
      </c>
      <c r="D40" s="102">
        <v>1039</v>
      </c>
      <c r="E40" s="102">
        <v>300</v>
      </c>
      <c r="F40" s="102">
        <v>950</v>
      </c>
      <c r="G40" s="102">
        <v>0</v>
      </c>
      <c r="H40" s="102">
        <v>0</v>
      </c>
      <c r="I40" s="102">
        <v>0</v>
      </c>
      <c r="J40" s="102">
        <v>0</v>
      </c>
      <c r="K40" s="102">
        <v>250</v>
      </c>
      <c r="L40" s="103">
        <f t="shared" si="0"/>
        <v>2539</v>
      </c>
      <c r="M40" s="31">
        <v>320.46</v>
      </c>
      <c r="N40" s="103">
        <f t="shared" si="1"/>
        <v>2218.54</v>
      </c>
      <c r="O40" s="62">
        <v>2539</v>
      </c>
      <c r="P40" s="3">
        <v>320.46</v>
      </c>
      <c r="Q40" s="3">
        <v>2218.54</v>
      </c>
      <c r="R40" s="3"/>
    </row>
    <row r="41" spans="1:18" ht="13.5" thickBot="1">
      <c r="A41" s="18">
        <v>31</v>
      </c>
      <c r="B41" s="101" t="s">
        <v>359</v>
      </c>
      <c r="C41" s="101" t="s">
        <v>46</v>
      </c>
      <c r="D41" s="102">
        <v>1074</v>
      </c>
      <c r="E41" s="102">
        <v>300</v>
      </c>
      <c r="F41" s="102">
        <v>950</v>
      </c>
      <c r="G41" s="102">
        <v>0</v>
      </c>
      <c r="H41" s="102">
        <v>50</v>
      </c>
      <c r="I41" s="102">
        <v>150</v>
      </c>
      <c r="J41" s="102">
        <v>0</v>
      </c>
      <c r="K41" s="102">
        <v>250</v>
      </c>
      <c r="L41" s="103">
        <f t="shared" si="0"/>
        <v>2774</v>
      </c>
      <c r="M41" s="31">
        <v>353.36</v>
      </c>
      <c r="N41" s="103">
        <f t="shared" si="1"/>
        <v>2420.64</v>
      </c>
      <c r="O41" s="62">
        <v>2774</v>
      </c>
      <c r="P41" s="3">
        <v>353.36</v>
      </c>
      <c r="Q41" s="3">
        <v>2420.64</v>
      </c>
      <c r="R41" s="3"/>
    </row>
    <row r="42" spans="1:18" ht="13.5" thickBot="1">
      <c r="A42" s="18">
        <v>32</v>
      </c>
      <c r="B42" s="101" t="s">
        <v>360</v>
      </c>
      <c r="C42" s="101" t="s">
        <v>46</v>
      </c>
      <c r="D42" s="102">
        <v>1074</v>
      </c>
      <c r="E42" s="102">
        <v>300</v>
      </c>
      <c r="F42" s="102">
        <v>950</v>
      </c>
      <c r="G42" s="102">
        <v>0</v>
      </c>
      <c r="H42" s="102">
        <v>50</v>
      </c>
      <c r="I42" s="102">
        <v>150</v>
      </c>
      <c r="J42" s="102">
        <v>0</v>
      </c>
      <c r="K42" s="102">
        <v>250</v>
      </c>
      <c r="L42" s="103">
        <f t="shared" si="0"/>
        <v>2774</v>
      </c>
      <c r="M42" s="31">
        <v>353.36</v>
      </c>
      <c r="N42" s="103">
        <f t="shared" si="1"/>
        <v>2420.64</v>
      </c>
      <c r="O42" s="62">
        <v>2774</v>
      </c>
      <c r="P42" s="3">
        <v>353.36</v>
      </c>
      <c r="Q42" s="3">
        <v>2420.64</v>
      </c>
      <c r="R42" s="3"/>
    </row>
    <row r="43" spans="1:18" ht="13.5" thickBot="1">
      <c r="A43" s="18">
        <v>33</v>
      </c>
      <c r="B43" s="101" t="s">
        <v>361</v>
      </c>
      <c r="C43" s="101" t="s">
        <v>340</v>
      </c>
      <c r="D43" s="102">
        <v>1168</v>
      </c>
      <c r="E43" s="102">
        <v>300</v>
      </c>
      <c r="F43" s="102">
        <v>950</v>
      </c>
      <c r="G43" s="102">
        <v>0</v>
      </c>
      <c r="H43" s="102">
        <v>35</v>
      </c>
      <c r="I43" s="102">
        <v>200</v>
      </c>
      <c r="J43" s="102">
        <v>0</v>
      </c>
      <c r="K43" s="102">
        <v>250</v>
      </c>
      <c r="L43" s="103">
        <f t="shared" si="0"/>
        <v>2903</v>
      </c>
      <c r="M43" s="31">
        <v>994.34</v>
      </c>
      <c r="N43" s="103">
        <f t="shared" si="1"/>
        <v>1908.6599999999999</v>
      </c>
      <c r="O43" s="62">
        <v>2903</v>
      </c>
      <c r="P43" s="3">
        <v>994.34</v>
      </c>
      <c r="Q43" s="3">
        <v>1908.6599999999999</v>
      </c>
      <c r="R43" s="3"/>
    </row>
    <row r="44" spans="1:18" ht="13.5" thickBot="1">
      <c r="A44" s="18">
        <v>34</v>
      </c>
      <c r="B44" s="101" t="s">
        <v>362</v>
      </c>
      <c r="C44" s="101" t="s">
        <v>46</v>
      </c>
      <c r="D44" s="102">
        <v>1074</v>
      </c>
      <c r="E44" s="102">
        <v>300</v>
      </c>
      <c r="F44" s="102">
        <v>950</v>
      </c>
      <c r="G44" s="102">
        <v>0</v>
      </c>
      <c r="H44" s="102">
        <v>0</v>
      </c>
      <c r="I44" s="102">
        <v>150</v>
      </c>
      <c r="J44" s="102">
        <v>0</v>
      </c>
      <c r="K44" s="102">
        <v>250</v>
      </c>
      <c r="L44" s="103">
        <f t="shared" si="0"/>
        <v>2724</v>
      </c>
      <c r="M44" s="31">
        <v>346.36</v>
      </c>
      <c r="N44" s="103">
        <f t="shared" si="1"/>
        <v>2377.64</v>
      </c>
      <c r="O44" s="62">
        <v>2724</v>
      </c>
      <c r="P44" s="3">
        <v>346.36</v>
      </c>
      <c r="Q44" s="3">
        <v>2377.64</v>
      </c>
      <c r="R44" s="3"/>
    </row>
    <row r="45" spans="1:18" ht="13.5" customHeight="1" thickBot="1">
      <c r="A45" s="18">
        <v>35</v>
      </c>
      <c r="B45" s="107" t="s">
        <v>363</v>
      </c>
      <c r="C45" s="106" t="s">
        <v>329</v>
      </c>
      <c r="D45" s="102">
        <v>1039</v>
      </c>
      <c r="E45" s="102">
        <v>300</v>
      </c>
      <c r="F45" s="102">
        <v>950</v>
      </c>
      <c r="G45" s="102">
        <v>0</v>
      </c>
      <c r="H45" s="102">
        <v>0</v>
      </c>
      <c r="I45" s="102">
        <v>0</v>
      </c>
      <c r="J45" s="102">
        <v>0</v>
      </c>
      <c r="K45" s="102">
        <v>250</v>
      </c>
      <c r="L45" s="103">
        <f t="shared" si="0"/>
        <v>2539</v>
      </c>
      <c r="M45" s="31">
        <v>320.46</v>
      </c>
      <c r="N45" s="103">
        <f t="shared" si="1"/>
        <v>2218.54</v>
      </c>
      <c r="O45" s="62">
        <v>2539</v>
      </c>
      <c r="P45" s="3">
        <v>320.46</v>
      </c>
      <c r="Q45" s="3">
        <v>2218.54</v>
      </c>
      <c r="R45" s="3"/>
    </row>
    <row r="46" spans="1:18" ht="29.25" customHeight="1" thickBot="1">
      <c r="A46" s="18">
        <v>36</v>
      </c>
      <c r="B46" s="101" t="s">
        <v>364</v>
      </c>
      <c r="C46" s="101" t="s">
        <v>69</v>
      </c>
      <c r="D46" s="102">
        <v>6759</v>
      </c>
      <c r="E46" s="102">
        <v>3300</v>
      </c>
      <c r="F46" s="102">
        <v>950</v>
      </c>
      <c r="G46" s="102">
        <v>375</v>
      </c>
      <c r="H46" s="102">
        <v>0</v>
      </c>
      <c r="I46" s="102">
        <v>0</v>
      </c>
      <c r="J46" s="102">
        <v>0</v>
      </c>
      <c r="K46" s="102">
        <v>250</v>
      </c>
      <c r="L46" s="103">
        <f t="shared" si="0"/>
        <v>11634</v>
      </c>
      <c r="M46" s="104">
        <v>2484.28</v>
      </c>
      <c r="N46" s="103">
        <f t="shared" si="1"/>
        <v>9149.72</v>
      </c>
      <c r="O46" s="62">
        <v>11634</v>
      </c>
      <c r="P46" s="3">
        <v>2484.28</v>
      </c>
      <c r="Q46" s="3">
        <v>9149.72</v>
      </c>
      <c r="R46" s="62">
        <v>240</v>
      </c>
    </row>
    <row r="47" spans="1:18" ht="13.5" thickBot="1">
      <c r="A47" s="18">
        <v>37</v>
      </c>
      <c r="B47" s="101" t="s">
        <v>365</v>
      </c>
      <c r="C47" s="101" t="s">
        <v>62</v>
      </c>
      <c r="D47" s="102">
        <v>6759</v>
      </c>
      <c r="E47" s="102">
        <v>3300</v>
      </c>
      <c r="F47" s="102">
        <v>950</v>
      </c>
      <c r="G47" s="102">
        <v>375</v>
      </c>
      <c r="H47" s="102">
        <v>0</v>
      </c>
      <c r="I47" s="102">
        <v>3000</v>
      </c>
      <c r="J47" s="102">
        <v>0</v>
      </c>
      <c r="K47" s="102">
        <v>250</v>
      </c>
      <c r="L47" s="103">
        <f t="shared" si="0"/>
        <v>14634</v>
      </c>
      <c r="M47" s="104">
        <v>6683.52</v>
      </c>
      <c r="N47" s="103">
        <f t="shared" si="1"/>
        <v>7950.48</v>
      </c>
      <c r="O47" s="62">
        <v>14634</v>
      </c>
      <c r="P47" s="3">
        <v>6683.52</v>
      </c>
      <c r="Q47" s="3">
        <v>7950.48</v>
      </c>
      <c r="R47" s="3"/>
    </row>
    <row r="48" spans="1:18" ht="13.5" thickBot="1">
      <c r="A48" s="18">
        <v>38</v>
      </c>
      <c r="B48" s="101" t="s">
        <v>366</v>
      </c>
      <c r="C48" s="101" t="s">
        <v>46</v>
      </c>
      <c r="D48" s="102">
        <v>1074</v>
      </c>
      <c r="E48" s="102">
        <v>300</v>
      </c>
      <c r="F48" s="102">
        <v>950</v>
      </c>
      <c r="G48" s="102">
        <v>0</v>
      </c>
      <c r="H48" s="102">
        <v>0</v>
      </c>
      <c r="I48" s="102">
        <v>150</v>
      </c>
      <c r="J48" s="102">
        <v>0</v>
      </c>
      <c r="K48" s="102">
        <v>250</v>
      </c>
      <c r="L48" s="103">
        <f t="shared" si="0"/>
        <v>2724</v>
      </c>
      <c r="M48" s="104">
        <v>1313.54</v>
      </c>
      <c r="N48" s="103">
        <f t="shared" si="1"/>
        <v>1410.46</v>
      </c>
      <c r="O48" s="62">
        <v>2724</v>
      </c>
      <c r="P48" s="3">
        <v>1313.54</v>
      </c>
      <c r="Q48" s="3">
        <v>1410.46</v>
      </c>
      <c r="R48" s="3"/>
    </row>
    <row r="49" spans="1:18" ht="13.5" thickBot="1">
      <c r="A49" s="18">
        <v>39</v>
      </c>
      <c r="B49" s="108" t="s">
        <v>367</v>
      </c>
      <c r="C49" s="109" t="s">
        <v>368</v>
      </c>
      <c r="D49" s="102">
        <v>1168</v>
      </c>
      <c r="E49" s="102">
        <v>300</v>
      </c>
      <c r="F49" s="102">
        <v>950</v>
      </c>
      <c r="G49" s="102">
        <v>0</v>
      </c>
      <c r="H49" s="102">
        <v>0</v>
      </c>
      <c r="I49" s="102">
        <v>0</v>
      </c>
      <c r="J49" s="102">
        <v>0</v>
      </c>
      <c r="K49" s="102">
        <v>250</v>
      </c>
      <c r="L49" s="103">
        <f t="shared" si="0"/>
        <v>2668</v>
      </c>
      <c r="M49" s="31">
        <v>933.68</v>
      </c>
      <c r="N49" s="103">
        <f t="shared" si="1"/>
        <v>1734.3200000000002</v>
      </c>
      <c r="O49" s="62">
        <v>2668</v>
      </c>
      <c r="P49" s="3">
        <v>933.68</v>
      </c>
      <c r="Q49" s="3">
        <v>1734.3200000000002</v>
      </c>
      <c r="R49" s="3"/>
    </row>
    <row r="50" spans="1:18" ht="13.5" thickBot="1">
      <c r="A50" s="18">
        <v>40</v>
      </c>
      <c r="B50" s="101" t="s">
        <v>369</v>
      </c>
      <c r="C50" s="101" t="s">
        <v>46</v>
      </c>
      <c r="D50" s="102">
        <v>1074</v>
      </c>
      <c r="E50" s="102">
        <v>300</v>
      </c>
      <c r="F50" s="102">
        <v>950</v>
      </c>
      <c r="G50" s="102">
        <v>0</v>
      </c>
      <c r="H50" s="102">
        <v>50</v>
      </c>
      <c r="I50" s="102">
        <v>150</v>
      </c>
      <c r="J50" s="102">
        <v>0</v>
      </c>
      <c r="K50" s="102">
        <v>250</v>
      </c>
      <c r="L50" s="103">
        <f t="shared" si="0"/>
        <v>2774</v>
      </c>
      <c r="M50" s="31">
        <v>353.36</v>
      </c>
      <c r="N50" s="103">
        <f t="shared" si="1"/>
        <v>2420.64</v>
      </c>
      <c r="O50" s="62">
        <v>2774</v>
      </c>
      <c r="P50" s="3">
        <v>353.36</v>
      </c>
      <c r="Q50" s="3">
        <v>2420.64</v>
      </c>
      <c r="R50" s="3"/>
    </row>
    <row r="51" spans="1:18" ht="13.5" thickBot="1">
      <c r="A51" s="18">
        <v>41</v>
      </c>
      <c r="B51" s="101" t="s">
        <v>370</v>
      </c>
      <c r="C51" s="101" t="s">
        <v>350</v>
      </c>
      <c r="D51" s="102">
        <v>6267</v>
      </c>
      <c r="E51" s="102">
        <v>3300</v>
      </c>
      <c r="F51" s="102">
        <v>950</v>
      </c>
      <c r="G51" s="102">
        <v>375</v>
      </c>
      <c r="H51" s="102">
        <v>0</v>
      </c>
      <c r="I51" s="102">
        <v>0</v>
      </c>
      <c r="J51" s="102">
        <v>0</v>
      </c>
      <c r="K51" s="102">
        <v>250</v>
      </c>
      <c r="L51" s="103">
        <f t="shared" si="0"/>
        <v>11142</v>
      </c>
      <c r="M51" s="104">
        <v>2222.55</v>
      </c>
      <c r="N51" s="103">
        <f t="shared" si="1"/>
        <v>8919.45</v>
      </c>
      <c r="O51" s="62">
        <v>11142</v>
      </c>
      <c r="P51" s="3">
        <v>2222.55</v>
      </c>
      <c r="Q51" s="3">
        <v>8919.45</v>
      </c>
      <c r="R51" s="3"/>
    </row>
    <row r="52" spans="1:18" ht="28.5" customHeight="1" thickBot="1">
      <c r="A52" s="18">
        <v>42</v>
      </c>
      <c r="B52" s="101" t="s">
        <v>371</v>
      </c>
      <c r="C52" s="101" t="s">
        <v>340</v>
      </c>
      <c r="D52" s="102">
        <v>1168</v>
      </c>
      <c r="E52" s="102">
        <v>300</v>
      </c>
      <c r="F52" s="102">
        <v>950</v>
      </c>
      <c r="G52" s="102">
        <v>0</v>
      </c>
      <c r="H52" s="102">
        <v>50</v>
      </c>
      <c r="I52" s="102">
        <v>200</v>
      </c>
      <c r="J52" s="102">
        <v>0</v>
      </c>
      <c r="K52" s="102">
        <v>250</v>
      </c>
      <c r="L52" s="103">
        <f t="shared" si="0"/>
        <v>2918</v>
      </c>
      <c r="M52" s="31">
        <v>373.52</v>
      </c>
      <c r="N52" s="103">
        <f t="shared" si="1"/>
        <v>2544.48</v>
      </c>
      <c r="O52" s="62">
        <v>2918</v>
      </c>
      <c r="P52" s="3">
        <v>373.52</v>
      </c>
      <c r="Q52" s="3">
        <v>2544.48</v>
      </c>
      <c r="R52" s="3"/>
    </row>
    <row r="53" spans="1:18" ht="13.5" customHeight="1" thickBot="1">
      <c r="A53" s="18">
        <v>43</v>
      </c>
      <c r="B53" s="101" t="s">
        <v>372</v>
      </c>
      <c r="C53" s="101" t="s">
        <v>46</v>
      </c>
      <c r="D53" s="102">
        <v>1074</v>
      </c>
      <c r="E53" s="102">
        <v>300</v>
      </c>
      <c r="F53" s="102">
        <v>950</v>
      </c>
      <c r="G53" s="102">
        <v>0</v>
      </c>
      <c r="H53" s="102">
        <v>50</v>
      </c>
      <c r="I53" s="102">
        <v>150</v>
      </c>
      <c r="J53" s="102">
        <v>0</v>
      </c>
      <c r="K53" s="102">
        <v>250</v>
      </c>
      <c r="L53" s="103">
        <f t="shared" si="0"/>
        <v>2774</v>
      </c>
      <c r="M53" s="31">
        <v>353.36</v>
      </c>
      <c r="N53" s="103">
        <f t="shared" si="1"/>
        <v>2420.64</v>
      </c>
      <c r="O53" s="62">
        <v>2774</v>
      </c>
      <c r="P53" s="3">
        <v>353.36</v>
      </c>
      <c r="Q53" s="3">
        <v>2420.64</v>
      </c>
      <c r="R53" s="3"/>
    </row>
    <row r="54" spans="1:18" ht="18.75" customHeight="1" thickBot="1">
      <c r="A54" s="18">
        <v>44</v>
      </c>
      <c r="B54" s="101" t="s">
        <v>373</v>
      </c>
      <c r="C54" s="101" t="s">
        <v>374</v>
      </c>
      <c r="D54" s="102">
        <v>2315</v>
      </c>
      <c r="E54" s="102">
        <v>300</v>
      </c>
      <c r="F54" s="102">
        <v>950</v>
      </c>
      <c r="G54" s="102">
        <v>0</v>
      </c>
      <c r="H54" s="102">
        <v>50</v>
      </c>
      <c r="I54" s="102">
        <v>200</v>
      </c>
      <c r="J54" s="102">
        <v>0</v>
      </c>
      <c r="K54" s="102">
        <v>250</v>
      </c>
      <c r="L54" s="103">
        <f t="shared" si="0"/>
        <v>4065</v>
      </c>
      <c r="M54" s="104">
        <v>1922.42</v>
      </c>
      <c r="N54" s="103">
        <f t="shared" si="1"/>
        <v>2142.58</v>
      </c>
      <c r="O54" s="62">
        <v>4065</v>
      </c>
      <c r="P54" s="3">
        <v>1922.42</v>
      </c>
      <c r="Q54" s="3">
        <v>2142.58</v>
      </c>
      <c r="R54" s="3"/>
    </row>
    <row r="55" spans="1:18" ht="13.5" thickBot="1">
      <c r="A55" s="18">
        <v>45</v>
      </c>
      <c r="B55" s="101" t="s">
        <v>375</v>
      </c>
      <c r="C55" s="101" t="s">
        <v>46</v>
      </c>
      <c r="D55" s="102">
        <v>1074</v>
      </c>
      <c r="E55" s="102">
        <v>300</v>
      </c>
      <c r="F55" s="102">
        <v>950</v>
      </c>
      <c r="G55" s="102">
        <v>0</v>
      </c>
      <c r="H55" s="102">
        <v>50</v>
      </c>
      <c r="I55" s="102">
        <v>150</v>
      </c>
      <c r="J55" s="102">
        <v>0</v>
      </c>
      <c r="K55" s="102">
        <v>250</v>
      </c>
      <c r="L55" s="103">
        <f t="shared" si="0"/>
        <v>2774</v>
      </c>
      <c r="M55" s="31">
        <v>353.36</v>
      </c>
      <c r="N55" s="103">
        <f t="shared" si="1"/>
        <v>2420.64</v>
      </c>
      <c r="O55" s="62">
        <v>2774</v>
      </c>
      <c r="P55" s="3">
        <v>353.36</v>
      </c>
      <c r="Q55" s="3">
        <v>2420.64</v>
      </c>
      <c r="R55" s="3"/>
    </row>
    <row r="56" spans="1:18" ht="38.25" customHeight="1" thickBot="1">
      <c r="A56" s="18">
        <v>46</v>
      </c>
      <c r="B56" s="101" t="s">
        <v>376</v>
      </c>
      <c r="C56" s="101" t="s">
        <v>377</v>
      </c>
      <c r="D56" s="102">
        <v>2315</v>
      </c>
      <c r="E56" s="102">
        <v>300</v>
      </c>
      <c r="F56" s="102">
        <v>950</v>
      </c>
      <c r="G56" s="102">
        <v>0</v>
      </c>
      <c r="H56" s="102">
        <v>50</v>
      </c>
      <c r="I56" s="102">
        <v>200</v>
      </c>
      <c r="J56" s="102">
        <v>0</v>
      </c>
      <c r="K56" s="102">
        <v>250</v>
      </c>
      <c r="L56" s="103">
        <f t="shared" si="0"/>
        <v>4065</v>
      </c>
      <c r="M56" s="104">
        <v>1550.08</v>
      </c>
      <c r="N56" s="103">
        <f t="shared" si="1"/>
        <v>2514.92</v>
      </c>
      <c r="O56" s="62">
        <v>4065</v>
      </c>
      <c r="P56" s="3">
        <v>1550.08</v>
      </c>
      <c r="Q56" s="3">
        <v>2514.92</v>
      </c>
      <c r="R56" s="3"/>
    </row>
    <row r="57" spans="1:18" ht="13.5" customHeight="1" thickBot="1">
      <c r="A57" s="18">
        <v>47</v>
      </c>
      <c r="B57" s="101" t="s">
        <v>378</v>
      </c>
      <c r="C57" s="101" t="s">
        <v>379</v>
      </c>
      <c r="D57" s="102">
        <v>1701</v>
      </c>
      <c r="E57" s="102">
        <v>300</v>
      </c>
      <c r="F57" s="102">
        <v>950</v>
      </c>
      <c r="G57" s="102">
        <v>0</v>
      </c>
      <c r="H57" s="102">
        <v>0</v>
      </c>
      <c r="I57" s="102">
        <v>0</v>
      </c>
      <c r="J57" s="102">
        <v>0</v>
      </c>
      <c r="K57" s="102">
        <v>250</v>
      </c>
      <c r="L57" s="103">
        <f t="shared" si="0"/>
        <v>3201</v>
      </c>
      <c r="M57" s="31">
        <v>413.14</v>
      </c>
      <c r="N57" s="103">
        <f t="shared" si="1"/>
        <v>2787.86</v>
      </c>
      <c r="O57" s="62">
        <v>3201</v>
      </c>
      <c r="P57" s="3">
        <v>413.14</v>
      </c>
      <c r="Q57" s="3">
        <v>2787.86</v>
      </c>
      <c r="R57" s="3"/>
    </row>
    <row r="58" spans="1:18" ht="13.5" thickBot="1">
      <c r="A58" s="18">
        <v>48</v>
      </c>
      <c r="B58" s="101" t="s">
        <v>380</v>
      </c>
      <c r="C58" s="101" t="s">
        <v>69</v>
      </c>
      <c r="D58" s="102">
        <v>3295</v>
      </c>
      <c r="E58" s="102">
        <v>1100</v>
      </c>
      <c r="F58" s="102">
        <v>950</v>
      </c>
      <c r="G58" s="102">
        <v>375</v>
      </c>
      <c r="H58" s="102">
        <v>0</v>
      </c>
      <c r="I58" s="102">
        <v>0</v>
      </c>
      <c r="J58" s="102">
        <v>0</v>
      </c>
      <c r="K58" s="102">
        <v>250</v>
      </c>
      <c r="L58" s="103">
        <f t="shared" si="0"/>
        <v>5970</v>
      </c>
      <c r="M58" s="104">
        <v>2339.15</v>
      </c>
      <c r="N58" s="103">
        <f t="shared" si="1"/>
        <v>3630.85</v>
      </c>
      <c r="O58" s="62">
        <v>5970</v>
      </c>
      <c r="P58" s="3">
        <v>2339.15</v>
      </c>
      <c r="Q58" s="3">
        <v>3630.85</v>
      </c>
      <c r="R58" s="3"/>
    </row>
    <row r="59" spans="1:18" ht="13.5" thickBot="1">
      <c r="A59" s="18">
        <v>49</v>
      </c>
      <c r="B59" s="101" t="s">
        <v>381</v>
      </c>
      <c r="C59" s="101" t="s">
        <v>71</v>
      </c>
      <c r="D59" s="102">
        <v>1302</v>
      </c>
      <c r="E59" s="102">
        <v>300</v>
      </c>
      <c r="F59" s="102">
        <v>950</v>
      </c>
      <c r="G59" s="102">
        <v>0</v>
      </c>
      <c r="H59" s="102">
        <v>50</v>
      </c>
      <c r="I59" s="102">
        <v>200</v>
      </c>
      <c r="J59" s="102">
        <v>0</v>
      </c>
      <c r="K59" s="102">
        <v>250</v>
      </c>
      <c r="L59" s="103">
        <f t="shared" si="0"/>
        <v>3052</v>
      </c>
      <c r="M59" s="31">
        <v>392.28</v>
      </c>
      <c r="N59" s="103">
        <f t="shared" si="1"/>
        <v>2659.7200000000003</v>
      </c>
      <c r="O59" s="62">
        <v>3052</v>
      </c>
      <c r="P59" s="3">
        <v>392.28</v>
      </c>
      <c r="Q59" s="3">
        <v>2659.7200000000003</v>
      </c>
      <c r="R59" s="3"/>
    </row>
    <row r="60" spans="1:18" ht="13.5" thickBot="1">
      <c r="A60" s="18">
        <v>50</v>
      </c>
      <c r="B60" s="108" t="s">
        <v>382</v>
      </c>
      <c r="C60" s="109" t="s">
        <v>383</v>
      </c>
      <c r="D60" s="102">
        <v>10261</v>
      </c>
      <c r="E60" s="102">
        <v>4300</v>
      </c>
      <c r="F60" s="102">
        <v>950</v>
      </c>
      <c r="G60" s="102">
        <v>375</v>
      </c>
      <c r="H60" s="102">
        <v>0</v>
      </c>
      <c r="I60" s="102">
        <v>4000</v>
      </c>
      <c r="J60" s="102">
        <v>0</v>
      </c>
      <c r="K60" s="102">
        <v>250</v>
      </c>
      <c r="L60" s="103">
        <f t="shared" si="0"/>
        <v>20136</v>
      </c>
      <c r="M60" s="104">
        <v>4313.49</v>
      </c>
      <c r="N60" s="103">
        <f t="shared" si="1"/>
        <v>15822.51</v>
      </c>
      <c r="O60" s="62">
        <v>20136</v>
      </c>
      <c r="P60" s="3">
        <v>4313.49</v>
      </c>
      <c r="Q60" s="3">
        <v>15822.51</v>
      </c>
      <c r="R60" s="3"/>
    </row>
    <row r="61" spans="1:18" ht="13.5" thickBot="1">
      <c r="A61" s="18">
        <v>51</v>
      </c>
      <c r="B61" s="101" t="s">
        <v>384</v>
      </c>
      <c r="C61" s="101" t="s">
        <v>46</v>
      </c>
      <c r="D61" s="102">
        <v>1074</v>
      </c>
      <c r="E61" s="102">
        <v>300</v>
      </c>
      <c r="F61" s="102">
        <v>950</v>
      </c>
      <c r="G61" s="102">
        <v>0</v>
      </c>
      <c r="H61" s="102">
        <v>35</v>
      </c>
      <c r="I61" s="102">
        <v>150</v>
      </c>
      <c r="J61" s="102">
        <v>0</v>
      </c>
      <c r="K61" s="102">
        <v>250</v>
      </c>
      <c r="L61" s="103">
        <f t="shared" si="0"/>
        <v>2759</v>
      </c>
      <c r="M61" s="31">
        <v>351.26</v>
      </c>
      <c r="N61" s="103">
        <f t="shared" si="1"/>
        <v>2407.74</v>
      </c>
      <c r="O61" s="62">
        <v>2759</v>
      </c>
      <c r="P61" s="3">
        <v>351.26</v>
      </c>
      <c r="Q61" s="3">
        <v>2407.74</v>
      </c>
      <c r="R61" s="3"/>
    </row>
    <row r="62" spans="1:18" ht="13.5" thickBot="1">
      <c r="A62" s="18">
        <v>52</v>
      </c>
      <c r="B62" s="101" t="s">
        <v>385</v>
      </c>
      <c r="C62" s="101" t="s">
        <v>386</v>
      </c>
      <c r="D62" s="102">
        <v>5835</v>
      </c>
      <c r="E62" s="102">
        <v>3300</v>
      </c>
      <c r="F62" s="102">
        <v>950</v>
      </c>
      <c r="G62" s="102">
        <v>375</v>
      </c>
      <c r="H62" s="102">
        <v>0</v>
      </c>
      <c r="I62" s="102">
        <v>2000</v>
      </c>
      <c r="J62" s="102">
        <v>0</v>
      </c>
      <c r="K62" s="102">
        <v>250</v>
      </c>
      <c r="L62" s="103">
        <f t="shared" si="0"/>
        <v>12710</v>
      </c>
      <c r="M62" s="104">
        <v>2487.08</v>
      </c>
      <c r="N62" s="103">
        <f t="shared" si="1"/>
        <v>10222.92</v>
      </c>
      <c r="O62" s="62">
        <v>12710</v>
      </c>
      <c r="P62" s="3">
        <v>2487.08</v>
      </c>
      <c r="Q62" s="3">
        <v>10222.92</v>
      </c>
      <c r="R62" s="3"/>
    </row>
    <row r="63" spans="1:18" ht="13.5" thickBot="1">
      <c r="A63" s="18">
        <v>53</v>
      </c>
      <c r="B63" s="101" t="s">
        <v>387</v>
      </c>
      <c r="C63" s="101" t="s">
        <v>340</v>
      </c>
      <c r="D63" s="102">
        <v>1168</v>
      </c>
      <c r="E63" s="102">
        <v>300</v>
      </c>
      <c r="F63" s="102">
        <v>950</v>
      </c>
      <c r="G63" s="102">
        <v>0</v>
      </c>
      <c r="H63" s="102">
        <v>35</v>
      </c>
      <c r="I63" s="102">
        <v>200</v>
      </c>
      <c r="J63" s="102">
        <v>0</v>
      </c>
      <c r="K63" s="102">
        <v>250</v>
      </c>
      <c r="L63" s="103">
        <f t="shared" si="0"/>
        <v>2903</v>
      </c>
      <c r="M63" s="31">
        <v>371.42</v>
      </c>
      <c r="N63" s="103">
        <f t="shared" si="1"/>
        <v>2531.58</v>
      </c>
      <c r="O63" s="62">
        <v>2903</v>
      </c>
      <c r="P63" s="3">
        <v>3451.82</v>
      </c>
      <c r="Q63" s="3">
        <v>12309.18</v>
      </c>
      <c r="R63" s="3"/>
    </row>
    <row r="64" spans="1:18" ht="13.5" thickBot="1">
      <c r="A64" s="18">
        <v>54</v>
      </c>
      <c r="B64" s="101" t="s">
        <v>388</v>
      </c>
      <c r="C64" s="101" t="s">
        <v>323</v>
      </c>
      <c r="D64" s="102">
        <v>1701</v>
      </c>
      <c r="E64" s="102">
        <v>300</v>
      </c>
      <c r="F64" s="102">
        <v>950</v>
      </c>
      <c r="G64" s="102">
        <v>0</v>
      </c>
      <c r="H64" s="102">
        <v>35</v>
      </c>
      <c r="I64" s="102">
        <v>0</v>
      </c>
      <c r="J64" s="102">
        <v>0</v>
      </c>
      <c r="K64" s="102">
        <v>250</v>
      </c>
      <c r="L64" s="103">
        <f t="shared" si="0"/>
        <v>3236</v>
      </c>
      <c r="M64" s="31">
        <v>418.04</v>
      </c>
      <c r="N64" s="103">
        <f t="shared" si="1"/>
        <v>2817.96</v>
      </c>
      <c r="O64" s="62">
        <v>3236</v>
      </c>
      <c r="P64" s="3">
        <v>371.42</v>
      </c>
      <c r="Q64" s="3">
        <v>2531.58</v>
      </c>
      <c r="R64" s="3"/>
    </row>
    <row r="65" spans="1:18" ht="13.5" thickBot="1">
      <c r="A65" s="18">
        <v>55</v>
      </c>
      <c r="B65" s="27" t="s">
        <v>1484</v>
      </c>
      <c r="C65" s="27" t="s">
        <v>1485</v>
      </c>
      <c r="D65" s="102">
        <v>10260</v>
      </c>
      <c r="E65" s="102">
        <v>4300</v>
      </c>
      <c r="F65" s="102">
        <v>950</v>
      </c>
      <c r="G65" s="102">
        <v>375</v>
      </c>
      <c r="H65" s="102">
        <v>0</v>
      </c>
      <c r="I65" s="102">
        <v>0</v>
      </c>
      <c r="J65" s="102">
        <v>0</v>
      </c>
      <c r="K65" s="102">
        <v>250</v>
      </c>
      <c r="L65" s="103">
        <f t="shared" si="0"/>
        <v>16135</v>
      </c>
      <c r="M65" s="7"/>
      <c r="N65" s="7"/>
      <c r="O65" s="95">
        <v>16136</v>
      </c>
      <c r="P65" s="8">
        <v>2382.9</v>
      </c>
      <c r="Q65" s="70">
        <v>12596.27</v>
      </c>
      <c r="R65" s="3"/>
    </row>
    <row r="66" spans="1:18" ht="12.75">
      <c r="A66" s="18">
        <v>56</v>
      </c>
      <c r="B66" s="120" t="s">
        <v>1510</v>
      </c>
      <c r="C66" s="71" t="s">
        <v>1485</v>
      </c>
      <c r="D66" s="83">
        <v>10261</v>
      </c>
      <c r="E66" s="83">
        <v>4300</v>
      </c>
      <c r="F66" s="83">
        <v>950</v>
      </c>
      <c r="G66" s="83">
        <v>375</v>
      </c>
      <c r="H66" s="3"/>
      <c r="I66" s="3"/>
      <c r="J66" s="3"/>
      <c r="K66" s="83">
        <v>250</v>
      </c>
      <c r="L66" s="3"/>
      <c r="M66" s="3"/>
      <c r="N66" s="3"/>
      <c r="O66" s="95">
        <v>16136</v>
      </c>
      <c r="P66" s="3"/>
      <c r="Q66" s="3"/>
      <c r="R66" s="3"/>
    </row>
  </sheetData>
  <sheetProtection/>
  <mergeCells count="12">
    <mergeCell ref="A9:A10"/>
    <mergeCell ref="B9:B10"/>
    <mergeCell ref="C9:C10"/>
    <mergeCell ref="D9:D10"/>
    <mergeCell ref="E9:L9"/>
    <mergeCell ref="N9:N10"/>
    <mergeCell ref="B2:N2"/>
    <mergeCell ref="B3:N3"/>
    <mergeCell ref="A4:N4"/>
    <mergeCell ref="A5:N5"/>
    <mergeCell ref="A6:N6"/>
    <mergeCell ref="A7:N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P16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8.00390625" style="94" customWidth="1"/>
    <col min="2" max="2" width="43.28125" style="94" customWidth="1"/>
    <col min="3" max="3" width="37.421875" style="94" customWidth="1"/>
    <col min="4" max="4" width="16.7109375" style="94" customWidth="1"/>
    <col min="5" max="5" width="11.421875" style="94" customWidth="1"/>
    <col min="6" max="6" width="12.421875" style="94" customWidth="1"/>
    <col min="7" max="7" width="13.57421875" style="94" customWidth="1"/>
    <col min="8" max="16384" width="11.421875" style="94" customWidth="1"/>
  </cols>
  <sheetData>
    <row r="2" spans="1:7" ht="19.5" customHeight="1">
      <c r="A2" s="172" t="s">
        <v>0</v>
      </c>
      <c r="B2" s="172"/>
      <c r="C2" s="172"/>
      <c r="D2" s="172"/>
      <c r="E2" s="172"/>
      <c r="F2" s="172"/>
      <c r="G2" s="172"/>
    </row>
    <row r="3" spans="1:7" ht="12.75">
      <c r="A3" s="131" t="s">
        <v>1</v>
      </c>
      <c r="B3" s="131"/>
      <c r="C3" s="131"/>
      <c r="D3" s="131"/>
      <c r="E3" s="131"/>
      <c r="F3" s="131"/>
      <c r="G3" s="131"/>
    </row>
    <row r="4" spans="1:16" ht="12.75">
      <c r="A4" s="184" t="s">
        <v>1641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7" ht="12.75">
      <c r="A5" s="131" t="s">
        <v>12</v>
      </c>
      <c r="B5" s="131"/>
      <c r="C5" s="131"/>
      <c r="D5" s="131"/>
      <c r="E5" s="131"/>
      <c r="F5" s="131"/>
      <c r="G5" s="131"/>
    </row>
    <row r="6" spans="1:7" ht="12.75">
      <c r="A6" s="131" t="s">
        <v>2</v>
      </c>
      <c r="B6" s="131"/>
      <c r="C6" s="131"/>
      <c r="D6" s="131"/>
      <c r="E6" s="131"/>
      <c r="F6" s="131"/>
      <c r="G6" s="131"/>
    </row>
    <row r="7" spans="1:7" ht="12.75">
      <c r="A7" s="173">
        <v>42704</v>
      </c>
      <c r="B7" s="173"/>
      <c r="C7" s="173"/>
      <c r="D7" s="173"/>
      <c r="E7" s="173"/>
      <c r="F7" s="173"/>
      <c r="G7" s="173"/>
    </row>
    <row r="8" ht="13.5" thickBot="1"/>
    <row r="9" spans="1:7" ht="12.75">
      <c r="A9" s="186" t="s">
        <v>3</v>
      </c>
      <c r="B9" s="188" t="s">
        <v>5</v>
      </c>
      <c r="C9" s="190" t="s">
        <v>6</v>
      </c>
      <c r="D9" s="152" t="s">
        <v>1642</v>
      </c>
      <c r="E9" s="190" t="s">
        <v>8</v>
      </c>
      <c r="F9" s="152" t="s">
        <v>9</v>
      </c>
      <c r="G9" s="166" t="s">
        <v>11</v>
      </c>
    </row>
    <row r="10" spans="1:7" ht="13.5" thickBot="1">
      <c r="A10" s="187"/>
      <c r="B10" s="189"/>
      <c r="C10" s="191"/>
      <c r="D10" s="192"/>
      <c r="E10" s="191"/>
      <c r="F10" s="192"/>
      <c r="G10" s="185"/>
    </row>
    <row r="11" spans="1:7" ht="38.25">
      <c r="A11" s="193">
        <v>1</v>
      </c>
      <c r="B11" s="194" t="s">
        <v>1643</v>
      </c>
      <c r="C11" s="195" t="s">
        <v>1644</v>
      </c>
      <c r="D11" s="196">
        <v>15000</v>
      </c>
      <c r="E11" s="196">
        <v>669.64</v>
      </c>
      <c r="F11" s="196">
        <f>D11-E11</f>
        <v>14330.36</v>
      </c>
      <c r="G11" s="197" t="s">
        <v>1645</v>
      </c>
    </row>
    <row r="12" spans="1:7" ht="38.25">
      <c r="A12" s="198">
        <v>2</v>
      </c>
      <c r="B12" s="199" t="s">
        <v>1646</v>
      </c>
      <c r="C12" s="199" t="s">
        <v>1647</v>
      </c>
      <c r="D12" s="200">
        <v>8330</v>
      </c>
      <c r="E12" s="200">
        <v>416.5</v>
      </c>
      <c r="F12" s="200">
        <f>D12-E12</f>
        <v>7913.5</v>
      </c>
      <c r="G12" s="201" t="s">
        <v>1645</v>
      </c>
    </row>
    <row r="13" spans="1:7" ht="38.25">
      <c r="A13" s="198">
        <v>3</v>
      </c>
      <c r="B13" s="199" t="s">
        <v>1648</v>
      </c>
      <c r="C13" s="199" t="s">
        <v>1647</v>
      </c>
      <c r="D13" s="200">
        <v>8330</v>
      </c>
      <c r="E13" s="200">
        <v>416.5</v>
      </c>
      <c r="F13" s="200">
        <f>D13-E13</f>
        <v>7913.5</v>
      </c>
      <c r="G13" s="201" t="s">
        <v>1645</v>
      </c>
    </row>
    <row r="14" spans="1:7" ht="12.75">
      <c r="A14" s="202"/>
      <c r="B14" s="203"/>
      <c r="C14" s="203"/>
      <c r="D14" s="9"/>
      <c r="E14" s="9"/>
      <c r="F14" s="9"/>
      <c r="G14" s="204"/>
    </row>
    <row r="15" spans="1:7" ht="12.75">
      <c r="A15" s="202"/>
      <c r="B15" s="203"/>
      <c r="C15" s="203"/>
      <c r="D15" s="203"/>
      <c r="E15" s="203"/>
      <c r="F15" s="203"/>
      <c r="G15" s="204"/>
    </row>
    <row r="16" spans="1:7" ht="13.5" thickBot="1">
      <c r="A16" s="205"/>
      <c r="B16" s="206"/>
      <c r="C16" s="206"/>
      <c r="D16" s="206"/>
      <c r="E16" s="206"/>
      <c r="F16" s="206"/>
      <c r="G16" s="207"/>
    </row>
  </sheetData>
  <sheetProtection/>
  <mergeCells count="13">
    <mergeCell ref="G9:G10"/>
    <mergeCell ref="A9:A10"/>
    <mergeCell ref="B9:B10"/>
    <mergeCell ref="C9:C10"/>
    <mergeCell ref="D9:D10"/>
    <mergeCell ref="E9:E10"/>
    <mergeCell ref="F9:F10"/>
    <mergeCell ref="A2:G2"/>
    <mergeCell ref="A3:G3"/>
    <mergeCell ref="A4:P4"/>
    <mergeCell ref="A5:G5"/>
    <mergeCell ref="A6:G6"/>
    <mergeCell ref="A7:G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Arroyave</dc:creator>
  <cp:keywords/>
  <dc:description/>
  <cp:lastModifiedBy>amperez</cp:lastModifiedBy>
  <cp:lastPrinted>2016-04-26T15:24:18Z</cp:lastPrinted>
  <dcterms:created xsi:type="dcterms:W3CDTF">2013-11-29T23:12:09Z</dcterms:created>
  <dcterms:modified xsi:type="dcterms:W3CDTF">2016-12-09T18:38:08Z</dcterms:modified>
  <cp:category/>
  <cp:version/>
  <cp:contentType/>
  <cp:contentStatus/>
</cp:coreProperties>
</file>