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7\INFORMACION PUBLICA DE OFICIO\1. DESPACHO SUPERIOR\7. JULIO\"/>
    </mc:Choice>
  </mc:AlternateContent>
  <bookViews>
    <workbookView xWindow="0" yWindow="0" windowWidth="28800" windowHeight="12435" tabRatio="513"/>
  </bookViews>
  <sheets>
    <sheet name="RENGLON 011" sheetId="1" r:id="rId1"/>
    <sheet name="RENGLON 022" sheetId="3" r:id="rId2"/>
    <sheet name="RENGLON 021" sheetId="2" r:id="rId3"/>
    <sheet name="RENGLON 029" sheetId="4" r:id="rId4"/>
    <sheet name="SUBGRUPO 18" sheetId="5" r:id="rId5"/>
  </sheets>
  <definedNames>
    <definedName name="_xlnm._FilterDatabase" localSheetId="0" hidden="1">'RENGLON 011'!$B$10:$V$56</definedName>
    <definedName name="_xlnm._FilterDatabase" localSheetId="3" hidden="1">'RENGLON 029'!$A$9:$F$44</definedName>
    <definedName name="_xlnm.Print_Area" localSheetId="0">'RENGLON 011'!$A$1:$R$40</definedName>
    <definedName name="_xlnm.Print_Area" localSheetId="1">'RENGLON 022'!$A$1:$P$15</definedName>
    <definedName name="_xlnm.Print_Titles" localSheetId="2">'RENGLON 021'!$1:$10</definedName>
    <definedName name="_xlnm.Print_Titles" localSheetId="3">'RENGLON 029'!$1:$10</definedName>
  </definedNames>
  <calcPr calcId="152511"/>
</workbook>
</file>

<file path=xl/calcChain.xml><?xml version="1.0" encoding="utf-8"?>
<calcChain xmlns="http://schemas.openxmlformats.org/spreadsheetml/2006/main">
  <c r="M58" i="2" l="1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K15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11" i="2"/>
  <c r="Q11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N15" i="3"/>
  <c r="N14" i="3"/>
  <c r="N13" i="3"/>
  <c r="N12" i="3"/>
  <c r="N11" i="3"/>
  <c r="L15" i="3"/>
  <c r="L14" i="3"/>
  <c r="L13" i="3"/>
  <c r="L12" i="3"/>
  <c r="L11" i="3"/>
  <c r="Q55" i="1" l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B7" i="2" l="1"/>
  <c r="B7" i="3" l="1"/>
</calcChain>
</file>

<file path=xl/sharedStrings.xml><?xml version="1.0" encoding="utf-8"?>
<sst xmlns="http://schemas.openxmlformats.org/spreadsheetml/2006/main" count="409" uniqueCount="246">
  <si>
    <t>MINISTERIO DE CULTURA Y DEPORTES</t>
  </si>
  <si>
    <t>UNIDAD DE INFORMACION PUBLICA</t>
  </si>
  <si>
    <t>RENGLON 011</t>
  </si>
  <si>
    <t>NUMERAL 4 ARTICULO 10</t>
  </si>
  <si>
    <t>No.</t>
  </si>
  <si>
    <t>TOTAL</t>
  </si>
  <si>
    <t>RENGLON 021</t>
  </si>
  <si>
    <t>RENGLON 022</t>
  </si>
  <si>
    <t>RENGLON 029</t>
  </si>
  <si>
    <t>CARGO</t>
  </si>
  <si>
    <t>SALARIO BASE</t>
  </si>
  <si>
    <t>66-2000</t>
  </si>
  <si>
    <t>TOTAL DE DESCUENTOS</t>
  </si>
  <si>
    <t>LÍQUIDO</t>
  </si>
  <si>
    <t>BONOS Y OTRAS REMUNERACIONES</t>
  </si>
  <si>
    <t>BONO MCD</t>
  </si>
  <si>
    <t>BONO PROFESIONAL</t>
  </si>
  <si>
    <t>COMPLEMENTO PERSONAL</t>
  </si>
  <si>
    <t>BONO DE ANTIGÜEDAD</t>
  </si>
  <si>
    <t>GASTOS DE REPRESENTACIÓN</t>
  </si>
  <si>
    <t>MONTO VIATICOS</t>
  </si>
  <si>
    <t>LIQUIDO</t>
  </si>
  <si>
    <t>DIETAS</t>
  </si>
  <si>
    <t>NOMBRE Y APELLIDOS</t>
  </si>
  <si>
    <t>DIRECCIÓN SUPERIOR</t>
  </si>
  <si>
    <t>BONO REAJUSTE</t>
  </si>
  <si>
    <t>DIRECTOR TECNICO II</t>
  </si>
  <si>
    <t>SUBDIRECTOR TECNICO II</t>
  </si>
  <si>
    <t>JOSE LUIS CHEA URRUELA</t>
  </si>
  <si>
    <t>MINISTRO DE CULTURA Y DEPORTES</t>
  </si>
  <si>
    <t>MAXIMILIANO ANTONIO ARAUJO Y ARAUJO</t>
  </si>
  <si>
    <t>VICEMINISTRO DE CULTURA</t>
  </si>
  <si>
    <t>JUAN ALBERTO MONZON ESQUIVEL</t>
  </si>
  <si>
    <t>VICEMINISTRO DEL DEPORTE Y LA RECREACIÓN</t>
  </si>
  <si>
    <t>VICEMINISTRO DE PATROMINO CULTURAL Y NATURAL</t>
  </si>
  <si>
    <t>MANUEL ENRIQUE PICHIYA TZAJ</t>
  </si>
  <si>
    <t>ASISTENTE PROFESIONAL III</t>
  </si>
  <si>
    <t>ERICK BERNAL MARROQUIN ROSALES</t>
  </si>
  <si>
    <t xml:space="preserve">JEFE TECNICO PROFESIONAL I </t>
  </si>
  <si>
    <t>MARIA TERESA CALI ACUTA</t>
  </si>
  <si>
    <t>PROFESIONAL I</t>
  </si>
  <si>
    <t>EGARD FERNANDO LOPEZ</t>
  </si>
  <si>
    <t>PROFESIONAL JEFE II</t>
  </si>
  <si>
    <t>ANA JANNETTE REYES ORTIZ</t>
  </si>
  <si>
    <t>SECRETARIO EJECUTIVO I</t>
  </si>
  <si>
    <t>JUAN JOSE YAT OXOM</t>
  </si>
  <si>
    <t>TECNICO EN INFORMATICA I</t>
  </si>
  <si>
    <t>RAFAEL ESTUARDO JIMENEZ VELASQUEZ</t>
  </si>
  <si>
    <t>JEFE TECNICO PROFESIONAL III</t>
  </si>
  <si>
    <t>PABLO FERNANDO ARMIJO MORALES</t>
  </si>
  <si>
    <t>TECNICO PROFESIONAL I</t>
  </si>
  <si>
    <t>SONIA MARGARITA CHILE PEREZ</t>
  </si>
  <si>
    <t>TECNICO PROFESIONAL II</t>
  </si>
  <si>
    <t>LAZARO QUELEX YOC</t>
  </si>
  <si>
    <t>TRABAJADOR ESPECIALIZADO III</t>
  </si>
  <si>
    <t>EDY PATRICIA VELASQUEZ CASTRO DE ORTIZ</t>
  </si>
  <si>
    <t>TRABAJADOR OPERATIVO IV</t>
  </si>
  <si>
    <t>PETRONA TECUN TEPAZ</t>
  </si>
  <si>
    <t>CARLOS AUGUSTO MENDEZ</t>
  </si>
  <si>
    <t>JUAN PABLO RODRIGUEZ CIGUENZA</t>
  </si>
  <si>
    <t>WILSON ISAAC LOPEZ AREVALO</t>
  </si>
  <si>
    <t>DINA ALEJANDRA DONIS MORALES</t>
  </si>
  <si>
    <t>PROFESIONAL II</t>
  </si>
  <si>
    <t>HAMILTON ALFREDO BARRIOS LOPEZ</t>
  </si>
  <si>
    <t>TECNICO I</t>
  </si>
  <si>
    <t>ANA MARIA ISABEL PEREZ OSORIO</t>
  </si>
  <si>
    <t>SULMA DANITZA GUZMAN CERVANTES DE CASTELLANOS</t>
  </si>
  <si>
    <t>ASISTENTE PROFESIONAL IV</t>
  </si>
  <si>
    <t>MARIANO SICAY CRUZ</t>
  </si>
  <si>
    <t>DANIEL MELGAR GIRON</t>
  </si>
  <si>
    <t>ASDRUBAL YEBEL LOPEZ DE LEON</t>
  </si>
  <si>
    <t>ASESOR PROFESIONAL ESPECIALIZADO III</t>
  </si>
  <si>
    <t>CELIA MARIA OVALLE VALDES</t>
  </si>
  <si>
    <t>ASESOR PROFESIONAL ESPECIALIZADO IV</t>
  </si>
  <si>
    <t>BYRON ALEXANDER LOPEZ</t>
  </si>
  <si>
    <t>SERGIO ALEJANDRO ANTILLON HERNANDEZ</t>
  </si>
  <si>
    <t>PROFESIONAL III</t>
  </si>
  <si>
    <t>ESWIN BAUDILIO CATALAN HERNANDEZ</t>
  </si>
  <si>
    <t>OSCAR GILBERTO ESQUIT CUA</t>
  </si>
  <si>
    <t>DOMINGO GUMERCINDO VASQUEZ ACEYTUNO</t>
  </si>
  <si>
    <t>ALBA LUCIA CONTRERAS JACINTO</t>
  </si>
  <si>
    <t>ROSA HERLINDA ALVAREZ CANIZALEZ</t>
  </si>
  <si>
    <t>MAYRA JANETTE AXPUAC ASPUAC</t>
  </si>
  <si>
    <t>KARIN ZUSELLI DE LA CRUZ DUARTE</t>
  </si>
  <si>
    <t>MIGUEL PATZAN QUELEX</t>
  </si>
  <si>
    <t>ALBA AIDE GONZALEZ GABRIEL DE MOLINA</t>
  </si>
  <si>
    <t>ESTUARDO JOSE ESTUPINIAN LEIVA</t>
  </si>
  <si>
    <t>MARIO RICARDO GANDARA MENDOZA</t>
  </si>
  <si>
    <t>ANTONIA ISABEL PEREZ JEREZ</t>
  </si>
  <si>
    <t>ROBERTO GERMAN DIONICIO NAVARRO</t>
  </si>
  <si>
    <t>PEDRO LUIS GARCIA</t>
  </si>
  <si>
    <t>MARTA LUZ CASTILLO CIFUENTES</t>
  </si>
  <si>
    <t>JESSIKA MARNELLY SOLIS MINAS</t>
  </si>
  <si>
    <t>GLADYS ELIZABETH PALALA GÁLVEZ</t>
  </si>
  <si>
    <t>ASISTENTE ADMINISTRATIVO IV</t>
  </si>
  <si>
    <t>DORIAN ALEJANDRO DE LEÓN QUEVEDO</t>
  </si>
  <si>
    <t>TECNICOS</t>
  </si>
  <si>
    <t>TERESA CARLOTA MORALES DE VILLATORO</t>
  </si>
  <si>
    <t>VERNON ZADY AYALA RAMOS</t>
  </si>
  <si>
    <t>OVIDIO CORADO RAMÍREZ</t>
  </si>
  <si>
    <t>ZISI BETZABÉ ARCHILA NAVARRO</t>
  </si>
  <si>
    <t>SEBASTIAN ALVARADO COLOCHO</t>
  </si>
  <si>
    <t>MARILYN ANDREA VELÁSQUEZ RAMÍREZ</t>
  </si>
  <si>
    <t>ANDREA ISABEL FIGUEROA ARGUETA</t>
  </si>
  <si>
    <t>LUCILA CONCEPCION MENÉNDEZ MELÉNDEZ</t>
  </si>
  <si>
    <t>JUNIOR ALEXANDER CHAJÓN TEPEU</t>
  </si>
  <si>
    <t>CARLOS FERNANDO PAZ GARCIA</t>
  </si>
  <si>
    <t>CARLOS ERNESTO GARRIDO REYNA</t>
  </si>
  <si>
    <t>DENIS ALFREDO PEÑA NUFIO</t>
  </si>
  <si>
    <t>PROFESIONALES</t>
  </si>
  <si>
    <t>REINA LUCY SALAZAR ESTRADA</t>
  </si>
  <si>
    <t>ROQUE AMADEO RAMÍREZ CHÁVEZ</t>
  </si>
  <si>
    <t>ISIS GABRIELA OROZCO ALVARADO</t>
  </si>
  <si>
    <t>MIGUEL ANGEL LUNA CHINCHILLA</t>
  </si>
  <si>
    <t>CARLOS ESTUARDO JOSÉ ARCEYUZ MADRÍZ</t>
  </si>
  <si>
    <t>SERGIO ERNESTO YAX MORALES</t>
  </si>
  <si>
    <t>MEHALCAR ALBERTO ALVAREZ MEDINA</t>
  </si>
  <si>
    <t>JORGE HUMBERTO ORDÓÑEZ DEL VALLE</t>
  </si>
  <si>
    <t>RAQUEL EUGENIA MENDOZA LINARES</t>
  </si>
  <si>
    <t>SERGIO LIONEL SOSA MORALES</t>
  </si>
  <si>
    <t>ANDREA CAROLINA RUIZ GORDILLO DE PIMENTEL</t>
  </si>
  <si>
    <t>MANUEL JOSÉ CHOCANO ESTRADA</t>
  </si>
  <si>
    <t>ALAIN ASTOLFO CIFUENTES CHAVARRIA</t>
  </si>
  <si>
    <t>JORGE MARIO RIVAS AMAYA</t>
  </si>
  <si>
    <t>OLGA ROSALINA ESCALANTE LEIVA</t>
  </si>
  <si>
    <t xml:space="preserve">ANNELISSE LAINFIESTA SOTO </t>
  </si>
  <si>
    <t>LUIS ENRIQUE ORTEGA ARANA</t>
  </si>
  <si>
    <t>THELMA GABRIELA FIGUEROA VIVAR</t>
  </si>
  <si>
    <t>AUDREY DOTRICE DE LEÓN FERRER</t>
  </si>
  <si>
    <t>ARIANA ISABEL RODAS GIRÓN</t>
  </si>
  <si>
    <t>KRISTIAN JOSÉ DUARTE MARTINEZ</t>
  </si>
  <si>
    <t>ESTUARDO RENE TORRES AGUILAR</t>
  </si>
  <si>
    <t>WALTER VINICIO CASTILLO MUÑOZ</t>
  </si>
  <si>
    <t>MARIO ROLANDO SOTO RODRIGUEZ</t>
  </si>
  <si>
    <t>ODILIO DE LEÓN CAMPOS</t>
  </si>
  <si>
    <t>DANIA ISMENE ORTÍZ RABANALES</t>
  </si>
  <si>
    <t>ADELA NICOLLE AGUIRRE CASTILLO</t>
  </si>
  <si>
    <t>DOMINGO PILAR PÚ MEDRANO</t>
  </si>
  <si>
    <t>JUAN CARLOS PINILLOS GARCÍA</t>
  </si>
  <si>
    <t>CARLOS ALBERTO RAMÍREZ GUZMÁN</t>
  </si>
  <si>
    <t>ERICK ARMANDO PADILLA CANO</t>
  </si>
  <si>
    <t>JUAN BOANERGES JUÁREZ HERNÁNDEZ</t>
  </si>
  <si>
    <t>KATRIN JEANNETH GARCÍA ALTÁN</t>
  </si>
  <si>
    <t>CECIA ODILIA ESTER RALDA SALANIC</t>
  </si>
  <si>
    <t>RANDOLPH CHARLES BRENNER SILVA</t>
  </si>
  <si>
    <t>LUIS EMILIO POSADAS REYES</t>
  </si>
  <si>
    <t>HUGO LEONEL CASTILLO ARAGÓN</t>
  </si>
  <si>
    <t>JORGE JOSÉ VIZCAÍNO MALDONADO</t>
  </si>
  <si>
    <t>AROLDO RAMOS GARCÍA</t>
  </si>
  <si>
    <t>SOFIA ELVIRA TABLAS GONZÁLEZ</t>
  </si>
  <si>
    <t>YEIMI KARIN VERÓNICA CASANOVA RODRÍGUEZ</t>
  </si>
  <si>
    <t>MÓNICA LIZABETH JUÁREZ MARTINI</t>
  </si>
  <si>
    <t>ROLANDO RUÍZ RAMÍREZ</t>
  </si>
  <si>
    <t>JAIME RAMIRO BAUTISTA CASTAÑON</t>
  </si>
  <si>
    <t>SILVIA CAROLINA CASTILLO PERDOMO</t>
  </si>
  <si>
    <t>ALFREDO TRINIDAD VELASQUEZ</t>
  </si>
  <si>
    <t>EVELYN JANET ALARCON GODOY</t>
  </si>
  <si>
    <t>RAFAEL ARISTIDES ORTIZ REYES</t>
  </si>
  <si>
    <t>PAOLA JANETH REYES CARRILLO</t>
  </si>
  <si>
    <t xml:space="preserve">MARCOS ERMENEGILDO ELIAS ALVARADO </t>
  </si>
  <si>
    <t>ANALISTA DE RECURSOS HUMANOS II</t>
  </si>
  <si>
    <t>HEIDY MARILY POCON JOAQUIN</t>
  </si>
  <si>
    <t xml:space="preserve">MARTINA JUAREZ COCHÉ DE MORALES </t>
  </si>
  <si>
    <t>LILIAN CAROLINA CHINCHILLA</t>
  </si>
  <si>
    <t>PROFESIONAL ADMINISTRATIVO I</t>
  </si>
  <si>
    <t>KARLA VIVIANA NAVARRO TEMAJ</t>
  </si>
  <si>
    <t>AUXILIAR PROFESIONAL ADMINISTRATIVO I</t>
  </si>
  <si>
    <t>KATHERINE SUCELY GODOY BERNAL</t>
  </si>
  <si>
    <t>SILVIA YOLANDA MARROQUIN MORALES</t>
  </si>
  <si>
    <t>ASISTENTE DE ADQUISICIONES III</t>
  </si>
  <si>
    <t>KIMBERLI DAYANA LÓPEZ VELÁSQUEZ</t>
  </si>
  <si>
    <t>ASISTENTE ADMINISTRATIVO II</t>
  </si>
  <si>
    <t>ANDREA MARÍA SALGUERO BÚCARO</t>
  </si>
  <si>
    <t>KENTHON ADAM MEDINA LARA</t>
  </si>
  <si>
    <t>ASISTENTE JURIDICO III</t>
  </si>
  <si>
    <t xml:space="preserve">SILVIA ORALIA BOC CONCOA </t>
  </si>
  <si>
    <t>ASISTENTE JURIDICO IV</t>
  </si>
  <si>
    <t>JULIO CESAR CASTAÑEDA LUCAS</t>
  </si>
  <si>
    <t>PROFESIONAL JURIDICO II</t>
  </si>
  <si>
    <t>GLADYS LILY ALVEÑO HERNANDEZ</t>
  </si>
  <si>
    <t>AUDITOR II</t>
  </si>
  <si>
    <t xml:space="preserve">MARTA LISBETT SIC AVILA </t>
  </si>
  <si>
    <t>AUXILIAR DE RECURSOS HUMANOS III</t>
  </si>
  <si>
    <t>CLAUDIA MARIA PATZAN CHITAY</t>
  </si>
  <si>
    <t>CONSERJE</t>
  </si>
  <si>
    <t>MARTA EDISA GUERRA RUANO</t>
  </si>
  <si>
    <t>JESSICA DINORA LÓPEZ LÓPEZ</t>
  </si>
  <si>
    <t>ROSA ELVIRA LIC VÁSQUEZ</t>
  </si>
  <si>
    <t>MAYA IXMUCANÉ SIPAC PATAL</t>
  </si>
  <si>
    <t>COORDINADOR ADMINISTRATIVO</t>
  </si>
  <si>
    <t>AMELLY PAOLA CIFUENTES GARCÍA</t>
  </si>
  <si>
    <t>ASISTENTE FINANCIERO III</t>
  </si>
  <si>
    <t>ELMER CHAVEZ BOC</t>
  </si>
  <si>
    <t>OPERADOR DE AUDIOVISUALES</t>
  </si>
  <si>
    <t>SHEILY NOHEMY ECHEVERRÍA ROJAS</t>
  </si>
  <si>
    <t>PEDRO DE JESÚS RODRÍGUEZ GIRÓN</t>
  </si>
  <si>
    <t>PROFESIONAL ADMINSTRATIVO II</t>
  </si>
  <si>
    <t>VERÓNICA YESENIA ZACARÍAS ZABALETA</t>
  </si>
  <si>
    <t>PROFESIONAL FINANCIERO II</t>
  </si>
  <si>
    <t xml:space="preserve">JOSE ANTONIO GUZMAN GARCIA </t>
  </si>
  <si>
    <t xml:space="preserve">VICTOR SABAN SICAN </t>
  </si>
  <si>
    <t>OSMIN CORADO CÁRDENAS</t>
  </si>
  <si>
    <t>SUBJEFE DE DEPARTAMENTO DE CONTABILIDAD UDAF</t>
  </si>
  <si>
    <t>SIDA ESPERANZA LUCAS MARTINEZ</t>
  </si>
  <si>
    <t>SUBJEFE DE DEPARTAMENTO DE TESORERIA UDAF</t>
  </si>
  <si>
    <t xml:space="preserve">VERONICA ELIZABETH MÉNDEZ ROSALES </t>
  </si>
  <si>
    <t>ASISTENTE ADMINISTRATIVO III</t>
  </si>
  <si>
    <t xml:space="preserve">MARCELO CHURUNEL QUISQUINÁ </t>
  </si>
  <si>
    <t>VIGILANTE</t>
  </si>
  <si>
    <t xml:space="preserve">VITALINO CHOC CAC </t>
  </si>
  <si>
    <t>ALBA MARINA PÉREZ QUINTANA</t>
  </si>
  <si>
    <t>ARCHIVADOR</t>
  </si>
  <si>
    <t>ÁNGEL RAÚL HERRERA ARÉVALO</t>
  </si>
  <si>
    <t>OSCAR ANIBAL LEB GONZÁLEZ</t>
  </si>
  <si>
    <t>KIMBERLY LARISA HERNÁNDEZ CRUZ</t>
  </si>
  <si>
    <t xml:space="preserve">ANDREA CELESTE ESTRADA AGUILAR </t>
  </si>
  <si>
    <t>JESSY PAOLA CONSTANZA MARTÍNEZ</t>
  </si>
  <si>
    <t>MADELLYN ESMERALDA IGUARDIA ORTÍZ</t>
  </si>
  <si>
    <t xml:space="preserve">ASISTENTE ADMINISTRATIVO IV </t>
  </si>
  <si>
    <t>CARLOS ENRIQUE RODAS MIRANDA</t>
  </si>
  <si>
    <t>ANDREA CAROLINA SOSA CHACÓN</t>
  </si>
  <si>
    <t>KARLA MARÍA CHOY ALVARADO</t>
  </si>
  <si>
    <t>ASISTENTE DE PLANIFICACIÓN IV</t>
  </si>
  <si>
    <t>HEIDY MARISOL VÉLIZ JUÁREZ</t>
  </si>
  <si>
    <t>ASISTENTE DE PLANIFICACIÓN III</t>
  </si>
  <si>
    <t xml:space="preserve">SANDRA ABELINA CONTRERAS NORIEGA </t>
  </si>
  <si>
    <t>MARÍA HELENA ESTRADA SAMAYOA</t>
  </si>
  <si>
    <t>WENDY ELIZABETH DUARTE JUAREZ DE CARDONA</t>
  </si>
  <si>
    <t>TELMA JUDITH ARRIOLA GUDIEL DE CERVANTES</t>
  </si>
  <si>
    <t>ANTONIO CUPERTINO PEREIRA PORRES</t>
  </si>
  <si>
    <t>DENIS WILFREDO LÓPEZ JAUREGUI</t>
  </si>
  <si>
    <t>CONDUCTOR</t>
  </si>
  <si>
    <t xml:space="preserve">Q. 199.50-       Q. 165.50 -      Q 205.50 </t>
  </si>
  <si>
    <t>Q. 234.00 -    Q. 210.00 -    Q. 209.75-          Q. 205.00-    Q. 397.30-     Q. 240.50</t>
  </si>
  <si>
    <t>BONO 14</t>
  </si>
  <si>
    <t>DIRECCION SUPERIOR</t>
  </si>
  <si>
    <t>SUB GRUPO 18</t>
  </si>
  <si>
    <t>APELLIDOS Y NOMBRES</t>
  </si>
  <si>
    <t>TOTAL HONORARIO</t>
  </si>
  <si>
    <t>Monto Viáticos</t>
  </si>
  <si>
    <t xml:space="preserve">Periodo </t>
  </si>
  <si>
    <t>Panamerican Consulting Group, S.A.</t>
  </si>
  <si>
    <t>CAPACITACIÓN</t>
  </si>
  <si>
    <t>NO APLICA</t>
  </si>
  <si>
    <t>Del 20/03/2017 al 22/03/2017</t>
  </si>
  <si>
    <t>Laboristas,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</si>
</sst>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[$Q-100A]#,##0.00"/>
    <numFmt numFmtId="165" formatCode="_([$Q-100A]* #,##0.00_);_([$Q-100A]* \(#,##0.00\);_([$Q-100A]* &quot;-&quot;??_);_(@_)"/>
    <numFmt numFmtId="166" formatCode="&quot;Q&quot;#,##0.00"/>
    <numFmt numFmtId="167" formatCode="dd/mm/yyyy;@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/>
      <sz val="12"/>
      <name val="Calibri"/>
      <family val="2"/>
      <scheme val="minor"/>
    </font>
    <font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0" fontId="11" fillId="0" borderId="0"/>
    <xf numFmtId="0" fontId="11" fillId="0" borderId="0"/>
    <xf numFmtId="0" fontId="5" fillId="0" borderId="0"/>
    <xf numFmtId="44" fontId="5" fillId="0" borderId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 applyAlignment="1">
      <alignment horizontal="center"/>
    </xf>
    <xf numFmtId="0" fontId="0" fillId="4" borderId="0" xfId="0" applyFill="1"/>
    <xf numFmtId="0" fontId="8" fillId="4" borderId="0" xfId="0" applyFont="1" applyFill="1"/>
    <xf numFmtId="44" fontId="2" fillId="0" borderId="0" xfId="5"/>
    <xf numFmtId="44" fontId="2" fillId="0" borderId="0" xfId="5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4" fontId="0" fillId="0" borderId="0" xfId="0" applyNumberFormat="1"/>
    <xf numFmtId="44" fontId="2" fillId="0" borderId="0" xfId="5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2" fillId="0" borderId="0" xfId="5" applyAlignment="1">
      <alignment horizontal="right"/>
    </xf>
    <xf numFmtId="2" fontId="8" fillId="4" borderId="0" xfId="0" applyNumberFormat="1" applyFont="1" applyFill="1"/>
    <xf numFmtId="4" fontId="8" fillId="4" borderId="0" xfId="0" applyNumberFormat="1" applyFont="1" applyFill="1"/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6" fillId="0" borderId="0" xfId="8" applyFont="1" applyAlignment="1"/>
    <xf numFmtId="0" fontId="0" fillId="0" borderId="0" xfId="0" applyAlignment="1">
      <alignment horizont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2" fillId="0" borderId="0" xfId="5" applyFont="1"/>
    <xf numFmtId="0" fontId="13" fillId="0" borderId="0" xfId="0" applyFont="1" applyAlignment="1">
      <alignment horizontal="left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vertical="center"/>
    </xf>
    <xf numFmtId="0" fontId="15" fillId="6" borderId="21" xfId="0" applyFont="1" applyFill="1" applyBorder="1" applyAlignment="1">
      <alignment horizontal="center"/>
    </xf>
    <xf numFmtId="44" fontId="13" fillId="3" borderId="8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1" applyFill="1"/>
    <xf numFmtId="0" fontId="9" fillId="0" borderId="0" xfId="14" applyFill="1"/>
    <xf numFmtId="0" fontId="18" fillId="4" borderId="3" xfId="0" applyFont="1" applyFill="1" applyBorder="1"/>
    <xf numFmtId="4" fontId="18" fillId="4" borderId="3" xfId="0" applyNumberFormat="1" applyFont="1" applyFill="1" applyBorder="1"/>
    <xf numFmtId="44" fontId="18" fillId="4" borderId="3" xfId="0" applyNumberFormat="1" applyFont="1" applyFill="1" applyBorder="1"/>
    <xf numFmtId="2" fontId="18" fillId="4" borderId="3" xfId="0" applyNumberFormat="1" applyFont="1" applyFill="1" applyBorder="1"/>
    <xf numFmtId="165" fontId="18" fillId="4" borderId="3" xfId="0" applyNumberFormat="1" applyFont="1" applyFill="1" applyBorder="1"/>
    <xf numFmtId="0" fontId="19" fillId="4" borderId="3" xfId="7" applyFont="1" applyFill="1" applyBorder="1" applyAlignment="1"/>
    <xf numFmtId="0" fontId="20" fillId="4" borderId="3" xfId="0" applyFont="1" applyFill="1" applyBorder="1" applyAlignment="1">
      <alignment wrapText="1"/>
    </xf>
    <xf numFmtId="44" fontId="20" fillId="4" borderId="3" xfId="5" applyFont="1" applyFill="1" applyBorder="1" applyAlignment="1"/>
    <xf numFmtId="164" fontId="20" fillId="4" borderId="3" xfId="3" applyNumberFormat="1" applyFont="1" applyFill="1" applyBorder="1" applyAlignment="1"/>
    <xf numFmtId="165" fontId="20" fillId="4" borderId="3" xfId="3" applyNumberFormat="1" applyFont="1" applyFill="1" applyBorder="1" applyAlignment="1"/>
    <xf numFmtId="165" fontId="20" fillId="4" borderId="3" xfId="0" applyNumberFormat="1" applyFont="1" applyFill="1" applyBorder="1" applyAlignment="1"/>
    <xf numFmtId="165" fontId="20" fillId="4" borderId="3" xfId="0" applyNumberFormat="1" applyFont="1" applyFill="1" applyBorder="1"/>
    <xf numFmtId="0" fontId="20" fillId="4" borderId="3" xfId="0" applyFont="1" applyFill="1" applyBorder="1"/>
    <xf numFmtId="44" fontId="20" fillId="4" borderId="3" xfId="5" applyFont="1" applyFill="1" applyBorder="1" applyAlignment="1">
      <alignment horizontal="center" wrapText="1"/>
    </xf>
    <xf numFmtId="164" fontId="20" fillId="4" borderId="3" xfId="3" applyNumberFormat="1" applyFont="1" applyFill="1" applyBorder="1"/>
    <xf numFmtId="165" fontId="20" fillId="4" borderId="3" xfId="3" applyNumberFormat="1" applyFont="1" applyFill="1" applyBorder="1"/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vertical="center" wrapText="1"/>
    </xf>
    <xf numFmtId="44" fontId="20" fillId="4" borderId="3" xfId="5" applyFont="1" applyFill="1" applyBorder="1" applyAlignment="1">
      <alignment horizontal="center"/>
    </xf>
    <xf numFmtId="0" fontId="19" fillId="4" borderId="3" xfId="0" applyFont="1" applyFill="1" applyBorder="1"/>
    <xf numFmtId="165" fontId="20" fillId="4" borderId="3" xfId="3" applyNumberFormat="1" applyFont="1" applyFill="1" applyBorder="1" applyAlignment="1">
      <alignment horizontal="left" wrapText="1"/>
    </xf>
    <xf numFmtId="0" fontId="19" fillId="4" borderId="3" xfId="0" applyFont="1" applyFill="1" applyBorder="1" applyAlignment="1"/>
    <xf numFmtId="0" fontId="19" fillId="4" borderId="3" xfId="0" applyFont="1" applyFill="1" applyBorder="1" applyAlignment="1">
      <alignment wrapText="1"/>
    </xf>
    <xf numFmtId="0" fontId="19" fillId="4" borderId="3" xfId="0" applyFont="1" applyFill="1" applyBorder="1" applyAlignment="1">
      <alignment horizontal="justify"/>
    </xf>
    <xf numFmtId="0" fontId="19" fillId="0" borderId="3" xfId="7" applyFont="1" applyBorder="1" applyAlignment="1"/>
    <xf numFmtId="0" fontId="15" fillId="3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/>
    <xf numFmtId="0" fontId="15" fillId="5" borderId="22" xfId="0" applyFont="1" applyFill="1" applyBorder="1" applyAlignment="1" applyProtection="1">
      <alignment horizontal="center" vertical="center" wrapText="1"/>
      <protection locked="0"/>
    </xf>
    <xf numFmtId="0" fontId="9" fillId="4" borderId="0" xfId="13" applyFill="1"/>
    <xf numFmtId="0" fontId="18" fillId="4" borderId="3" xfId="0" applyFont="1" applyFill="1" applyBorder="1" applyAlignment="1">
      <alignment wrapText="1"/>
    </xf>
    <xf numFmtId="0" fontId="19" fillId="4" borderId="3" xfId="0" applyFont="1" applyFill="1" applyBorder="1" applyAlignment="1">
      <alignment vertical="center" wrapText="1"/>
    </xf>
    <xf numFmtId="44" fontId="13" fillId="3" borderId="1" xfId="5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2" fillId="0" borderId="3" xfId="0" applyFont="1" applyBorder="1"/>
    <xf numFmtId="0" fontId="23" fillId="0" borderId="3" xfId="0" applyFont="1" applyFill="1" applyBorder="1"/>
    <xf numFmtId="44" fontId="24" fillId="4" borderId="3" xfId="6" applyNumberFormat="1" applyFont="1" applyFill="1" applyBorder="1" applyAlignment="1"/>
    <xf numFmtId="164" fontId="24" fillId="4" borderId="3" xfId="3" applyNumberFormat="1" applyFont="1" applyFill="1" applyBorder="1"/>
    <xf numFmtId="164" fontId="24" fillId="4" borderId="7" xfId="0" applyNumberFormat="1" applyFont="1" applyFill="1" applyBorder="1" applyAlignment="1"/>
    <xf numFmtId="164" fontId="24" fillId="4" borderId="7" xfId="0" applyNumberFormat="1" applyFont="1" applyFill="1" applyBorder="1"/>
    <xf numFmtId="0" fontId="23" fillId="4" borderId="3" xfId="0" applyFont="1" applyFill="1" applyBorder="1"/>
    <xf numFmtId="164" fontId="24" fillId="4" borderId="3" xfId="3" applyNumberFormat="1" applyFont="1" applyFill="1" applyBorder="1" applyAlignment="1"/>
    <xf numFmtId="166" fontId="24" fillId="4" borderId="7" xfId="6" applyNumberFormat="1" applyFont="1" applyFill="1" applyBorder="1" applyAlignment="1"/>
    <xf numFmtId="166" fontId="18" fillId="0" borderId="3" xfId="0" applyNumberFormat="1" applyFont="1" applyFill="1" applyBorder="1" applyAlignment="1">
      <alignment wrapText="1"/>
    </xf>
    <xf numFmtId="164" fontId="18" fillId="0" borderId="3" xfId="0" applyNumberFormat="1" applyFont="1" applyFill="1" applyBorder="1" applyAlignment="1"/>
    <xf numFmtId="164" fontId="25" fillId="0" borderId="3" xfId="0" applyNumberFormat="1" applyFont="1" applyFill="1" applyBorder="1" applyAlignment="1"/>
    <xf numFmtId="44" fontId="19" fillId="8" borderId="3" xfId="5" applyFont="1" applyFill="1" applyBorder="1"/>
    <xf numFmtId="44" fontId="19" fillId="8" borderId="3" xfId="5" applyFont="1" applyFill="1" applyBorder="1" applyAlignment="1"/>
    <xf numFmtId="166" fontId="18" fillId="4" borderId="3" xfId="0" applyNumberFormat="1" applyFont="1" applyFill="1" applyBorder="1" applyAlignment="1"/>
    <xf numFmtId="164" fontId="18" fillId="4" borderId="3" xfId="0" applyNumberFormat="1" applyFont="1" applyFill="1" applyBorder="1" applyAlignment="1"/>
    <xf numFmtId="166" fontId="20" fillId="0" borderId="3" xfId="12" applyNumberFormat="1" applyFont="1" applyFill="1" applyBorder="1" applyAlignment="1">
      <alignment wrapText="1"/>
    </xf>
    <xf numFmtId="164" fontId="20" fillId="0" borderId="3" xfId="12" applyNumberFormat="1" applyFont="1" applyFill="1" applyBorder="1" applyAlignment="1"/>
    <xf numFmtId="44" fontId="20" fillId="0" borderId="3" xfId="12" applyNumberFormat="1" applyFont="1" applyFill="1" applyBorder="1"/>
    <xf numFmtId="44" fontId="19" fillId="0" borderId="3" xfId="5" applyFont="1" applyFill="1" applyBorder="1"/>
    <xf numFmtId="166" fontId="18" fillId="0" borderId="3" xfId="0" applyNumberFormat="1" applyFont="1" applyFill="1" applyBorder="1" applyAlignment="1">
      <alignment horizontal="right"/>
    </xf>
    <xf numFmtId="166" fontId="20" fillId="0" borderId="3" xfId="1" applyNumberFormat="1" applyFont="1" applyFill="1" applyBorder="1" applyAlignment="1"/>
    <xf numFmtId="164" fontId="20" fillId="0" borderId="3" xfId="1" applyNumberFormat="1" applyFont="1" applyFill="1" applyBorder="1" applyAlignment="1"/>
    <xf numFmtId="44" fontId="20" fillId="0" borderId="3" xfId="1" applyNumberFormat="1" applyFont="1" applyFill="1" applyBorder="1"/>
    <xf numFmtId="166" fontId="18" fillId="0" borderId="3" xfId="0" applyNumberFormat="1" applyFont="1" applyFill="1" applyBorder="1" applyAlignment="1"/>
    <xf numFmtId="166" fontId="18" fillId="4" borderId="3" xfId="0" applyNumberFormat="1" applyFont="1" applyFill="1" applyBorder="1" applyAlignment="1">
      <alignment horizontal="right"/>
    </xf>
    <xf numFmtId="166" fontId="18" fillId="4" borderId="3" xfId="0" applyNumberFormat="1" applyFont="1" applyFill="1" applyBorder="1" applyAlignment="1">
      <alignment wrapText="1"/>
    </xf>
    <xf numFmtId="166" fontId="20" fillId="0" borderId="3" xfId="1" applyNumberFormat="1" applyFont="1" applyFill="1" applyBorder="1" applyAlignment="1">
      <alignment wrapText="1"/>
    </xf>
    <xf numFmtId="166" fontId="20" fillId="0" borderId="3" xfId="12" applyNumberFormat="1" applyFont="1" applyFill="1" applyBorder="1" applyAlignment="1"/>
    <xf numFmtId="166" fontId="20" fillId="0" borderId="3" xfId="14" applyNumberFormat="1" applyFont="1" applyFill="1" applyBorder="1" applyAlignment="1">
      <alignment wrapText="1"/>
    </xf>
    <xf numFmtId="164" fontId="20" fillId="0" borderId="3" xfId="14" applyNumberFormat="1" applyFont="1" applyFill="1" applyBorder="1" applyAlignment="1"/>
    <xf numFmtId="44" fontId="20" fillId="0" borderId="3" xfId="14" applyNumberFormat="1" applyFont="1" applyFill="1" applyBorder="1"/>
    <xf numFmtId="166" fontId="20" fillId="0" borderId="3" xfId="1" applyNumberFormat="1" applyFont="1" applyFill="1" applyBorder="1" applyAlignment="1">
      <alignment horizontal="right"/>
    </xf>
    <xf numFmtId="166" fontId="20" fillId="0" borderId="3" xfId="15" applyNumberFormat="1" applyFont="1" applyFill="1" applyBorder="1" applyAlignment="1">
      <alignment wrapText="1"/>
    </xf>
    <xf numFmtId="164" fontId="20" fillId="0" borderId="3" xfId="15" applyNumberFormat="1" applyFont="1" applyFill="1" applyBorder="1" applyAlignment="1"/>
    <xf numFmtId="44" fontId="20" fillId="0" borderId="3" xfId="15" applyNumberFormat="1" applyFont="1" applyFill="1" applyBorder="1"/>
    <xf numFmtId="0" fontId="14" fillId="7" borderId="2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3" xfId="0" applyFont="1" applyBorder="1"/>
    <xf numFmtId="0" fontId="18" fillId="9" borderId="3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0" fillId="0" borderId="3" xfId="12" applyFont="1" applyFill="1" applyBorder="1"/>
    <xf numFmtId="0" fontId="20" fillId="0" borderId="3" xfId="1" applyFont="1" applyFill="1" applyBorder="1"/>
    <xf numFmtId="0" fontId="18" fillId="0" borderId="3" xfId="0" applyFont="1" applyBorder="1" applyAlignment="1">
      <alignment vertical="center" wrapText="1"/>
    </xf>
    <xf numFmtId="0" fontId="20" fillId="0" borderId="3" xfId="14" applyFont="1" applyFill="1" applyBorder="1"/>
    <xf numFmtId="0" fontId="20" fillId="0" borderId="3" xfId="15" applyFont="1" applyFill="1" applyBorder="1"/>
    <xf numFmtId="0" fontId="24" fillId="0" borderId="3" xfId="0" applyFont="1" applyFill="1" applyBorder="1" applyAlignment="1">
      <alignment horizontal="left"/>
    </xf>
    <xf numFmtId="44" fontId="26" fillId="0" borderId="3" xfId="5" applyFont="1" applyBorder="1"/>
    <xf numFmtId="44" fontId="26" fillId="0" borderId="3" xfId="5" applyFont="1" applyFill="1" applyBorder="1"/>
    <xf numFmtId="165" fontId="26" fillId="0" borderId="3" xfId="0" applyNumberFormat="1" applyFont="1" applyBorder="1"/>
    <xf numFmtId="165" fontId="26" fillId="0" borderId="3" xfId="5" applyNumberFormat="1" applyFont="1" applyFill="1" applyBorder="1"/>
    <xf numFmtId="165" fontId="26" fillId="0" borderId="3" xfId="0" applyNumberFormat="1" applyFont="1" applyFill="1" applyBorder="1"/>
    <xf numFmtId="44" fontId="26" fillId="0" borderId="3" xfId="5" applyFont="1" applyBorder="1" applyAlignment="1">
      <alignment wrapText="1"/>
    </xf>
    <xf numFmtId="44" fontId="26" fillId="0" borderId="3" xfId="5" applyFont="1" applyBorder="1" applyAlignment="1">
      <alignment horizontal="right"/>
    </xf>
    <xf numFmtId="0" fontId="26" fillId="0" borderId="3" xfId="0" applyFont="1" applyBorder="1"/>
    <xf numFmtId="44" fontId="26" fillId="0" borderId="3" xfId="0" applyNumberFormat="1" applyFont="1" applyBorder="1"/>
    <xf numFmtId="44" fontId="26" fillId="0" borderId="6" xfId="5" applyFont="1" applyBorder="1" applyAlignment="1">
      <alignment horizontal="right"/>
    </xf>
    <xf numFmtId="44" fontId="18" fillId="0" borderId="0" xfId="5" applyFont="1" applyAlignment="1">
      <alignment horizontal="right" wrapText="1"/>
    </xf>
    <xf numFmtId="44" fontId="18" fillId="0" borderId="0" xfId="5" applyFont="1" applyAlignment="1">
      <alignment horizontal="right"/>
    </xf>
    <xf numFmtId="44" fontId="18" fillId="0" borderId="6" xfId="5" applyFont="1" applyBorder="1" applyAlignment="1">
      <alignment horizontal="right" wrapText="1"/>
    </xf>
    <xf numFmtId="44" fontId="18" fillId="0" borderId="0" xfId="5" applyFont="1" applyAlignment="1">
      <alignment horizontal="center" wrapText="1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9" fillId="4" borderId="3" xfId="0" applyFont="1" applyFill="1" applyBorder="1" applyAlignment="1">
      <alignment horizontal="justify" vertical="center"/>
    </xf>
    <xf numFmtId="44" fontId="20" fillId="4" borderId="3" xfId="5" applyFont="1" applyFill="1" applyBorder="1" applyAlignment="1">
      <alignment horizontal="center" vertical="center"/>
    </xf>
    <xf numFmtId="164" fontId="20" fillId="4" borderId="3" xfId="3" applyNumberFormat="1" applyFont="1" applyFill="1" applyBorder="1" applyAlignment="1">
      <alignment vertical="center"/>
    </xf>
    <xf numFmtId="165" fontId="20" fillId="4" borderId="3" xfId="3" applyNumberFormat="1" applyFont="1" applyFill="1" applyBorder="1" applyAlignment="1">
      <alignment vertical="center"/>
    </xf>
    <xf numFmtId="165" fontId="20" fillId="4" borderId="3" xfId="0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vertical="center"/>
    </xf>
    <xf numFmtId="0" fontId="18" fillId="4" borderId="3" xfId="0" applyFont="1" applyFill="1" applyBorder="1" applyAlignment="1">
      <alignment vertical="center" wrapText="1"/>
    </xf>
    <xf numFmtId="166" fontId="19" fillId="8" borderId="3" xfId="5" applyNumberFormat="1" applyFont="1" applyFill="1" applyBorder="1" applyAlignment="1"/>
    <xf numFmtId="165" fontId="17" fillId="4" borderId="0" xfId="0" applyNumberFormat="1" applyFont="1" applyFill="1" applyBorder="1" applyAlignment="1">
      <alignment horizontal="center" vertical="center" wrapText="1"/>
    </xf>
    <xf numFmtId="44" fontId="15" fillId="3" borderId="8" xfId="5" applyFont="1" applyFill="1" applyBorder="1" applyAlignment="1">
      <alignment horizontal="center" vertical="center" wrapText="1"/>
    </xf>
    <xf numFmtId="44" fontId="15" fillId="3" borderId="1" xfId="5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8" xfId="5" applyFont="1" applyFill="1" applyBorder="1" applyAlignment="1">
      <alignment horizontal="center" vertical="center" wrapText="1"/>
    </xf>
    <xf numFmtId="44" fontId="13" fillId="3" borderId="1" xfId="5" applyFont="1" applyFill="1" applyBorder="1" applyAlignment="1">
      <alignment horizontal="center" vertical="center" wrapText="1"/>
    </xf>
    <xf numFmtId="44" fontId="13" fillId="3" borderId="5" xfId="5" applyFont="1" applyFill="1" applyBorder="1" applyAlignment="1">
      <alignment horizontal="center" vertical="center" wrapText="1"/>
    </xf>
    <xf numFmtId="44" fontId="13" fillId="3" borderId="9" xfId="5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44" fontId="18" fillId="3" borderId="8" xfId="5" applyFont="1" applyFill="1" applyBorder="1" applyAlignment="1">
      <alignment horizontal="center" vertical="center" wrapText="1"/>
    </xf>
    <xf numFmtId="44" fontId="18" fillId="3" borderId="1" xfId="5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44" fontId="27" fillId="0" borderId="3" xfId="10" applyFont="1" applyFill="1" applyBorder="1" applyAlignment="1">
      <alignment horizontal="justify" vertical="center" wrapText="1"/>
    </xf>
    <xf numFmtId="44" fontId="27" fillId="0" borderId="3" xfId="10" applyFont="1" applyBorder="1" applyAlignment="1">
      <alignment horizontal="justify" vertical="center"/>
    </xf>
    <xf numFmtId="44" fontId="3" fillId="0" borderId="3" xfId="10" applyFont="1" applyBorder="1" applyAlignment="1">
      <alignment horizontal="justify" vertical="center"/>
    </xf>
    <xf numFmtId="44" fontId="27" fillId="0" borderId="3" xfId="1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4" fontId="3" fillId="0" borderId="3" xfId="10" applyFont="1" applyFill="1" applyBorder="1" applyAlignment="1">
      <alignment horizontal="justify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4" fontId="0" fillId="0" borderId="0" xfId="0" applyNumberFormat="1"/>
    <xf numFmtId="44" fontId="5" fillId="0" borderId="0" xfId="10"/>
  </cellXfs>
  <cellStyles count="19">
    <cellStyle name="20% - Énfasis1 10 2" xfId="1"/>
    <cellStyle name="20% - Énfasis1 10 3" xfId="12"/>
    <cellStyle name="20% - Énfasis1 11 2" xfId="15"/>
    <cellStyle name="20% - Énfasis1 11 3" xfId="13"/>
    <cellStyle name="20% - Énfasis1 12 2" xfId="14"/>
    <cellStyle name="20% - Énfasis1 12 3" xfId="11"/>
    <cellStyle name="20% - Énfasis1 13 2" xfId="2"/>
    <cellStyle name="Millares 2" xfId="3"/>
    <cellStyle name="Millares 6 2 2" xfId="4"/>
    <cellStyle name="Moneda" xfId="5" builtinId="4"/>
    <cellStyle name="Moneda 10 3 2 4 3" xfId="17"/>
    <cellStyle name="Moneda 10 6 3" xfId="18"/>
    <cellStyle name="Moneda 10 8" xfId="16"/>
    <cellStyle name="Moneda 2" xfId="6"/>
    <cellStyle name="Moneda 3" xfId="10"/>
    <cellStyle name="Normal" xfId="0" builtinId="0"/>
    <cellStyle name="Normal 2" xfId="7"/>
    <cellStyle name="Normal 25" xfId="8"/>
    <cellStyle name="Normal 5 10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51104</xdr:rowOff>
    </xdr:from>
    <xdr:to>
      <xdr:col>2</xdr:col>
      <xdr:colOff>3190875</xdr:colOff>
      <xdr:row>6</xdr:row>
      <xdr:rowOff>57150</xdr:rowOff>
    </xdr:to>
    <xdr:pic>
      <xdr:nvPicPr>
        <xdr:cNvPr id="16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60679"/>
          <a:ext cx="3152775" cy="882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165652</xdr:colOff>
      <xdr:row>2</xdr:row>
      <xdr:rowOff>157784</xdr:rowOff>
    </xdr:from>
    <xdr:to>
      <xdr:col>2</xdr:col>
      <xdr:colOff>1870627</xdr:colOff>
      <xdr:row>6</xdr:row>
      <xdr:rowOff>4970</xdr:rowOff>
    </xdr:to>
    <xdr:pic>
      <xdr:nvPicPr>
        <xdr:cNvPr id="3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935" y="571914"/>
          <a:ext cx="2069409" cy="634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217004</xdr:colOff>
      <xdr:row>2</xdr:row>
      <xdr:rowOff>61706</xdr:rowOff>
    </xdr:from>
    <xdr:to>
      <xdr:col>2</xdr:col>
      <xdr:colOff>2019714</xdr:colOff>
      <xdr:row>5</xdr:row>
      <xdr:rowOff>115957</xdr:rowOff>
    </xdr:to>
    <xdr:pic>
      <xdr:nvPicPr>
        <xdr:cNvPr id="26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39" y="475836"/>
          <a:ext cx="1802710" cy="71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95250</xdr:rowOff>
    </xdr:from>
    <xdr:to>
      <xdr:col>1</xdr:col>
      <xdr:colOff>2162175</xdr:colOff>
      <xdr:row>5</xdr:row>
      <xdr:rowOff>114300</xdr:rowOff>
    </xdr:to>
    <xdr:pic>
      <xdr:nvPicPr>
        <xdr:cNvPr id="47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50482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</xdr:col>
      <xdr:colOff>1644650</xdr:colOff>
      <xdr:row>7</xdr:row>
      <xdr:rowOff>104775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325"/>
          <a:ext cx="2235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V145"/>
  <sheetViews>
    <sheetView tabSelected="1" zoomScaleNormal="100" workbookViewId="0">
      <selection activeCell="S17" sqref="S17"/>
    </sheetView>
  </sheetViews>
  <sheetFormatPr baseColWidth="10" defaultColWidth="11.5703125" defaultRowHeight="15.75" x14ac:dyDescent="0.25"/>
  <cols>
    <col min="1" max="1" width="10.5703125" customWidth="1"/>
    <col min="2" max="2" width="5.5703125" style="12" customWidth="1"/>
    <col min="3" max="3" width="48.85546875" style="8" customWidth="1"/>
    <col min="4" max="4" width="45.140625" customWidth="1"/>
    <col min="5" max="6" width="17" style="4" customWidth="1"/>
    <col min="7" max="7" width="13.140625" style="4" customWidth="1"/>
    <col min="8" max="17" width="17" style="4" customWidth="1"/>
    <col min="18" max="18" width="14.140625" style="136" customWidth="1"/>
    <col min="19" max="19" width="14.140625" customWidth="1"/>
  </cols>
  <sheetData>
    <row r="2" spans="2:22" ht="19.5" x14ac:dyDescent="0.3">
      <c r="B2" s="13"/>
      <c r="C2" s="152" t="s">
        <v>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2:22" ht="19.5" x14ac:dyDescent="0.3">
      <c r="C3" s="153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</row>
    <row r="4" spans="2:22" ht="19.5" customHeight="1" x14ac:dyDescent="0.25">
      <c r="B4" s="150" t="s">
        <v>24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2:22" x14ac:dyDescent="0.25">
      <c r="B5" s="154" t="s">
        <v>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2:22" ht="14.25" customHeight="1" x14ac:dyDescent="0.25">
      <c r="B6" s="154" t="s">
        <v>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</row>
    <row r="7" spans="2:22" ht="14.25" customHeight="1" x14ac:dyDescent="0.25">
      <c r="B7" s="151">
        <v>42947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</row>
    <row r="8" spans="2:22" ht="16.5" thickBot="1" x14ac:dyDescent="0.3">
      <c r="B8" s="13"/>
      <c r="C8" s="7"/>
    </row>
    <row r="9" spans="2:22" s="12" customFormat="1" ht="13.5" customHeight="1" thickBot="1" x14ac:dyDescent="0.25">
      <c r="B9" s="155" t="s">
        <v>4</v>
      </c>
      <c r="C9" s="155" t="s">
        <v>23</v>
      </c>
      <c r="D9" s="155" t="s">
        <v>9</v>
      </c>
      <c r="E9" s="157" t="s">
        <v>10</v>
      </c>
      <c r="F9" s="36"/>
      <c r="G9" s="157" t="s">
        <v>14</v>
      </c>
      <c r="H9" s="157"/>
      <c r="I9" s="157"/>
      <c r="J9" s="157"/>
      <c r="K9" s="157"/>
      <c r="L9" s="157"/>
      <c r="M9" s="157"/>
      <c r="N9" s="157"/>
      <c r="O9" s="157"/>
      <c r="P9" s="157" t="s">
        <v>12</v>
      </c>
      <c r="Q9" s="157" t="s">
        <v>13</v>
      </c>
      <c r="R9" s="148" t="s">
        <v>20</v>
      </c>
    </row>
    <row r="10" spans="2:22" s="12" customFormat="1" ht="25.5" x14ac:dyDescent="0.2">
      <c r="B10" s="156"/>
      <c r="C10" s="156"/>
      <c r="D10" s="156"/>
      <c r="E10" s="158"/>
      <c r="F10" s="37" t="s">
        <v>25</v>
      </c>
      <c r="G10" s="16" t="s">
        <v>15</v>
      </c>
      <c r="H10" s="16" t="s">
        <v>16</v>
      </c>
      <c r="I10" s="16" t="s">
        <v>11</v>
      </c>
      <c r="J10" s="16" t="s">
        <v>17</v>
      </c>
      <c r="K10" s="16" t="s">
        <v>18</v>
      </c>
      <c r="L10" s="16" t="s">
        <v>19</v>
      </c>
      <c r="M10" s="28" t="s">
        <v>22</v>
      </c>
      <c r="N10" s="73" t="s">
        <v>234</v>
      </c>
      <c r="O10" s="16" t="s">
        <v>5</v>
      </c>
      <c r="P10" s="158"/>
      <c r="Q10" s="158"/>
      <c r="R10" s="149"/>
    </row>
    <row r="11" spans="2:22" s="33" customFormat="1" x14ac:dyDescent="0.25">
      <c r="B11" s="66">
        <v>1</v>
      </c>
      <c r="C11" s="46" t="s">
        <v>28</v>
      </c>
      <c r="D11" s="47" t="s">
        <v>29</v>
      </c>
      <c r="E11" s="48">
        <v>17500</v>
      </c>
      <c r="F11" s="48"/>
      <c r="G11" s="49">
        <v>6000</v>
      </c>
      <c r="H11" s="50">
        <v>375</v>
      </c>
      <c r="I11" s="50">
        <v>250</v>
      </c>
      <c r="J11" s="50">
        <v>6000</v>
      </c>
      <c r="K11" s="51"/>
      <c r="L11" s="50">
        <v>12000</v>
      </c>
      <c r="M11" s="50"/>
      <c r="N11" s="50">
        <v>29875</v>
      </c>
      <c r="O11" s="50">
        <f>SUM(E11:N11:L11)</f>
        <v>72000</v>
      </c>
      <c r="P11" s="52">
        <v>6739</v>
      </c>
      <c r="Q11" s="45">
        <f>+O11-P11</f>
        <v>65261</v>
      </c>
      <c r="R11" s="137">
        <v>2193.2800000000002</v>
      </c>
      <c r="S11" s="32"/>
      <c r="T11" s="32"/>
      <c r="U11" s="32"/>
      <c r="V11" s="32"/>
    </row>
    <row r="12" spans="2:22" s="33" customFormat="1" x14ac:dyDescent="0.25">
      <c r="B12" s="66">
        <v>2</v>
      </c>
      <c r="C12" s="53" t="s">
        <v>30</v>
      </c>
      <c r="D12" s="47" t="s">
        <v>31</v>
      </c>
      <c r="E12" s="54">
        <v>12773</v>
      </c>
      <c r="F12" s="54"/>
      <c r="G12" s="55">
        <v>6000</v>
      </c>
      <c r="H12" s="56">
        <v>375</v>
      </c>
      <c r="I12" s="56">
        <v>250</v>
      </c>
      <c r="J12" s="56">
        <v>5000</v>
      </c>
      <c r="K12" s="52"/>
      <c r="L12" s="56">
        <v>12000</v>
      </c>
      <c r="M12" s="56"/>
      <c r="N12" s="50">
        <v>24148</v>
      </c>
      <c r="O12" s="50">
        <f>SUM(E12:N12:L12)</f>
        <v>60546</v>
      </c>
      <c r="P12" s="52">
        <v>5462.22</v>
      </c>
      <c r="Q12" s="45">
        <f t="shared" ref="Q12:Q55" si="0">+O12-P12</f>
        <v>55083.78</v>
      </c>
      <c r="R12" s="71"/>
      <c r="S12" s="34"/>
      <c r="T12" s="32"/>
      <c r="U12" s="32"/>
      <c r="V12" s="32"/>
    </row>
    <row r="13" spans="2:22" s="33" customFormat="1" ht="31.5" x14ac:dyDescent="0.25">
      <c r="B13" s="66">
        <v>3</v>
      </c>
      <c r="C13" s="57" t="s">
        <v>32</v>
      </c>
      <c r="D13" s="47" t="s">
        <v>33</v>
      </c>
      <c r="E13" s="54">
        <v>12773</v>
      </c>
      <c r="F13" s="54"/>
      <c r="G13" s="55">
        <v>6000</v>
      </c>
      <c r="H13" s="56">
        <v>375</v>
      </c>
      <c r="I13" s="56">
        <v>250</v>
      </c>
      <c r="J13" s="50">
        <v>5000</v>
      </c>
      <c r="K13" s="56"/>
      <c r="L13" s="50">
        <v>12000</v>
      </c>
      <c r="M13" s="50"/>
      <c r="N13" s="50">
        <v>24148</v>
      </c>
      <c r="O13" s="50">
        <f>SUM(E13:N13:L13)</f>
        <v>60546</v>
      </c>
      <c r="P13" s="52">
        <v>5462.22</v>
      </c>
      <c r="Q13" s="45">
        <f t="shared" si="0"/>
        <v>55083.78</v>
      </c>
      <c r="R13" s="71"/>
      <c r="S13" s="147"/>
      <c r="T13" s="147"/>
      <c r="U13" s="32"/>
      <c r="V13" s="32"/>
    </row>
    <row r="14" spans="2:22" s="33" customFormat="1" ht="31.5" x14ac:dyDescent="0.25">
      <c r="B14" s="66">
        <v>4</v>
      </c>
      <c r="C14" s="58" t="s">
        <v>93</v>
      </c>
      <c r="D14" s="47" t="s">
        <v>34</v>
      </c>
      <c r="E14" s="59">
        <v>12773</v>
      </c>
      <c r="F14" s="59"/>
      <c r="G14" s="49">
        <v>6000</v>
      </c>
      <c r="H14" s="50">
        <v>375</v>
      </c>
      <c r="I14" s="50">
        <v>250</v>
      </c>
      <c r="J14" s="50">
        <v>5000</v>
      </c>
      <c r="K14" s="51"/>
      <c r="L14" s="50">
        <v>12000</v>
      </c>
      <c r="M14" s="50"/>
      <c r="N14" s="50">
        <v>3881.33</v>
      </c>
      <c r="O14" s="50">
        <f>SUM(E14:N14:L14)</f>
        <v>40279.33</v>
      </c>
      <c r="P14" s="52">
        <v>5499.73</v>
      </c>
      <c r="Q14" s="45">
        <f t="shared" si="0"/>
        <v>34779.600000000006</v>
      </c>
      <c r="R14" s="71"/>
      <c r="S14" s="32"/>
      <c r="T14" s="32"/>
      <c r="U14" s="32"/>
      <c r="V14" s="32"/>
    </row>
    <row r="15" spans="2:22" s="33" customFormat="1" x14ac:dyDescent="0.25">
      <c r="B15" s="66">
        <v>5</v>
      </c>
      <c r="C15" s="53" t="s">
        <v>35</v>
      </c>
      <c r="D15" s="47" t="s">
        <v>36</v>
      </c>
      <c r="E15" s="59">
        <v>2281</v>
      </c>
      <c r="F15" s="59"/>
      <c r="G15" s="49">
        <v>1000</v>
      </c>
      <c r="H15" s="50"/>
      <c r="I15" s="50">
        <v>250</v>
      </c>
      <c r="J15" s="50">
        <v>800</v>
      </c>
      <c r="K15" s="51">
        <v>50</v>
      </c>
      <c r="L15" s="50"/>
      <c r="M15" s="50"/>
      <c r="N15" s="50">
        <v>4126</v>
      </c>
      <c r="O15" s="50">
        <f>SUM(E15:N15:L15)</f>
        <v>8507</v>
      </c>
      <c r="P15" s="52">
        <v>619.65</v>
      </c>
      <c r="Q15" s="45">
        <f t="shared" si="0"/>
        <v>7887.35</v>
      </c>
      <c r="R15" s="71"/>
      <c r="S15" s="32"/>
      <c r="T15" s="32"/>
      <c r="U15" s="32"/>
      <c r="V15" s="32"/>
    </row>
    <row r="16" spans="2:22" s="33" customFormat="1" x14ac:dyDescent="0.25">
      <c r="B16" s="66">
        <v>6</v>
      </c>
      <c r="C16" s="53" t="s">
        <v>37</v>
      </c>
      <c r="D16" s="47" t="s">
        <v>38</v>
      </c>
      <c r="E16" s="59">
        <v>1991</v>
      </c>
      <c r="F16" s="59"/>
      <c r="G16" s="49">
        <v>1000</v>
      </c>
      <c r="H16" s="50"/>
      <c r="I16" s="50">
        <v>250</v>
      </c>
      <c r="J16" s="50">
        <v>700</v>
      </c>
      <c r="K16" s="51">
        <v>75</v>
      </c>
      <c r="L16" s="50"/>
      <c r="M16" s="50"/>
      <c r="N16" s="50">
        <v>3741</v>
      </c>
      <c r="O16" s="50">
        <f>SUM(E16:N16:L16)</f>
        <v>7757</v>
      </c>
      <c r="P16" s="33">
        <v>527.24</v>
      </c>
      <c r="Q16" s="45">
        <f t="shared" si="0"/>
        <v>7229.76</v>
      </c>
      <c r="R16" s="71"/>
      <c r="S16" s="32"/>
      <c r="T16" s="32"/>
      <c r="U16" s="32"/>
      <c r="V16" s="32"/>
    </row>
    <row r="17" spans="2:22" s="33" customFormat="1" x14ac:dyDescent="0.25">
      <c r="B17" s="66">
        <v>7</v>
      </c>
      <c r="C17" s="60" t="s">
        <v>39</v>
      </c>
      <c r="D17" s="47" t="s">
        <v>40</v>
      </c>
      <c r="E17" s="54">
        <v>3295</v>
      </c>
      <c r="F17" s="54"/>
      <c r="G17" s="49">
        <v>1800</v>
      </c>
      <c r="H17" s="61"/>
      <c r="I17" s="61">
        <v>250</v>
      </c>
      <c r="J17" s="61">
        <v>1800</v>
      </c>
      <c r="K17" s="51"/>
      <c r="L17" s="50"/>
      <c r="M17" s="50"/>
      <c r="N17" s="50">
        <v>6895</v>
      </c>
      <c r="O17" s="50">
        <f>SUM(E17:N17:L17)</f>
        <v>14040</v>
      </c>
      <c r="P17" s="52">
        <v>1206.1199999999999</v>
      </c>
      <c r="Q17" s="45">
        <f t="shared" si="0"/>
        <v>12833.880000000001</v>
      </c>
      <c r="R17" s="71"/>
      <c r="S17" s="32"/>
      <c r="T17" s="32"/>
      <c r="U17" s="32"/>
      <c r="V17" s="32"/>
    </row>
    <row r="18" spans="2:22" s="33" customFormat="1" x14ac:dyDescent="0.25">
      <c r="B18" s="66">
        <v>8</v>
      </c>
      <c r="C18" s="60" t="s">
        <v>41</v>
      </c>
      <c r="D18" s="47" t="s">
        <v>42</v>
      </c>
      <c r="E18" s="59">
        <v>4219</v>
      </c>
      <c r="F18" s="59"/>
      <c r="G18" s="49">
        <v>1800</v>
      </c>
      <c r="H18" s="50"/>
      <c r="I18" s="50">
        <v>250</v>
      </c>
      <c r="J18" s="50">
        <v>1800</v>
      </c>
      <c r="K18" s="51"/>
      <c r="L18" s="50"/>
      <c r="M18" s="50"/>
      <c r="N18" s="50">
        <v>6996.42</v>
      </c>
      <c r="O18" s="50">
        <f>SUM(E18:N18:L18)</f>
        <v>15065.42</v>
      </c>
      <c r="P18" s="52">
        <v>1408.52</v>
      </c>
      <c r="Q18" s="45">
        <f t="shared" si="0"/>
        <v>13656.9</v>
      </c>
      <c r="R18" s="71"/>
      <c r="S18" s="32"/>
      <c r="T18" s="32"/>
      <c r="U18" s="32"/>
      <c r="V18" s="32"/>
    </row>
    <row r="19" spans="2:22" s="33" customFormat="1" x14ac:dyDescent="0.25">
      <c r="B19" s="66">
        <v>9</v>
      </c>
      <c r="C19" s="60" t="s">
        <v>43</v>
      </c>
      <c r="D19" s="47" t="s">
        <v>44</v>
      </c>
      <c r="E19" s="59">
        <v>1286</v>
      </c>
      <c r="F19" s="59"/>
      <c r="G19" s="49">
        <v>1000</v>
      </c>
      <c r="H19" s="50"/>
      <c r="I19" s="50">
        <v>250</v>
      </c>
      <c r="J19" s="50">
        <v>800</v>
      </c>
      <c r="K19" s="51">
        <v>35</v>
      </c>
      <c r="L19" s="50"/>
      <c r="M19" s="50"/>
      <c r="N19" s="50">
        <v>3121</v>
      </c>
      <c r="O19" s="50">
        <f>SUM(E19:N19:L19)</f>
        <v>6492</v>
      </c>
      <c r="P19" s="52">
        <v>436.94</v>
      </c>
      <c r="Q19" s="45">
        <f t="shared" si="0"/>
        <v>6055.06</v>
      </c>
      <c r="R19" s="71"/>
      <c r="S19" s="32"/>
      <c r="T19" s="32"/>
      <c r="U19" s="32"/>
      <c r="V19" s="32"/>
    </row>
    <row r="20" spans="2:22" s="33" customFormat="1" x14ac:dyDescent="0.25">
      <c r="B20" s="66">
        <v>10</v>
      </c>
      <c r="C20" s="60" t="s">
        <v>45</v>
      </c>
      <c r="D20" s="47" t="s">
        <v>46</v>
      </c>
      <c r="E20" s="54">
        <v>1698</v>
      </c>
      <c r="F20" s="54"/>
      <c r="G20" s="49">
        <v>1000</v>
      </c>
      <c r="H20" s="61"/>
      <c r="I20" s="61">
        <v>250</v>
      </c>
      <c r="J20" s="61">
        <v>600</v>
      </c>
      <c r="K20" s="51">
        <v>50</v>
      </c>
      <c r="L20" s="50"/>
      <c r="M20" s="50"/>
      <c r="N20" s="50">
        <v>3348</v>
      </c>
      <c r="O20" s="50">
        <f>SUM(E20:N20:L20)</f>
        <v>6946</v>
      </c>
      <c r="P20" s="52">
        <v>468.72</v>
      </c>
      <c r="Q20" s="45">
        <f t="shared" si="0"/>
        <v>6477.28</v>
      </c>
      <c r="R20" s="71"/>
      <c r="S20" s="32"/>
      <c r="T20" s="32"/>
      <c r="U20" s="32"/>
      <c r="V20" s="32"/>
    </row>
    <row r="21" spans="2:22" s="33" customFormat="1" x14ac:dyDescent="0.25">
      <c r="B21" s="66">
        <v>11</v>
      </c>
      <c r="C21" s="60" t="s">
        <v>47</v>
      </c>
      <c r="D21" s="47" t="s">
        <v>48</v>
      </c>
      <c r="E21" s="54">
        <v>2315</v>
      </c>
      <c r="F21" s="54"/>
      <c r="G21" s="49">
        <v>1000</v>
      </c>
      <c r="H21" s="61"/>
      <c r="I21" s="61">
        <v>250</v>
      </c>
      <c r="J21" s="61">
        <v>600</v>
      </c>
      <c r="K21" s="51">
        <v>50</v>
      </c>
      <c r="L21" s="50"/>
      <c r="M21" s="50"/>
      <c r="N21" s="50">
        <v>3965</v>
      </c>
      <c r="O21" s="50">
        <f>SUM(E21:N21:L21)</f>
        <v>8180</v>
      </c>
      <c r="P21" s="52">
        <v>555.1</v>
      </c>
      <c r="Q21" s="45">
        <f t="shared" si="0"/>
        <v>7624.9</v>
      </c>
      <c r="R21" s="71"/>
      <c r="S21" s="32"/>
      <c r="T21" s="32"/>
      <c r="U21" s="32"/>
      <c r="V21" s="32"/>
    </row>
    <row r="22" spans="2:22" s="33" customFormat="1" x14ac:dyDescent="0.25">
      <c r="B22" s="66">
        <v>12</v>
      </c>
      <c r="C22" s="60" t="s">
        <v>49</v>
      </c>
      <c r="D22" s="47" t="s">
        <v>50</v>
      </c>
      <c r="E22" s="59">
        <v>1575</v>
      </c>
      <c r="F22" s="59"/>
      <c r="G22" s="49">
        <v>1000</v>
      </c>
      <c r="H22" s="50"/>
      <c r="I22" s="50">
        <v>250</v>
      </c>
      <c r="J22" s="50">
        <v>600</v>
      </c>
      <c r="K22" s="51">
        <v>50</v>
      </c>
      <c r="L22" s="50"/>
      <c r="M22" s="50"/>
      <c r="N22" s="50">
        <v>3225</v>
      </c>
      <c r="O22" s="50">
        <f>SUM(E22:N22:L22)</f>
        <v>6700</v>
      </c>
      <c r="P22" s="52">
        <v>451.5</v>
      </c>
      <c r="Q22" s="45">
        <f t="shared" si="0"/>
        <v>6248.5</v>
      </c>
      <c r="R22" s="71"/>
      <c r="S22" s="32"/>
      <c r="T22" s="32"/>
      <c r="U22" s="32"/>
      <c r="V22" s="32"/>
    </row>
    <row r="23" spans="2:22" s="33" customFormat="1" x14ac:dyDescent="0.25">
      <c r="B23" s="66">
        <v>13</v>
      </c>
      <c r="C23" s="53" t="s">
        <v>51</v>
      </c>
      <c r="D23" s="47" t="s">
        <v>52</v>
      </c>
      <c r="E23" s="59">
        <v>1701</v>
      </c>
      <c r="F23" s="59"/>
      <c r="G23" s="49">
        <v>1000</v>
      </c>
      <c r="H23" s="50"/>
      <c r="I23" s="50">
        <v>250</v>
      </c>
      <c r="J23" s="50">
        <v>800</v>
      </c>
      <c r="K23" s="51">
        <v>50</v>
      </c>
      <c r="L23" s="50"/>
      <c r="M23" s="50"/>
      <c r="N23" s="50">
        <v>3551</v>
      </c>
      <c r="O23" s="50">
        <f>SUM(E23:N23:L23)</f>
        <v>7352</v>
      </c>
      <c r="P23" s="52">
        <v>634.64</v>
      </c>
      <c r="Q23" s="45">
        <f t="shared" si="0"/>
        <v>6717.36</v>
      </c>
      <c r="R23" s="71"/>
      <c r="S23" s="32"/>
      <c r="T23" s="32"/>
      <c r="U23" s="32"/>
      <c r="V23" s="32"/>
    </row>
    <row r="24" spans="2:22" s="33" customFormat="1" x14ac:dyDescent="0.25">
      <c r="B24" s="66">
        <v>14</v>
      </c>
      <c r="C24" s="53" t="s">
        <v>53</v>
      </c>
      <c r="D24" s="47" t="s">
        <v>54</v>
      </c>
      <c r="E24" s="59">
        <v>1168</v>
      </c>
      <c r="F24" s="59">
        <v>200</v>
      </c>
      <c r="G24" s="49">
        <v>1000</v>
      </c>
      <c r="H24" s="50"/>
      <c r="I24" s="50">
        <v>250</v>
      </c>
      <c r="J24" s="50">
        <v>500</v>
      </c>
      <c r="K24" s="51">
        <v>50</v>
      </c>
      <c r="L24" s="50"/>
      <c r="M24" s="50"/>
      <c r="N24" s="50">
        <v>2818</v>
      </c>
      <c r="O24" s="50">
        <f>SUM(E24:N24:L24)</f>
        <v>5986</v>
      </c>
      <c r="P24" s="52">
        <v>408.52</v>
      </c>
      <c r="Q24" s="45">
        <f t="shared" si="0"/>
        <v>5577.48</v>
      </c>
      <c r="R24" s="71"/>
      <c r="S24" s="32"/>
      <c r="T24" s="32"/>
      <c r="U24" s="32"/>
      <c r="V24" s="32"/>
    </row>
    <row r="25" spans="2:22" s="33" customFormat="1" x14ac:dyDescent="0.25">
      <c r="B25" s="66">
        <v>15</v>
      </c>
      <c r="C25" s="53" t="s">
        <v>55</v>
      </c>
      <c r="D25" s="47" t="s">
        <v>56</v>
      </c>
      <c r="E25" s="59">
        <v>1105</v>
      </c>
      <c r="F25" s="59">
        <v>200</v>
      </c>
      <c r="G25" s="49">
        <v>1000</v>
      </c>
      <c r="H25" s="50"/>
      <c r="I25" s="50">
        <v>250</v>
      </c>
      <c r="J25" s="50">
        <v>500</v>
      </c>
      <c r="K25" s="51">
        <v>75</v>
      </c>
      <c r="L25" s="50"/>
      <c r="M25" s="50"/>
      <c r="N25" s="50">
        <v>2763.33</v>
      </c>
      <c r="O25" s="50">
        <f>SUM(E25:N25:L25)</f>
        <v>5893.33</v>
      </c>
      <c r="P25" s="52">
        <v>403.2</v>
      </c>
      <c r="Q25" s="45">
        <f t="shared" si="0"/>
        <v>5490.13</v>
      </c>
      <c r="R25" s="71"/>
      <c r="S25" s="32"/>
      <c r="T25" s="32"/>
      <c r="U25" s="32"/>
      <c r="V25" s="32"/>
    </row>
    <row r="26" spans="2:22" s="33" customFormat="1" x14ac:dyDescent="0.25">
      <c r="B26" s="66">
        <v>16</v>
      </c>
      <c r="C26" s="53" t="s">
        <v>57</v>
      </c>
      <c r="D26" s="47" t="s">
        <v>56</v>
      </c>
      <c r="E26" s="59">
        <v>1105</v>
      </c>
      <c r="F26" s="59">
        <v>200</v>
      </c>
      <c r="G26" s="49">
        <v>1000</v>
      </c>
      <c r="H26" s="50"/>
      <c r="I26" s="50">
        <v>250</v>
      </c>
      <c r="J26" s="50">
        <v>500</v>
      </c>
      <c r="K26" s="51">
        <v>35</v>
      </c>
      <c r="L26" s="50"/>
      <c r="M26" s="50"/>
      <c r="N26" s="50">
        <v>2740</v>
      </c>
      <c r="O26" s="50">
        <f>SUM(E26:N26:L26)</f>
        <v>5830</v>
      </c>
      <c r="P26" s="52">
        <v>397.6</v>
      </c>
      <c r="Q26" s="45">
        <f t="shared" si="0"/>
        <v>5432.4</v>
      </c>
      <c r="R26" s="71"/>
      <c r="S26" s="32"/>
      <c r="T26" s="32"/>
      <c r="U26" s="32"/>
      <c r="V26" s="32"/>
    </row>
    <row r="27" spans="2:22" s="33" customFormat="1" x14ac:dyDescent="0.25">
      <c r="B27" s="66">
        <v>17</v>
      </c>
      <c r="C27" s="53" t="s">
        <v>58</v>
      </c>
      <c r="D27" s="47" t="s">
        <v>56</v>
      </c>
      <c r="E27" s="54">
        <v>1105</v>
      </c>
      <c r="F27" s="54">
        <v>250</v>
      </c>
      <c r="G27" s="49">
        <v>1000</v>
      </c>
      <c r="H27" s="61"/>
      <c r="I27" s="61">
        <v>250</v>
      </c>
      <c r="J27" s="61">
        <v>450</v>
      </c>
      <c r="K27" s="51">
        <v>50</v>
      </c>
      <c r="L27" s="50"/>
      <c r="M27" s="50"/>
      <c r="N27" s="50">
        <v>2730</v>
      </c>
      <c r="O27" s="50">
        <f>SUM(E27:N27:L27)</f>
        <v>5835</v>
      </c>
      <c r="P27" s="52">
        <v>399.7</v>
      </c>
      <c r="Q27" s="45">
        <f t="shared" si="0"/>
        <v>5435.3</v>
      </c>
      <c r="R27" s="71"/>
      <c r="S27" s="32"/>
      <c r="T27" s="32"/>
      <c r="U27" s="32"/>
      <c r="V27" s="32"/>
    </row>
    <row r="28" spans="2:22" s="33" customFormat="1" x14ac:dyDescent="0.25">
      <c r="B28" s="66">
        <v>18</v>
      </c>
      <c r="C28" s="53" t="s">
        <v>59</v>
      </c>
      <c r="D28" s="47" t="s">
        <v>56</v>
      </c>
      <c r="E28" s="59">
        <v>1105</v>
      </c>
      <c r="F28" s="59">
        <v>250</v>
      </c>
      <c r="G28" s="49">
        <v>1000</v>
      </c>
      <c r="H28" s="50"/>
      <c r="I28" s="50">
        <v>250</v>
      </c>
      <c r="J28" s="50">
        <v>450</v>
      </c>
      <c r="K28" s="51">
        <v>50</v>
      </c>
      <c r="L28" s="50"/>
      <c r="M28" s="50"/>
      <c r="N28" s="50">
        <v>2730</v>
      </c>
      <c r="O28" s="50">
        <f>SUM(E28:N28:L28)</f>
        <v>5835</v>
      </c>
      <c r="P28" s="52">
        <v>399.7</v>
      </c>
      <c r="Q28" s="45">
        <f t="shared" si="0"/>
        <v>5435.3</v>
      </c>
      <c r="R28" s="71"/>
      <c r="S28" s="32"/>
      <c r="T28" s="32"/>
      <c r="U28" s="32"/>
      <c r="V28" s="32"/>
    </row>
    <row r="29" spans="2:22" s="33" customFormat="1" x14ac:dyDescent="0.25">
      <c r="B29" s="66">
        <v>19</v>
      </c>
      <c r="C29" s="53" t="s">
        <v>60</v>
      </c>
      <c r="D29" s="47" t="s">
        <v>56</v>
      </c>
      <c r="E29" s="54">
        <v>1105</v>
      </c>
      <c r="F29" s="54">
        <v>200</v>
      </c>
      <c r="G29" s="49">
        <v>1000</v>
      </c>
      <c r="H29" s="61"/>
      <c r="I29" s="61">
        <v>250</v>
      </c>
      <c r="J29" s="61">
        <v>500</v>
      </c>
      <c r="K29" s="51">
        <v>50</v>
      </c>
      <c r="L29" s="50"/>
      <c r="M29" s="50"/>
      <c r="N29" s="50">
        <v>2755</v>
      </c>
      <c r="O29" s="50">
        <f>SUM(E29:N29:L29)</f>
        <v>5860</v>
      </c>
      <c r="P29" s="52">
        <v>399.7</v>
      </c>
      <c r="Q29" s="45">
        <f t="shared" si="0"/>
        <v>5460.3</v>
      </c>
      <c r="R29" s="71"/>
      <c r="S29" s="32"/>
      <c r="T29" s="32"/>
      <c r="U29" s="32"/>
      <c r="V29" s="32"/>
    </row>
    <row r="30" spans="2:22" s="33" customFormat="1" x14ac:dyDescent="0.25">
      <c r="B30" s="66">
        <v>20</v>
      </c>
      <c r="C30" s="62" t="s">
        <v>61</v>
      </c>
      <c r="D30" s="63" t="s">
        <v>62</v>
      </c>
      <c r="E30" s="59">
        <v>3525</v>
      </c>
      <c r="F30" s="59"/>
      <c r="G30" s="49">
        <v>1800</v>
      </c>
      <c r="H30" s="50">
        <v>375</v>
      </c>
      <c r="I30" s="50">
        <v>250</v>
      </c>
      <c r="J30" s="50">
        <v>1800</v>
      </c>
      <c r="K30" s="51"/>
      <c r="L30" s="50"/>
      <c r="M30" s="50"/>
      <c r="N30" s="50">
        <v>7500</v>
      </c>
      <c r="O30" s="50">
        <f>SUM(E30:N30:L30)</f>
        <v>15250</v>
      </c>
      <c r="P30" s="52">
        <v>1328.33</v>
      </c>
      <c r="Q30" s="45">
        <f t="shared" si="0"/>
        <v>13921.67</v>
      </c>
      <c r="R30" s="71"/>
      <c r="S30" s="32"/>
      <c r="T30" s="32"/>
      <c r="U30" s="32"/>
      <c r="V30" s="32"/>
    </row>
    <row r="31" spans="2:22" s="33" customFormat="1" x14ac:dyDescent="0.25">
      <c r="B31" s="66">
        <v>21</v>
      </c>
      <c r="C31" s="62" t="s">
        <v>63</v>
      </c>
      <c r="D31" s="63" t="s">
        <v>64</v>
      </c>
      <c r="E31" s="54">
        <v>1302</v>
      </c>
      <c r="F31" s="54"/>
      <c r="G31" s="49">
        <v>1000</v>
      </c>
      <c r="H31" s="61"/>
      <c r="I31" s="61">
        <v>250</v>
      </c>
      <c r="J31" s="61">
        <v>600</v>
      </c>
      <c r="K31" s="51"/>
      <c r="L31" s="50"/>
      <c r="M31" s="50"/>
      <c r="N31" s="50">
        <v>2902</v>
      </c>
      <c r="O31" s="50">
        <f>SUM(E31:N31:L31)</f>
        <v>6054</v>
      </c>
      <c r="P31" s="52">
        <v>406.28</v>
      </c>
      <c r="Q31" s="45">
        <f t="shared" si="0"/>
        <v>5647.72</v>
      </c>
      <c r="R31" s="71"/>
      <c r="S31" s="32"/>
      <c r="T31" s="32"/>
      <c r="U31" s="32"/>
      <c r="V31" s="32"/>
    </row>
    <row r="32" spans="2:22" s="33" customFormat="1" x14ac:dyDescent="0.25">
      <c r="B32" s="66">
        <v>22</v>
      </c>
      <c r="C32" s="62" t="s">
        <v>65</v>
      </c>
      <c r="D32" s="63" t="s">
        <v>52</v>
      </c>
      <c r="E32" s="59">
        <v>1701</v>
      </c>
      <c r="F32" s="59"/>
      <c r="G32" s="49">
        <v>1000</v>
      </c>
      <c r="H32" s="50"/>
      <c r="I32" s="50">
        <v>250</v>
      </c>
      <c r="J32" s="50">
        <v>1000</v>
      </c>
      <c r="K32" s="51"/>
      <c r="L32" s="50"/>
      <c r="M32" s="50"/>
      <c r="N32" s="50">
        <v>3701</v>
      </c>
      <c r="O32" s="50">
        <f>SUM(E32:N32:L32)</f>
        <v>7652</v>
      </c>
      <c r="P32" s="52">
        <v>518.14</v>
      </c>
      <c r="Q32" s="45">
        <f t="shared" si="0"/>
        <v>7133.86</v>
      </c>
      <c r="R32" s="71"/>
      <c r="S32" s="32"/>
      <c r="T32" s="32"/>
      <c r="U32" s="32"/>
      <c r="V32" s="32"/>
    </row>
    <row r="33" spans="2:22" s="33" customFormat="1" ht="31.5" x14ac:dyDescent="0.25">
      <c r="B33" s="66">
        <v>23</v>
      </c>
      <c r="C33" s="64" t="s">
        <v>66</v>
      </c>
      <c r="D33" s="72" t="s">
        <v>67</v>
      </c>
      <c r="E33" s="59">
        <v>2441</v>
      </c>
      <c r="F33" s="59"/>
      <c r="G33" s="49">
        <v>1000</v>
      </c>
      <c r="H33" s="50"/>
      <c r="I33" s="50">
        <v>250</v>
      </c>
      <c r="J33" s="50">
        <v>1000</v>
      </c>
      <c r="K33" s="51">
        <v>75</v>
      </c>
      <c r="L33" s="50"/>
      <c r="M33" s="50"/>
      <c r="N33" s="50">
        <v>4516</v>
      </c>
      <c r="O33" s="50">
        <f>SUM(E33:N33:L33)</f>
        <v>9282</v>
      </c>
      <c r="P33" s="52">
        <v>677.4</v>
      </c>
      <c r="Q33" s="45">
        <f t="shared" si="0"/>
        <v>8604.6</v>
      </c>
      <c r="R33" s="71"/>
      <c r="S33" s="32"/>
      <c r="T33" s="32"/>
      <c r="U33" s="32"/>
      <c r="V33" s="32"/>
    </row>
    <row r="34" spans="2:22" s="33" customFormat="1" ht="94.5" x14ac:dyDescent="0.25">
      <c r="B34" s="66">
        <v>24</v>
      </c>
      <c r="C34" s="139" t="s">
        <v>68</v>
      </c>
      <c r="D34" s="72" t="s">
        <v>56</v>
      </c>
      <c r="E34" s="140">
        <v>1105</v>
      </c>
      <c r="F34" s="140">
        <v>250</v>
      </c>
      <c r="G34" s="141">
        <v>1000</v>
      </c>
      <c r="H34" s="142"/>
      <c r="I34" s="142">
        <v>250</v>
      </c>
      <c r="J34" s="142">
        <v>500</v>
      </c>
      <c r="K34" s="143"/>
      <c r="L34" s="142"/>
      <c r="M34" s="142"/>
      <c r="N34" s="50">
        <v>2730</v>
      </c>
      <c r="O34" s="50">
        <f>SUM(E34:N34:L34)</f>
        <v>5835</v>
      </c>
      <c r="P34" s="143">
        <v>399.7</v>
      </c>
      <c r="Q34" s="144">
        <f t="shared" si="0"/>
        <v>5435.3</v>
      </c>
      <c r="R34" s="145" t="s">
        <v>233</v>
      </c>
      <c r="S34" s="32"/>
      <c r="T34" s="32"/>
      <c r="U34" s="32"/>
      <c r="V34" s="32"/>
    </row>
    <row r="35" spans="2:22" s="33" customFormat="1" ht="14.25" customHeight="1" x14ac:dyDescent="0.25">
      <c r="B35" s="66">
        <v>25</v>
      </c>
      <c r="C35" s="64" t="s">
        <v>69</v>
      </c>
      <c r="D35" s="63" t="s">
        <v>62</v>
      </c>
      <c r="E35" s="59">
        <v>3525</v>
      </c>
      <c r="F35" s="59"/>
      <c r="G35" s="49">
        <v>1800</v>
      </c>
      <c r="H35" s="50">
        <v>375</v>
      </c>
      <c r="I35" s="50">
        <v>250</v>
      </c>
      <c r="J35" s="50">
        <v>1800</v>
      </c>
      <c r="K35" s="51"/>
      <c r="L35" s="50"/>
      <c r="M35" s="50"/>
      <c r="N35" s="50">
        <v>7500</v>
      </c>
      <c r="O35" s="50">
        <f>SUM(E35:N35:L35)</f>
        <v>15250</v>
      </c>
      <c r="P35" s="52">
        <v>1429.13</v>
      </c>
      <c r="Q35" s="45">
        <f t="shared" si="0"/>
        <v>13820.869999999999</v>
      </c>
      <c r="R35" s="71"/>
      <c r="S35" s="32"/>
      <c r="T35" s="32"/>
      <c r="U35" s="32"/>
      <c r="V35" s="32"/>
    </row>
    <row r="36" spans="2:22" s="33" customFormat="1" x14ac:dyDescent="0.25">
      <c r="B36" s="66">
        <v>26</v>
      </c>
      <c r="C36" s="46" t="s">
        <v>70</v>
      </c>
      <c r="D36" s="46" t="s">
        <v>71</v>
      </c>
      <c r="E36" s="59">
        <v>6297</v>
      </c>
      <c r="F36" s="59"/>
      <c r="G36" s="49">
        <v>4000</v>
      </c>
      <c r="H36" s="50">
        <v>375</v>
      </c>
      <c r="I36" s="50">
        <v>250</v>
      </c>
      <c r="J36" s="50">
        <v>3000</v>
      </c>
      <c r="K36" s="51"/>
      <c r="L36" s="50"/>
      <c r="M36" s="50"/>
      <c r="N36" s="50">
        <v>13672</v>
      </c>
      <c r="O36" s="50">
        <f>SUM(E36:N36:L36)</f>
        <v>27594</v>
      </c>
      <c r="P36" s="43">
        <v>3018.6</v>
      </c>
      <c r="Q36" s="45">
        <f t="shared" si="0"/>
        <v>24575.4</v>
      </c>
      <c r="R36" s="71"/>
      <c r="S36" s="32"/>
      <c r="T36" s="32"/>
      <c r="U36" s="32"/>
      <c r="V36" s="32"/>
    </row>
    <row r="37" spans="2:22" s="33" customFormat="1" x14ac:dyDescent="0.25">
      <c r="B37" s="66">
        <v>27</v>
      </c>
      <c r="C37" s="46" t="s">
        <v>72</v>
      </c>
      <c r="D37" s="46" t="s">
        <v>73</v>
      </c>
      <c r="E37" s="59">
        <v>6759</v>
      </c>
      <c r="F37" s="59"/>
      <c r="G37" s="49">
        <v>3000</v>
      </c>
      <c r="H37" s="50">
        <v>375</v>
      </c>
      <c r="I37" s="50">
        <v>250</v>
      </c>
      <c r="J37" s="50">
        <v>3000</v>
      </c>
      <c r="K37" s="51"/>
      <c r="L37" s="50"/>
      <c r="M37" s="50"/>
      <c r="N37" s="50">
        <v>11173.3</v>
      </c>
      <c r="O37" s="50">
        <f>SUM(E37:N37:L37)</f>
        <v>24557.3</v>
      </c>
      <c r="P37" s="43">
        <v>2723.54</v>
      </c>
      <c r="Q37" s="45">
        <f t="shared" si="0"/>
        <v>21833.759999999998</v>
      </c>
      <c r="R37" s="71"/>
      <c r="S37" s="32"/>
      <c r="T37" s="32"/>
      <c r="U37" s="32"/>
      <c r="V37" s="32"/>
    </row>
    <row r="38" spans="2:22" s="33" customFormat="1" x14ac:dyDescent="0.25">
      <c r="B38" s="66">
        <v>28</v>
      </c>
      <c r="C38" s="46" t="s">
        <v>74</v>
      </c>
      <c r="D38" s="46" t="s">
        <v>62</v>
      </c>
      <c r="E38" s="59">
        <v>3525</v>
      </c>
      <c r="F38" s="59"/>
      <c r="G38" s="49">
        <v>1800</v>
      </c>
      <c r="H38" s="50">
        <v>375</v>
      </c>
      <c r="I38" s="50">
        <v>250</v>
      </c>
      <c r="J38" s="50">
        <v>1800</v>
      </c>
      <c r="K38" s="51"/>
      <c r="L38" s="50"/>
      <c r="M38" s="50"/>
      <c r="N38" s="50">
        <v>4029.84</v>
      </c>
      <c r="O38" s="50">
        <f>SUM(E38:N38:L38)</f>
        <v>11779.84</v>
      </c>
      <c r="P38" s="43">
        <v>1334.73</v>
      </c>
      <c r="Q38" s="45">
        <f t="shared" si="0"/>
        <v>10445.11</v>
      </c>
      <c r="R38" s="71"/>
      <c r="S38" s="32"/>
      <c r="T38" s="32"/>
      <c r="U38" s="32"/>
      <c r="V38" s="32"/>
    </row>
    <row r="39" spans="2:22" s="33" customFormat="1" x14ac:dyDescent="0.25">
      <c r="B39" s="66">
        <v>29</v>
      </c>
      <c r="C39" s="64" t="s">
        <v>75</v>
      </c>
      <c r="D39" s="63" t="s">
        <v>76</v>
      </c>
      <c r="E39" s="59">
        <v>3757</v>
      </c>
      <c r="F39" s="59"/>
      <c r="G39" s="49">
        <v>1800</v>
      </c>
      <c r="H39" s="50"/>
      <c r="I39" s="50">
        <v>250</v>
      </c>
      <c r="J39" s="50">
        <v>1800</v>
      </c>
      <c r="K39" s="51"/>
      <c r="L39" s="50"/>
      <c r="M39" s="50"/>
      <c r="N39" s="50">
        <v>7357</v>
      </c>
      <c r="O39" s="50">
        <f>SUM(E39:N39:L39)</f>
        <v>14964</v>
      </c>
      <c r="P39" s="43">
        <v>1422.79</v>
      </c>
      <c r="Q39" s="45">
        <f t="shared" si="0"/>
        <v>13541.21</v>
      </c>
      <c r="R39" s="71"/>
      <c r="S39" s="32"/>
      <c r="T39" s="32"/>
      <c r="U39" s="32"/>
      <c r="V39" s="32"/>
    </row>
    <row r="40" spans="2:22" s="33" customFormat="1" x14ac:dyDescent="0.25">
      <c r="B40" s="66">
        <v>30</v>
      </c>
      <c r="C40" s="65" t="s">
        <v>77</v>
      </c>
      <c r="D40" s="65" t="s">
        <v>56</v>
      </c>
      <c r="E40" s="59">
        <v>1105</v>
      </c>
      <c r="F40" s="59">
        <v>700</v>
      </c>
      <c r="G40" s="49">
        <v>1000</v>
      </c>
      <c r="H40" s="50"/>
      <c r="I40" s="50">
        <v>250</v>
      </c>
      <c r="J40" s="50"/>
      <c r="K40" s="51"/>
      <c r="L40" s="50"/>
      <c r="M40" s="50"/>
      <c r="N40" s="50">
        <v>1289.4000000000001</v>
      </c>
      <c r="O40" s="50">
        <f>SUM(E40:N40:L40)</f>
        <v>4344.3999999999996</v>
      </c>
      <c r="P40" s="43">
        <v>392.7</v>
      </c>
      <c r="Q40" s="45">
        <f t="shared" si="0"/>
        <v>3951.7</v>
      </c>
      <c r="R40" s="71"/>
      <c r="S40" s="32"/>
      <c r="T40" s="32"/>
      <c r="U40" s="32"/>
      <c r="V40" s="32"/>
    </row>
    <row r="41" spans="2:22" s="33" customFormat="1" x14ac:dyDescent="0.25">
      <c r="B41" s="66">
        <v>31</v>
      </c>
      <c r="C41" s="65" t="s">
        <v>78</v>
      </c>
      <c r="D41" s="65" t="s">
        <v>54</v>
      </c>
      <c r="E41" s="59">
        <v>1168</v>
      </c>
      <c r="F41" s="59">
        <v>700</v>
      </c>
      <c r="G41" s="49">
        <v>1000</v>
      </c>
      <c r="H41" s="50"/>
      <c r="I41" s="50">
        <v>250</v>
      </c>
      <c r="J41" s="50"/>
      <c r="K41" s="51"/>
      <c r="L41" s="50"/>
      <c r="M41" s="50"/>
      <c r="N41" s="50">
        <v>1318.35</v>
      </c>
      <c r="O41" s="50">
        <f>SUM(E41:N41:L41)</f>
        <v>4436.3500000000004</v>
      </c>
      <c r="P41" s="43">
        <v>401.52</v>
      </c>
      <c r="Q41" s="45">
        <f t="shared" si="0"/>
        <v>4034.8300000000004</v>
      </c>
      <c r="R41" s="135">
        <v>208</v>
      </c>
    </row>
    <row r="42" spans="2:22" s="33" customFormat="1" x14ac:dyDescent="0.25">
      <c r="B42" s="66">
        <v>32</v>
      </c>
      <c r="C42" s="65" t="s">
        <v>79</v>
      </c>
      <c r="D42" s="65" t="s">
        <v>27</v>
      </c>
      <c r="E42" s="59">
        <v>8216</v>
      </c>
      <c r="F42" s="59"/>
      <c r="G42" s="49">
        <v>5000</v>
      </c>
      <c r="H42" s="50"/>
      <c r="I42" s="50">
        <v>250</v>
      </c>
      <c r="J42" s="50">
        <v>2500</v>
      </c>
      <c r="K42" s="51"/>
      <c r="L42" s="50"/>
      <c r="M42" s="50"/>
      <c r="N42" s="50">
        <v>15716</v>
      </c>
      <c r="O42" s="50">
        <f>SUM(E42:N42:L42)</f>
        <v>31682</v>
      </c>
      <c r="P42" s="43">
        <v>3497.79</v>
      </c>
      <c r="Q42" s="45">
        <f t="shared" si="0"/>
        <v>28184.21</v>
      </c>
      <c r="R42" s="71"/>
    </row>
    <row r="43" spans="2:22" s="33" customFormat="1" x14ac:dyDescent="0.25">
      <c r="B43" s="66">
        <v>33</v>
      </c>
      <c r="C43" s="65" t="s">
        <v>80</v>
      </c>
      <c r="D43" s="65" t="s">
        <v>27</v>
      </c>
      <c r="E43" s="59">
        <v>8216</v>
      </c>
      <c r="F43" s="59"/>
      <c r="G43" s="49">
        <v>5000</v>
      </c>
      <c r="H43" s="50">
        <v>375</v>
      </c>
      <c r="I43" s="50">
        <v>250</v>
      </c>
      <c r="J43" s="50">
        <v>2500</v>
      </c>
      <c r="K43" s="51"/>
      <c r="L43" s="50"/>
      <c r="M43" s="50"/>
      <c r="N43" s="50">
        <v>16091</v>
      </c>
      <c r="O43" s="50">
        <f>SUM(E43:N43:L43)</f>
        <v>32432</v>
      </c>
      <c r="P43" s="43">
        <v>3585.7</v>
      </c>
      <c r="Q43" s="45">
        <f t="shared" si="0"/>
        <v>28846.3</v>
      </c>
      <c r="R43" s="71"/>
    </row>
    <row r="44" spans="2:22" s="33" customFormat="1" x14ac:dyDescent="0.25">
      <c r="B44" s="66">
        <v>34</v>
      </c>
      <c r="C44" s="65" t="s">
        <v>81</v>
      </c>
      <c r="D44" s="65" t="s">
        <v>26</v>
      </c>
      <c r="E44" s="59">
        <v>10261</v>
      </c>
      <c r="F44" s="59"/>
      <c r="G44" s="49">
        <v>5000</v>
      </c>
      <c r="H44" s="50">
        <v>375</v>
      </c>
      <c r="I44" s="50">
        <v>250</v>
      </c>
      <c r="J44" s="50">
        <v>4000</v>
      </c>
      <c r="K44" s="51"/>
      <c r="L44" s="50"/>
      <c r="M44" s="50"/>
      <c r="N44" s="50">
        <v>19636</v>
      </c>
      <c r="O44" s="50">
        <f>SUM(E44:N44:L44)</f>
        <v>39522</v>
      </c>
      <c r="P44" s="52">
        <v>4416.8</v>
      </c>
      <c r="Q44" s="45">
        <f t="shared" si="0"/>
        <v>35105.199999999997</v>
      </c>
      <c r="R44" s="71"/>
    </row>
    <row r="45" spans="2:22" s="33" customFormat="1" x14ac:dyDescent="0.25">
      <c r="B45" s="66">
        <v>35</v>
      </c>
      <c r="C45" s="65" t="s">
        <v>82</v>
      </c>
      <c r="D45" s="65" t="s">
        <v>71</v>
      </c>
      <c r="E45" s="59">
        <v>6297</v>
      </c>
      <c r="F45" s="59"/>
      <c r="G45" s="49">
        <v>4000</v>
      </c>
      <c r="H45" s="50">
        <v>375</v>
      </c>
      <c r="I45" s="50">
        <v>250</v>
      </c>
      <c r="J45" s="50">
        <v>2000</v>
      </c>
      <c r="K45" s="51"/>
      <c r="L45" s="50"/>
      <c r="M45" s="50"/>
      <c r="N45" s="50">
        <v>12672</v>
      </c>
      <c r="O45" s="50">
        <f>SUM(E45:N45:L45)</f>
        <v>25594</v>
      </c>
      <c r="P45" s="43">
        <v>2613.85</v>
      </c>
      <c r="Q45" s="45">
        <f t="shared" si="0"/>
        <v>22980.15</v>
      </c>
      <c r="R45" s="71"/>
    </row>
    <row r="46" spans="2:22" s="33" customFormat="1" x14ac:dyDescent="0.25">
      <c r="B46" s="66">
        <v>36</v>
      </c>
      <c r="C46" s="65" t="s">
        <v>83</v>
      </c>
      <c r="D46" s="65" t="s">
        <v>71</v>
      </c>
      <c r="E46" s="59">
        <v>6297</v>
      </c>
      <c r="F46" s="59"/>
      <c r="G46" s="49">
        <v>4000</v>
      </c>
      <c r="H46" s="50">
        <v>375</v>
      </c>
      <c r="I46" s="50">
        <v>250</v>
      </c>
      <c r="J46" s="50">
        <v>2000</v>
      </c>
      <c r="K46" s="51"/>
      <c r="L46" s="50"/>
      <c r="M46" s="50"/>
      <c r="N46" s="50">
        <v>12672</v>
      </c>
      <c r="O46" s="50">
        <f>SUM(E46:N46:L46)</f>
        <v>25594</v>
      </c>
      <c r="P46" s="43">
        <v>2613.85</v>
      </c>
      <c r="Q46" s="45">
        <f t="shared" si="0"/>
        <v>22980.15</v>
      </c>
      <c r="R46" s="71"/>
    </row>
    <row r="47" spans="2:22" s="33" customFormat="1" x14ac:dyDescent="0.25">
      <c r="B47" s="66">
        <v>37</v>
      </c>
      <c r="C47" s="65" t="s">
        <v>84</v>
      </c>
      <c r="D47" s="65" t="s">
        <v>54</v>
      </c>
      <c r="E47" s="59">
        <v>1168</v>
      </c>
      <c r="F47" s="59">
        <v>500</v>
      </c>
      <c r="G47" s="49">
        <v>1000</v>
      </c>
      <c r="H47" s="50">
        <v>0</v>
      </c>
      <c r="I47" s="50">
        <v>250</v>
      </c>
      <c r="J47" s="50">
        <v>200</v>
      </c>
      <c r="K47" s="51">
        <v>75</v>
      </c>
      <c r="L47" s="50"/>
      <c r="M47" s="50"/>
      <c r="N47" s="50">
        <v>2693</v>
      </c>
      <c r="O47" s="50">
        <f>SUM(E47:N47:L47)</f>
        <v>5886</v>
      </c>
      <c r="P47" s="43">
        <v>412.02</v>
      </c>
      <c r="Q47" s="45">
        <f t="shared" si="0"/>
        <v>5473.98</v>
      </c>
      <c r="R47" s="71"/>
    </row>
    <row r="48" spans="2:22" s="33" customFormat="1" x14ac:dyDescent="0.25">
      <c r="B48" s="66">
        <v>38</v>
      </c>
      <c r="C48" s="65" t="s">
        <v>85</v>
      </c>
      <c r="D48" s="65" t="s">
        <v>54</v>
      </c>
      <c r="E48" s="59">
        <v>1168</v>
      </c>
      <c r="F48" s="59">
        <v>200</v>
      </c>
      <c r="G48" s="49">
        <v>1000</v>
      </c>
      <c r="H48" s="50"/>
      <c r="I48" s="50">
        <v>250</v>
      </c>
      <c r="J48" s="50">
        <v>500</v>
      </c>
      <c r="K48" s="51">
        <v>35</v>
      </c>
      <c r="L48" s="50"/>
      <c r="M48" s="50"/>
      <c r="N48" s="50">
        <v>2803</v>
      </c>
      <c r="O48" s="50">
        <f>SUM(E48:N48:L48)</f>
        <v>5956</v>
      </c>
      <c r="P48" s="43">
        <v>406.42</v>
      </c>
      <c r="Q48" s="45">
        <f t="shared" si="0"/>
        <v>5549.58</v>
      </c>
      <c r="R48" s="71"/>
    </row>
    <row r="49" spans="2:18" s="33" customFormat="1" x14ac:dyDescent="0.25">
      <c r="B49" s="66">
        <v>39</v>
      </c>
      <c r="C49" s="65" t="s">
        <v>86</v>
      </c>
      <c r="D49" s="65" t="s">
        <v>26</v>
      </c>
      <c r="E49" s="59">
        <v>10261</v>
      </c>
      <c r="F49" s="59"/>
      <c r="G49" s="49">
        <v>5000</v>
      </c>
      <c r="H49" s="50"/>
      <c r="I49" s="50">
        <v>250</v>
      </c>
      <c r="J49" s="50">
        <v>4000</v>
      </c>
      <c r="K49" s="51"/>
      <c r="L49" s="50"/>
      <c r="M49" s="50"/>
      <c r="N49" s="50">
        <v>19261</v>
      </c>
      <c r="O49" s="50">
        <f>SUM(E49:N49:L49)</f>
        <v>38772</v>
      </c>
      <c r="P49" s="43">
        <v>4328.88</v>
      </c>
      <c r="Q49" s="45">
        <f t="shared" si="0"/>
        <v>34443.120000000003</v>
      </c>
      <c r="R49" s="137">
        <v>7585.67</v>
      </c>
    </row>
    <row r="50" spans="2:18" s="33" customFormat="1" x14ac:dyDescent="0.25">
      <c r="B50" s="66">
        <v>40</v>
      </c>
      <c r="C50" s="65" t="s">
        <v>87</v>
      </c>
      <c r="D50" s="65" t="s">
        <v>27</v>
      </c>
      <c r="E50" s="59">
        <v>8216</v>
      </c>
      <c r="F50" s="59"/>
      <c r="G50" s="49">
        <v>5000</v>
      </c>
      <c r="H50" s="50">
        <v>375</v>
      </c>
      <c r="I50" s="50">
        <v>250</v>
      </c>
      <c r="J50" s="50">
        <v>4000</v>
      </c>
      <c r="K50" s="51"/>
      <c r="L50" s="50"/>
      <c r="M50" s="50"/>
      <c r="N50" s="50">
        <v>17591</v>
      </c>
      <c r="O50" s="50">
        <f>SUM(E50:N50:L50)</f>
        <v>35432</v>
      </c>
      <c r="P50" s="43">
        <v>3937.36</v>
      </c>
      <c r="Q50" s="45">
        <f t="shared" si="0"/>
        <v>31494.639999999999</v>
      </c>
      <c r="R50" s="71"/>
    </row>
    <row r="51" spans="2:18" s="33" customFormat="1" x14ac:dyDescent="0.25">
      <c r="B51" s="66">
        <v>41</v>
      </c>
      <c r="C51" s="65" t="s">
        <v>88</v>
      </c>
      <c r="D51" s="65" t="s">
        <v>26</v>
      </c>
      <c r="E51" s="59">
        <v>10261</v>
      </c>
      <c r="F51" s="59"/>
      <c r="G51" s="49">
        <v>5000</v>
      </c>
      <c r="H51" s="50">
        <v>375</v>
      </c>
      <c r="I51" s="50">
        <v>250</v>
      </c>
      <c r="J51" s="50">
        <v>4000</v>
      </c>
      <c r="K51" s="51"/>
      <c r="L51" s="50"/>
      <c r="M51" s="50"/>
      <c r="N51" s="50">
        <v>19636</v>
      </c>
      <c r="O51" s="50">
        <f>SUM(E51:N51:L51)</f>
        <v>39522</v>
      </c>
      <c r="P51" s="43">
        <v>4416.8</v>
      </c>
      <c r="Q51" s="45">
        <f t="shared" si="0"/>
        <v>35105.199999999997</v>
      </c>
      <c r="R51" s="71"/>
    </row>
    <row r="52" spans="2:18" s="33" customFormat="1" x14ac:dyDescent="0.25">
      <c r="B52" s="66">
        <v>42</v>
      </c>
      <c r="C52" s="65" t="s">
        <v>89</v>
      </c>
      <c r="D52" s="65" t="s">
        <v>27</v>
      </c>
      <c r="E52" s="59">
        <v>8216</v>
      </c>
      <c r="F52" s="59"/>
      <c r="G52" s="49">
        <v>5000</v>
      </c>
      <c r="H52" s="50">
        <v>375</v>
      </c>
      <c r="I52" s="50">
        <v>250</v>
      </c>
      <c r="J52" s="50">
        <v>4000</v>
      </c>
      <c r="K52" s="51"/>
      <c r="L52" s="50"/>
      <c r="M52" s="50"/>
      <c r="N52" s="50">
        <v>17591</v>
      </c>
      <c r="O52" s="50">
        <f>SUM(E52:N52:L52)</f>
        <v>35432</v>
      </c>
      <c r="P52" s="43">
        <v>3937.36</v>
      </c>
      <c r="Q52" s="45">
        <f t="shared" si="0"/>
        <v>31494.639999999999</v>
      </c>
      <c r="R52" s="135">
        <v>1100</v>
      </c>
    </row>
    <row r="53" spans="2:18" s="33" customFormat="1" x14ac:dyDescent="0.25">
      <c r="B53" s="66">
        <v>43</v>
      </c>
      <c r="C53" s="65" t="s">
        <v>90</v>
      </c>
      <c r="D53" s="65" t="s">
        <v>71</v>
      </c>
      <c r="E53" s="59">
        <v>6297</v>
      </c>
      <c r="F53" s="59"/>
      <c r="G53" s="49">
        <v>4000</v>
      </c>
      <c r="H53" s="50">
        <v>375</v>
      </c>
      <c r="I53" s="50">
        <v>250</v>
      </c>
      <c r="J53" s="50">
        <v>2000</v>
      </c>
      <c r="K53" s="51"/>
      <c r="L53" s="50"/>
      <c r="M53" s="50"/>
      <c r="N53" s="50">
        <v>12672</v>
      </c>
      <c r="O53" s="50">
        <f>SUM(E53:N53:L53)</f>
        <v>25594</v>
      </c>
      <c r="P53" s="43">
        <v>2784.16</v>
      </c>
      <c r="Q53" s="45">
        <f t="shared" si="0"/>
        <v>22809.84</v>
      </c>
      <c r="R53" s="135">
        <v>623</v>
      </c>
    </row>
    <row r="54" spans="2:18" s="33" customFormat="1" x14ac:dyDescent="0.25">
      <c r="B54" s="66">
        <v>44</v>
      </c>
      <c r="C54" s="65" t="s">
        <v>91</v>
      </c>
      <c r="D54" s="65" t="s">
        <v>26</v>
      </c>
      <c r="E54" s="59">
        <v>10261</v>
      </c>
      <c r="F54" s="59"/>
      <c r="G54" s="49">
        <v>5000</v>
      </c>
      <c r="H54" s="50">
        <v>375</v>
      </c>
      <c r="I54" s="50">
        <v>250</v>
      </c>
      <c r="J54" s="50">
        <v>4000</v>
      </c>
      <c r="K54" s="51"/>
      <c r="L54" s="50"/>
      <c r="M54" s="50"/>
      <c r="N54" s="50">
        <v>11954.22</v>
      </c>
      <c r="O54" s="50">
        <f>SUM(E54:N54:L54)</f>
        <v>31840.22</v>
      </c>
      <c r="P54" s="43">
        <v>4463.54</v>
      </c>
      <c r="Q54" s="45">
        <f t="shared" si="0"/>
        <v>27376.68</v>
      </c>
      <c r="R54" s="71"/>
    </row>
    <row r="55" spans="2:18" s="33" customFormat="1" x14ac:dyDescent="0.25">
      <c r="B55" s="66">
        <v>45</v>
      </c>
      <c r="C55" s="65" t="s">
        <v>92</v>
      </c>
      <c r="D55" s="65" t="s">
        <v>71</v>
      </c>
      <c r="E55" s="59">
        <v>6297</v>
      </c>
      <c r="F55" s="49"/>
      <c r="G55" s="50">
        <v>4000</v>
      </c>
      <c r="H55" s="41"/>
      <c r="I55" s="50">
        <v>250</v>
      </c>
      <c r="J55" s="50"/>
      <c r="K55" s="51"/>
      <c r="L55" s="50"/>
      <c r="M55" s="50"/>
      <c r="N55" s="50">
        <v>1217.93</v>
      </c>
      <c r="O55" s="50">
        <f>SUM(E55:N55:L55)</f>
        <v>11764.93</v>
      </c>
      <c r="P55" s="43">
        <v>1972.21</v>
      </c>
      <c r="Q55" s="45">
        <f t="shared" si="0"/>
        <v>9792.7200000000012</v>
      </c>
      <c r="R55" s="71"/>
    </row>
    <row r="56" spans="2:18" x14ac:dyDescent="0.25">
      <c r="C56" s="31"/>
      <c r="D56" s="21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/>
      <c r="R56" s="138"/>
    </row>
    <row r="57" spans="2:18" x14ac:dyDescent="0.25">
      <c r="C57" s="31"/>
      <c r="D57" s="21"/>
      <c r="E57" s="30"/>
      <c r="F57" s="3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/>
      <c r="R57" s="138"/>
    </row>
    <row r="58" spans="2:18" x14ac:dyDescent="0.25">
      <c r="P58" s="10"/>
      <c r="Q58"/>
      <c r="R58" s="138"/>
    </row>
    <row r="59" spans="2:18" x14ac:dyDescent="0.25">
      <c r="P59" s="10"/>
      <c r="Q59"/>
      <c r="R59" s="138"/>
    </row>
    <row r="60" spans="2:18" x14ac:dyDescent="0.25">
      <c r="P60" s="10"/>
      <c r="Q60"/>
      <c r="R60" s="138"/>
    </row>
    <row r="61" spans="2:18" x14ac:dyDescent="0.25">
      <c r="P61" s="10"/>
      <c r="Q61"/>
      <c r="R61" s="138"/>
    </row>
    <row r="62" spans="2:18" x14ac:dyDescent="0.25">
      <c r="P62" s="10"/>
      <c r="Q62"/>
      <c r="R62" s="138"/>
    </row>
    <row r="63" spans="2:18" x14ac:dyDescent="0.25">
      <c r="P63" s="10"/>
      <c r="Q63"/>
      <c r="R63" s="138"/>
    </row>
    <row r="64" spans="2:18" x14ac:dyDescent="0.25">
      <c r="P64" s="10"/>
      <c r="Q64"/>
      <c r="R64" s="138"/>
    </row>
    <row r="65" spans="16:18" x14ac:dyDescent="0.25">
      <c r="P65" s="10"/>
      <c r="Q65"/>
      <c r="R65" s="138"/>
    </row>
    <row r="66" spans="16:18" x14ac:dyDescent="0.25">
      <c r="P66" s="10"/>
      <c r="Q66"/>
      <c r="R66" s="138"/>
    </row>
    <row r="67" spans="16:18" x14ac:dyDescent="0.25">
      <c r="P67" s="10"/>
      <c r="Q67"/>
      <c r="R67" s="138"/>
    </row>
    <row r="68" spans="16:18" x14ac:dyDescent="0.25">
      <c r="P68" s="10"/>
      <c r="Q68"/>
      <c r="R68" s="138"/>
    </row>
    <row r="69" spans="16:18" x14ac:dyDescent="0.25">
      <c r="P69" s="10"/>
      <c r="Q69"/>
      <c r="R69" s="138"/>
    </row>
    <row r="70" spans="16:18" x14ac:dyDescent="0.25">
      <c r="P70" s="10"/>
      <c r="Q70"/>
      <c r="R70" s="138"/>
    </row>
    <row r="71" spans="16:18" x14ac:dyDescent="0.25">
      <c r="P71" s="10"/>
      <c r="Q71"/>
      <c r="R71" s="138"/>
    </row>
    <row r="72" spans="16:18" x14ac:dyDescent="0.25">
      <c r="P72" s="10"/>
      <c r="Q72"/>
      <c r="R72" s="138"/>
    </row>
    <row r="73" spans="16:18" x14ac:dyDescent="0.25">
      <c r="P73" s="10"/>
      <c r="Q73"/>
      <c r="R73" s="138"/>
    </row>
    <row r="74" spans="16:18" x14ac:dyDescent="0.25">
      <c r="P74" s="10"/>
      <c r="Q74"/>
      <c r="R74" s="138"/>
    </row>
    <row r="75" spans="16:18" x14ac:dyDescent="0.25">
      <c r="P75" s="10"/>
      <c r="Q75"/>
      <c r="R75" s="138"/>
    </row>
    <row r="76" spans="16:18" x14ac:dyDescent="0.25">
      <c r="P76" s="10"/>
      <c r="Q76"/>
      <c r="R76" s="138"/>
    </row>
    <row r="77" spans="16:18" x14ac:dyDescent="0.25">
      <c r="P77" s="10"/>
      <c r="Q77"/>
      <c r="R77" s="138"/>
    </row>
    <row r="78" spans="16:18" x14ac:dyDescent="0.25">
      <c r="P78" s="10"/>
      <c r="Q78"/>
      <c r="R78" s="138"/>
    </row>
    <row r="79" spans="16:18" x14ac:dyDescent="0.25">
      <c r="P79" s="10"/>
      <c r="Q79"/>
      <c r="R79" s="138"/>
    </row>
    <row r="80" spans="16:18" x14ac:dyDescent="0.25">
      <c r="P80" s="10"/>
      <c r="Q80"/>
      <c r="R80" s="138"/>
    </row>
    <row r="81" spans="16:18" x14ac:dyDescent="0.25">
      <c r="P81" s="10"/>
      <c r="Q81"/>
      <c r="R81" s="138"/>
    </row>
    <row r="82" spans="16:18" x14ac:dyDescent="0.25">
      <c r="P82" s="10"/>
      <c r="Q82"/>
      <c r="R82" s="138"/>
    </row>
    <row r="83" spans="16:18" x14ac:dyDescent="0.25">
      <c r="P83" s="10"/>
      <c r="Q83"/>
      <c r="R83" s="138"/>
    </row>
    <row r="84" spans="16:18" x14ac:dyDescent="0.25">
      <c r="P84" s="10"/>
      <c r="Q84"/>
      <c r="R84" s="138"/>
    </row>
    <row r="85" spans="16:18" x14ac:dyDescent="0.25">
      <c r="P85" s="10"/>
      <c r="Q85"/>
      <c r="R85" s="138"/>
    </row>
    <row r="86" spans="16:18" x14ac:dyDescent="0.25">
      <c r="P86" s="10"/>
      <c r="Q86"/>
      <c r="R86" s="138"/>
    </row>
    <row r="87" spans="16:18" x14ac:dyDescent="0.25">
      <c r="P87" s="10"/>
      <c r="Q87"/>
      <c r="R87" s="138"/>
    </row>
    <row r="88" spans="16:18" x14ac:dyDescent="0.25">
      <c r="P88" s="10"/>
      <c r="Q88"/>
      <c r="R88" s="138"/>
    </row>
    <row r="89" spans="16:18" x14ac:dyDescent="0.25">
      <c r="P89" s="10"/>
      <c r="Q89"/>
      <c r="R89" s="138"/>
    </row>
    <row r="90" spans="16:18" x14ac:dyDescent="0.25">
      <c r="P90" s="10"/>
      <c r="Q90"/>
      <c r="R90" s="138"/>
    </row>
    <row r="91" spans="16:18" x14ac:dyDescent="0.25">
      <c r="P91" s="10"/>
      <c r="Q91"/>
      <c r="R91" s="138"/>
    </row>
    <row r="92" spans="16:18" x14ac:dyDescent="0.25">
      <c r="P92" s="10"/>
      <c r="Q92"/>
      <c r="R92" s="138"/>
    </row>
    <row r="93" spans="16:18" x14ac:dyDescent="0.25">
      <c r="P93" s="10"/>
      <c r="Q93"/>
      <c r="R93" s="138"/>
    </row>
    <row r="94" spans="16:18" x14ac:dyDescent="0.25">
      <c r="P94" s="10"/>
      <c r="Q94"/>
      <c r="R94" s="138"/>
    </row>
    <row r="95" spans="16:18" x14ac:dyDescent="0.25">
      <c r="P95" s="10"/>
      <c r="Q95"/>
      <c r="R95" s="138"/>
    </row>
    <row r="96" spans="16:18" x14ac:dyDescent="0.25">
      <c r="P96" s="10"/>
      <c r="Q96"/>
      <c r="R96" s="138"/>
    </row>
    <row r="97" spans="16:18" x14ac:dyDescent="0.25">
      <c r="P97" s="10"/>
      <c r="Q97"/>
      <c r="R97" s="138"/>
    </row>
    <row r="98" spans="16:18" x14ac:dyDescent="0.25">
      <c r="P98" s="10"/>
      <c r="Q98"/>
      <c r="R98" s="138"/>
    </row>
    <row r="99" spans="16:18" x14ac:dyDescent="0.25">
      <c r="P99" s="10"/>
      <c r="Q99"/>
      <c r="R99" s="138"/>
    </row>
    <row r="100" spans="16:18" x14ac:dyDescent="0.25">
      <c r="P100" s="10"/>
      <c r="Q100"/>
      <c r="R100" s="138"/>
    </row>
    <row r="101" spans="16:18" x14ac:dyDescent="0.25">
      <c r="P101" s="10"/>
      <c r="Q101"/>
      <c r="R101" s="138"/>
    </row>
    <row r="102" spans="16:18" x14ac:dyDescent="0.25">
      <c r="P102" s="10"/>
      <c r="Q102"/>
      <c r="R102" s="138"/>
    </row>
    <row r="103" spans="16:18" x14ac:dyDescent="0.25">
      <c r="P103" s="10"/>
      <c r="Q103"/>
      <c r="R103" s="138"/>
    </row>
    <row r="104" spans="16:18" x14ac:dyDescent="0.25">
      <c r="P104" s="10"/>
      <c r="Q104"/>
      <c r="R104" s="138"/>
    </row>
    <row r="105" spans="16:18" x14ac:dyDescent="0.25">
      <c r="P105" s="10"/>
      <c r="Q105"/>
      <c r="R105" s="138"/>
    </row>
    <row r="106" spans="16:18" x14ac:dyDescent="0.25">
      <c r="P106" s="10"/>
      <c r="Q106"/>
      <c r="R106" s="138"/>
    </row>
    <row r="107" spans="16:18" x14ac:dyDescent="0.25">
      <c r="P107" s="10"/>
      <c r="Q107"/>
      <c r="R107" s="138"/>
    </row>
    <row r="108" spans="16:18" x14ac:dyDescent="0.25">
      <c r="P108" s="10"/>
      <c r="Q108"/>
      <c r="R108" s="138"/>
    </row>
    <row r="109" spans="16:18" x14ac:dyDescent="0.25">
      <c r="P109" s="10"/>
      <c r="Q109"/>
      <c r="R109" s="138"/>
    </row>
    <row r="110" spans="16:18" x14ac:dyDescent="0.25">
      <c r="P110" s="10"/>
      <c r="Q110"/>
      <c r="R110" s="138"/>
    </row>
    <row r="111" spans="16:18" x14ac:dyDescent="0.25">
      <c r="P111" s="10"/>
      <c r="Q111"/>
      <c r="R111" s="138"/>
    </row>
    <row r="112" spans="16:18" x14ac:dyDescent="0.25">
      <c r="P112" s="10"/>
      <c r="Q112"/>
      <c r="R112" s="138"/>
    </row>
    <row r="113" spans="16:18" x14ac:dyDescent="0.25">
      <c r="P113" s="10"/>
      <c r="Q113"/>
      <c r="R113" s="138"/>
    </row>
    <row r="114" spans="16:18" x14ac:dyDescent="0.25">
      <c r="P114" s="10"/>
      <c r="Q114"/>
      <c r="R114" s="138"/>
    </row>
    <row r="115" spans="16:18" x14ac:dyDescent="0.25">
      <c r="P115" s="10"/>
      <c r="Q115"/>
      <c r="R115" s="138"/>
    </row>
    <row r="116" spans="16:18" x14ac:dyDescent="0.25">
      <c r="P116" s="10"/>
      <c r="Q116"/>
      <c r="R116" s="138"/>
    </row>
    <row r="117" spans="16:18" x14ac:dyDescent="0.25">
      <c r="P117" s="10"/>
      <c r="Q117"/>
      <c r="R117" s="138"/>
    </row>
    <row r="118" spans="16:18" x14ac:dyDescent="0.25">
      <c r="P118" s="10"/>
      <c r="Q118"/>
      <c r="R118" s="138"/>
    </row>
    <row r="119" spans="16:18" x14ac:dyDescent="0.25">
      <c r="P119" s="10"/>
      <c r="Q119"/>
      <c r="R119" s="138"/>
    </row>
    <row r="120" spans="16:18" x14ac:dyDescent="0.25">
      <c r="P120" s="10"/>
      <c r="Q120"/>
      <c r="R120" s="138"/>
    </row>
    <row r="121" spans="16:18" x14ac:dyDescent="0.25">
      <c r="P121" s="10"/>
      <c r="Q121"/>
      <c r="R121" s="138"/>
    </row>
    <row r="122" spans="16:18" x14ac:dyDescent="0.25">
      <c r="P122" s="10"/>
      <c r="Q122"/>
      <c r="R122" s="138"/>
    </row>
    <row r="123" spans="16:18" x14ac:dyDescent="0.25">
      <c r="P123" s="10"/>
      <c r="Q123"/>
      <c r="R123" s="138"/>
    </row>
    <row r="124" spans="16:18" x14ac:dyDescent="0.25">
      <c r="P124" s="10"/>
      <c r="Q124"/>
      <c r="R124" s="138"/>
    </row>
    <row r="125" spans="16:18" x14ac:dyDescent="0.25">
      <c r="P125" s="10"/>
      <c r="Q125"/>
      <c r="R125" s="138"/>
    </row>
    <row r="126" spans="16:18" x14ac:dyDescent="0.25">
      <c r="P126" s="10"/>
      <c r="Q126"/>
      <c r="R126" s="138"/>
    </row>
    <row r="127" spans="16:18" x14ac:dyDescent="0.25">
      <c r="P127" s="10"/>
      <c r="Q127"/>
      <c r="R127" s="138"/>
    </row>
    <row r="128" spans="16:18" x14ac:dyDescent="0.25">
      <c r="P128" s="10"/>
      <c r="Q128"/>
      <c r="R128" s="138"/>
    </row>
    <row r="129" spans="16:18" x14ac:dyDescent="0.25">
      <c r="P129" s="10"/>
      <c r="Q129"/>
      <c r="R129" s="138"/>
    </row>
    <row r="130" spans="16:18" x14ac:dyDescent="0.25">
      <c r="P130" s="10"/>
      <c r="Q130"/>
      <c r="R130" s="138"/>
    </row>
    <row r="131" spans="16:18" x14ac:dyDescent="0.25">
      <c r="P131" s="10"/>
      <c r="Q131"/>
      <c r="R131" s="138"/>
    </row>
    <row r="132" spans="16:18" x14ac:dyDescent="0.25">
      <c r="P132" s="10"/>
      <c r="Q132"/>
      <c r="R132" s="138"/>
    </row>
    <row r="133" spans="16:18" x14ac:dyDescent="0.25">
      <c r="P133" s="10"/>
      <c r="Q133"/>
      <c r="R133" s="138"/>
    </row>
    <row r="134" spans="16:18" x14ac:dyDescent="0.25">
      <c r="P134" s="10"/>
      <c r="Q134"/>
      <c r="R134" s="138"/>
    </row>
    <row r="135" spans="16:18" x14ac:dyDescent="0.25">
      <c r="P135" s="10"/>
      <c r="Q135"/>
      <c r="R135" s="138"/>
    </row>
    <row r="136" spans="16:18" x14ac:dyDescent="0.25">
      <c r="P136" s="10"/>
      <c r="Q136"/>
      <c r="R136" s="138"/>
    </row>
    <row r="137" spans="16:18" x14ac:dyDescent="0.25">
      <c r="P137" s="10"/>
      <c r="Q137"/>
      <c r="R137" s="138"/>
    </row>
    <row r="138" spans="16:18" x14ac:dyDescent="0.25">
      <c r="P138" s="10"/>
      <c r="Q138"/>
      <c r="R138" s="138"/>
    </row>
    <row r="139" spans="16:18" x14ac:dyDescent="0.25">
      <c r="P139" s="10"/>
      <c r="Q139"/>
      <c r="R139" s="138"/>
    </row>
    <row r="140" spans="16:18" x14ac:dyDescent="0.25">
      <c r="P140" s="10"/>
      <c r="Q140"/>
      <c r="R140" s="138"/>
    </row>
    <row r="141" spans="16:18" x14ac:dyDescent="0.25">
      <c r="P141" s="10"/>
      <c r="Q141"/>
      <c r="R141" s="138"/>
    </row>
    <row r="142" spans="16:18" x14ac:dyDescent="0.25">
      <c r="P142" s="10"/>
      <c r="Q142"/>
      <c r="R142" s="138"/>
    </row>
    <row r="143" spans="16:18" x14ac:dyDescent="0.25">
      <c r="P143" s="10"/>
      <c r="Q143"/>
      <c r="R143" s="138"/>
    </row>
    <row r="144" spans="16:18" x14ac:dyDescent="0.25">
      <c r="P144" s="10"/>
      <c r="Q144"/>
      <c r="R144" s="138"/>
    </row>
    <row r="145" spans="16:18" x14ac:dyDescent="0.25">
      <c r="P145" s="10"/>
      <c r="Q145"/>
      <c r="R145" s="138"/>
    </row>
  </sheetData>
  <autoFilter ref="B10:V56"/>
  <mergeCells count="15">
    <mergeCell ref="S13:T13"/>
    <mergeCell ref="R9:R10"/>
    <mergeCell ref="B4:Q4"/>
    <mergeCell ref="B7:Q7"/>
    <mergeCell ref="C2:Q2"/>
    <mergeCell ref="C3:Q3"/>
    <mergeCell ref="B5:Q5"/>
    <mergeCell ref="B6:Q6"/>
    <mergeCell ref="B9:B10"/>
    <mergeCell ref="D9:D10"/>
    <mergeCell ref="P9:P10"/>
    <mergeCell ref="E9:E10"/>
    <mergeCell ref="Q9:Q10"/>
    <mergeCell ref="C9:C10"/>
    <mergeCell ref="G9:O9"/>
  </mergeCells>
  <printOptions horizontalCentered="1" verticalCentered="1"/>
  <pageMargins left="0.31496062992125984" right="0.31496062992125984" top="1.1811023622047245" bottom="0.78740157480314965" header="0.78740157480314965" footer="0.51181102362204722"/>
  <pageSetup paperSize="5" scale="60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2:R17"/>
  <sheetViews>
    <sheetView zoomScale="115" zoomScaleNormal="115" workbookViewId="0">
      <selection activeCell="I30" sqref="I30"/>
    </sheetView>
  </sheetViews>
  <sheetFormatPr baseColWidth="10" defaultColWidth="11.5703125" defaultRowHeight="12.75" x14ac:dyDescent="0.2"/>
  <cols>
    <col min="2" max="2" width="5.42578125" customWidth="1"/>
    <col min="3" max="3" width="44.28515625" customWidth="1"/>
    <col min="4" max="4" width="39.7109375" customWidth="1"/>
    <col min="5" max="5" width="13.140625" customWidth="1"/>
    <col min="6" max="6" width="11.85546875" customWidth="1"/>
    <col min="7" max="7" width="13.85546875" customWidth="1"/>
    <col min="8" max="11" width="11.85546875" customWidth="1"/>
    <col min="12" max="14" width="15.42578125" customWidth="1"/>
    <col min="15" max="15" width="15.28515625" style="5" customWidth="1"/>
  </cols>
  <sheetData>
    <row r="2" spans="1:18" ht="19.5" customHeight="1" x14ac:dyDescent="0.3">
      <c r="C2" s="152" t="s">
        <v>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8" ht="19.5" x14ac:dyDescent="0.3">
      <c r="B3" s="1"/>
      <c r="C3" s="153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8" ht="15" x14ac:dyDescent="0.25">
      <c r="B4" s="150" t="s">
        <v>24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8" x14ac:dyDescent="0.2">
      <c r="B5" s="154" t="s">
        <v>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</row>
    <row r="6" spans="1:18" ht="14.25" customHeight="1" x14ac:dyDescent="0.2">
      <c r="B6" s="154" t="s">
        <v>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</row>
    <row r="7" spans="1:18" ht="14.25" customHeight="1" x14ac:dyDescent="0.2">
      <c r="B7" s="151">
        <f>+'RENGLON 011'!B7:Q7</f>
        <v>42947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8" ht="13.5" thickBot="1" x14ac:dyDescent="0.25"/>
    <row r="9" spans="1:18" s="14" customFormat="1" ht="20.25" customHeight="1" thickBot="1" x14ac:dyDescent="0.25">
      <c r="B9" s="165" t="s">
        <v>4</v>
      </c>
      <c r="C9" s="156" t="s">
        <v>23</v>
      </c>
      <c r="D9" s="164" t="s">
        <v>9</v>
      </c>
      <c r="E9" s="161" t="s">
        <v>10</v>
      </c>
      <c r="F9" s="163" t="s">
        <v>14</v>
      </c>
      <c r="G9" s="163"/>
      <c r="H9" s="163"/>
      <c r="I9" s="163"/>
      <c r="J9" s="163"/>
      <c r="K9" s="163"/>
      <c r="L9" s="164"/>
      <c r="M9" s="169" t="s">
        <v>12</v>
      </c>
      <c r="N9" s="161" t="s">
        <v>21</v>
      </c>
      <c r="O9" s="159" t="s">
        <v>20</v>
      </c>
    </row>
    <row r="10" spans="1:18" s="11" customFormat="1" ht="36" customHeight="1" thickBot="1" x14ac:dyDescent="0.25">
      <c r="B10" s="166"/>
      <c r="C10" s="167"/>
      <c r="D10" s="168"/>
      <c r="E10" s="162"/>
      <c r="F10" s="17" t="s">
        <v>15</v>
      </c>
      <c r="G10" s="17" t="s">
        <v>17</v>
      </c>
      <c r="H10" s="17" t="s">
        <v>16</v>
      </c>
      <c r="I10" s="17" t="s">
        <v>11</v>
      </c>
      <c r="J10" s="29" t="s">
        <v>22</v>
      </c>
      <c r="K10" s="75" t="s">
        <v>234</v>
      </c>
      <c r="L10" s="17" t="s">
        <v>5</v>
      </c>
      <c r="M10" s="170"/>
      <c r="N10" s="162"/>
      <c r="O10" s="160"/>
    </row>
    <row r="11" spans="1:18" s="2" customFormat="1" ht="15.75" x14ac:dyDescent="0.25">
      <c r="B11" s="67">
        <v>1</v>
      </c>
      <c r="C11" s="76" t="s">
        <v>154</v>
      </c>
      <c r="D11" s="77" t="s">
        <v>26</v>
      </c>
      <c r="E11" s="78">
        <v>10261</v>
      </c>
      <c r="F11" s="79">
        <v>5000</v>
      </c>
      <c r="G11" s="79">
        <v>4000</v>
      </c>
      <c r="H11" s="79">
        <v>375</v>
      </c>
      <c r="I11" s="79">
        <v>250</v>
      </c>
      <c r="J11" s="79"/>
      <c r="K11" s="79">
        <v>14830.08</v>
      </c>
      <c r="L11" s="80">
        <f>SUM(E11:K11)</f>
        <v>34716.080000000002</v>
      </c>
      <c r="M11" s="81">
        <v>4451.9399999999996</v>
      </c>
      <c r="N11" s="80">
        <f>L11-M11</f>
        <v>30264.140000000003</v>
      </c>
      <c r="O11" s="81"/>
    </row>
    <row r="12" spans="1:18" s="2" customFormat="1" ht="15.75" x14ac:dyDescent="0.25">
      <c r="B12" s="69">
        <v>2</v>
      </c>
      <c r="C12" s="77" t="s">
        <v>155</v>
      </c>
      <c r="D12" s="82" t="s">
        <v>26</v>
      </c>
      <c r="E12" s="78">
        <v>10261</v>
      </c>
      <c r="F12" s="79">
        <v>5000</v>
      </c>
      <c r="G12" s="83">
        <v>4000</v>
      </c>
      <c r="H12" s="79"/>
      <c r="I12" s="79">
        <v>250</v>
      </c>
      <c r="J12" s="79"/>
      <c r="K12" s="79">
        <v>16094.33</v>
      </c>
      <c r="L12" s="80">
        <f t="shared" ref="L12:L15" si="0">SUM(E12:K12)</f>
        <v>35605.33</v>
      </c>
      <c r="M12" s="81">
        <v>5213.6899999999996</v>
      </c>
      <c r="N12" s="80">
        <f t="shared" ref="N12:N15" si="1">L12-M12</f>
        <v>30391.640000000003</v>
      </c>
      <c r="O12" s="81"/>
    </row>
    <row r="13" spans="1:18" s="3" customFormat="1" ht="15.75" x14ac:dyDescent="0.25">
      <c r="B13" s="69">
        <v>3</v>
      </c>
      <c r="C13" s="77" t="s">
        <v>156</v>
      </c>
      <c r="D13" s="82" t="s">
        <v>26</v>
      </c>
      <c r="E13" s="78">
        <v>10261</v>
      </c>
      <c r="F13" s="79">
        <v>5000</v>
      </c>
      <c r="G13" s="79">
        <v>4000</v>
      </c>
      <c r="H13" s="79">
        <v>375</v>
      </c>
      <c r="I13" s="79">
        <v>250</v>
      </c>
      <c r="J13" s="79"/>
      <c r="K13" s="79">
        <v>19474.71</v>
      </c>
      <c r="L13" s="80">
        <f t="shared" si="0"/>
        <v>39360.71</v>
      </c>
      <c r="M13" s="81">
        <v>4476.8</v>
      </c>
      <c r="N13" s="80">
        <f t="shared" si="1"/>
        <v>34883.909999999996</v>
      </c>
      <c r="O13" s="132">
        <v>128.69999999999999</v>
      </c>
      <c r="R13" s="20"/>
    </row>
    <row r="14" spans="1:18" s="3" customFormat="1" ht="15.75" x14ac:dyDescent="0.25">
      <c r="B14" s="69">
        <v>4</v>
      </c>
      <c r="C14" s="77" t="s">
        <v>157</v>
      </c>
      <c r="D14" s="82" t="s">
        <v>26</v>
      </c>
      <c r="E14" s="78">
        <v>10261</v>
      </c>
      <c r="F14" s="79">
        <v>5000</v>
      </c>
      <c r="G14" s="83">
        <v>4000</v>
      </c>
      <c r="H14" s="79">
        <v>375</v>
      </c>
      <c r="I14" s="79">
        <v>250</v>
      </c>
      <c r="J14" s="79"/>
      <c r="K14" s="79">
        <v>19636</v>
      </c>
      <c r="L14" s="80">
        <f t="shared" si="0"/>
        <v>39522</v>
      </c>
      <c r="M14" s="81">
        <v>4416.8</v>
      </c>
      <c r="N14" s="80">
        <f t="shared" si="1"/>
        <v>35105.199999999997</v>
      </c>
      <c r="O14" s="81"/>
    </row>
    <row r="15" spans="1:18" s="3" customFormat="1" ht="15.75" x14ac:dyDescent="0.25">
      <c r="B15" s="69">
        <v>5</v>
      </c>
      <c r="C15" s="82" t="s">
        <v>158</v>
      </c>
      <c r="D15" s="82" t="s">
        <v>27</v>
      </c>
      <c r="E15" s="78">
        <v>8216</v>
      </c>
      <c r="F15" s="79">
        <v>5000</v>
      </c>
      <c r="G15" s="83">
        <v>4000</v>
      </c>
      <c r="H15" s="79">
        <v>375</v>
      </c>
      <c r="I15" s="79">
        <v>250</v>
      </c>
      <c r="J15" s="79"/>
      <c r="K15" s="79">
        <v>15079.1</v>
      </c>
      <c r="L15" s="80">
        <f t="shared" si="0"/>
        <v>32920.1</v>
      </c>
      <c r="M15" s="84">
        <v>3944.98</v>
      </c>
      <c r="N15" s="80">
        <f t="shared" si="1"/>
        <v>28975.119999999999</v>
      </c>
      <c r="O15" s="81"/>
      <c r="Q15" s="19"/>
    </row>
    <row r="16" spans="1:18" ht="18" x14ac:dyDescent="0.25">
      <c r="A16" s="22"/>
      <c r="B16" s="23"/>
      <c r="C16" s="23"/>
      <c r="D16" s="24"/>
      <c r="E16" s="7"/>
      <c r="F16" s="7"/>
      <c r="G16" s="7"/>
      <c r="H16" s="7"/>
      <c r="I16" s="7"/>
      <c r="J16" s="7"/>
      <c r="K16" s="7"/>
      <c r="O16"/>
    </row>
    <row r="17" spans="1:15" x14ac:dyDescent="0.2">
      <c r="A17" s="8"/>
      <c r="B17" s="23"/>
      <c r="C17" s="7"/>
      <c r="D17" s="24"/>
      <c r="E17" s="7"/>
      <c r="F17" s="7"/>
      <c r="G17" s="7"/>
      <c r="H17" s="7"/>
      <c r="I17" s="7"/>
      <c r="J17" s="7"/>
      <c r="K17" s="7"/>
      <c r="O17"/>
    </row>
  </sheetData>
  <protectedRanges>
    <protectedRange sqref="E15" name="Rango4_5_1_2_3_2_1"/>
  </protectedRanges>
  <mergeCells count="14">
    <mergeCell ref="B7:O7"/>
    <mergeCell ref="C2:O2"/>
    <mergeCell ref="C3:O3"/>
    <mergeCell ref="B4:O4"/>
    <mergeCell ref="B5:O5"/>
    <mergeCell ref="B6:O6"/>
    <mergeCell ref="O9:O10"/>
    <mergeCell ref="E9:E10"/>
    <mergeCell ref="F9:L9"/>
    <mergeCell ref="N9:N10"/>
    <mergeCell ref="B9:B10"/>
    <mergeCell ref="C9:C10"/>
    <mergeCell ref="D9:D10"/>
    <mergeCell ref="M9:M10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64" firstPageNumber="0" fitToHeight="0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O60"/>
  <sheetViews>
    <sheetView topLeftCell="D1" zoomScale="115" zoomScaleNormal="115" workbookViewId="0">
      <selection activeCell="D24" sqref="D24"/>
    </sheetView>
  </sheetViews>
  <sheetFormatPr baseColWidth="10" defaultColWidth="11.5703125" defaultRowHeight="15.75" x14ac:dyDescent="0.25"/>
  <cols>
    <col min="1" max="1" width="2.85546875" customWidth="1"/>
    <col min="2" max="2" width="5.42578125" customWidth="1"/>
    <col min="3" max="3" width="53.42578125" customWidth="1"/>
    <col min="4" max="4" width="50.5703125" customWidth="1"/>
    <col min="5" max="8" width="11.7109375" bestFit="1" customWidth="1"/>
    <col min="9" max="10" width="11.7109375" customWidth="1"/>
    <col min="11" max="11" width="13" bestFit="1" customWidth="1"/>
    <col min="12" max="12" width="12.140625" bestFit="1" customWidth="1"/>
    <col min="13" max="13" width="20.42578125" customWidth="1"/>
    <col min="14" max="14" width="14.7109375" style="133" customWidth="1"/>
  </cols>
  <sheetData>
    <row r="2" spans="2:14" ht="19.5" customHeight="1" x14ac:dyDescent="0.3">
      <c r="C2" s="152" t="s">
        <v>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2:14" ht="19.5" x14ac:dyDescent="0.3">
      <c r="B3" s="1"/>
      <c r="C3" s="153" t="s">
        <v>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2:14" ht="19.5" customHeight="1" x14ac:dyDescent="0.25">
      <c r="B4" s="150" t="s">
        <v>24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14" ht="12.75" x14ac:dyDescent="0.2">
      <c r="B5" s="154" t="s">
        <v>6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4.25" customHeight="1" x14ac:dyDescent="0.2">
      <c r="B6" s="154" t="s">
        <v>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2:14" ht="14.25" customHeight="1" x14ac:dyDescent="0.2">
      <c r="B7" s="151">
        <f>+'RENGLON 011'!B7:Q7</f>
        <v>42947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2:14" ht="16.5" thickBot="1" x14ac:dyDescent="0.3"/>
    <row r="9" spans="2:14" s="11" customFormat="1" ht="13.5" thickBot="1" x14ac:dyDescent="0.25">
      <c r="B9" s="155" t="s">
        <v>4</v>
      </c>
      <c r="C9" s="155" t="s">
        <v>23</v>
      </c>
      <c r="D9" s="155" t="s">
        <v>9</v>
      </c>
      <c r="E9" s="155" t="s">
        <v>10</v>
      </c>
      <c r="F9" s="155" t="s">
        <v>14</v>
      </c>
      <c r="G9" s="155"/>
      <c r="H9" s="155"/>
      <c r="I9" s="155"/>
      <c r="J9" s="155"/>
      <c r="K9" s="155"/>
      <c r="L9" s="156" t="s">
        <v>12</v>
      </c>
      <c r="M9" s="155" t="s">
        <v>13</v>
      </c>
      <c r="N9" s="171" t="s">
        <v>20</v>
      </c>
    </row>
    <row r="10" spans="2:14" s="11" customFormat="1" ht="38.25" x14ac:dyDescent="0.2">
      <c r="B10" s="156"/>
      <c r="C10" s="156"/>
      <c r="D10" s="156"/>
      <c r="E10" s="156"/>
      <c r="F10" s="15" t="s">
        <v>15</v>
      </c>
      <c r="G10" s="15" t="s">
        <v>16</v>
      </c>
      <c r="H10" s="15" t="s">
        <v>11</v>
      </c>
      <c r="I10" s="27" t="s">
        <v>22</v>
      </c>
      <c r="J10" s="74" t="s">
        <v>234</v>
      </c>
      <c r="K10" s="15" t="s">
        <v>5</v>
      </c>
      <c r="L10" s="167"/>
      <c r="M10" s="156"/>
      <c r="N10" s="172"/>
    </row>
    <row r="11" spans="2:14" ht="13.5" customHeight="1" x14ac:dyDescent="0.25">
      <c r="B11" s="112">
        <v>1</v>
      </c>
      <c r="C11" s="113" t="s">
        <v>159</v>
      </c>
      <c r="D11" s="113" t="s">
        <v>160</v>
      </c>
      <c r="E11" s="85">
        <v>5325</v>
      </c>
      <c r="F11" s="86">
        <v>1800</v>
      </c>
      <c r="G11" s="87"/>
      <c r="H11" s="86">
        <v>250</v>
      </c>
      <c r="I11" s="86"/>
      <c r="J11" s="86">
        <v>3543.35</v>
      </c>
      <c r="K11" s="146">
        <f>SUM(E11:J11)</f>
        <v>10918.35</v>
      </c>
      <c r="L11" s="88">
        <v>1348.34</v>
      </c>
      <c r="M11" s="89">
        <f>+K11-L11</f>
        <v>9570.01</v>
      </c>
      <c r="N11" s="114">
        <v>0</v>
      </c>
    </row>
    <row r="12" spans="2:14" x14ac:dyDescent="0.25">
      <c r="B12" s="112">
        <v>2</v>
      </c>
      <c r="C12" s="113" t="s">
        <v>161</v>
      </c>
      <c r="D12" s="113" t="s">
        <v>160</v>
      </c>
      <c r="E12" s="85">
        <v>5325</v>
      </c>
      <c r="F12" s="86">
        <v>1800</v>
      </c>
      <c r="G12" s="87"/>
      <c r="H12" s="86">
        <v>250</v>
      </c>
      <c r="I12" s="86"/>
      <c r="J12" s="86">
        <v>3543.35</v>
      </c>
      <c r="K12" s="146">
        <f t="shared" ref="K12:K58" si="0">SUM(E12:J12)</f>
        <v>10918.35</v>
      </c>
      <c r="L12" s="88">
        <v>1252.58</v>
      </c>
      <c r="M12" s="89">
        <f t="shared" ref="M12:M58" si="1">+K12-L12</f>
        <v>9665.77</v>
      </c>
      <c r="N12" s="114">
        <v>0</v>
      </c>
    </row>
    <row r="13" spans="2:14" x14ac:dyDescent="0.25">
      <c r="B13" s="112">
        <v>3</v>
      </c>
      <c r="C13" s="113" t="s">
        <v>162</v>
      </c>
      <c r="D13" s="113" t="s">
        <v>160</v>
      </c>
      <c r="E13" s="85">
        <v>5325</v>
      </c>
      <c r="F13" s="86">
        <v>1800</v>
      </c>
      <c r="G13" s="87"/>
      <c r="H13" s="86">
        <v>250</v>
      </c>
      <c r="I13" s="86"/>
      <c r="J13" s="86">
        <v>3543.35</v>
      </c>
      <c r="K13" s="146">
        <f t="shared" si="0"/>
        <v>10918.35</v>
      </c>
      <c r="L13" s="88">
        <v>1348.34</v>
      </c>
      <c r="M13" s="89">
        <f t="shared" si="1"/>
        <v>9570.01</v>
      </c>
      <c r="N13" s="114">
        <v>0</v>
      </c>
    </row>
    <row r="14" spans="2:14" x14ac:dyDescent="0.25">
      <c r="B14" s="112">
        <v>4</v>
      </c>
      <c r="C14" s="113" t="s">
        <v>163</v>
      </c>
      <c r="D14" s="115" t="s">
        <v>164</v>
      </c>
      <c r="E14" s="90">
        <v>5095</v>
      </c>
      <c r="F14" s="91">
        <v>1800</v>
      </c>
      <c r="G14" s="91"/>
      <c r="H14" s="91">
        <v>250</v>
      </c>
      <c r="I14" s="91"/>
      <c r="J14" s="91">
        <v>3428.97</v>
      </c>
      <c r="K14" s="146">
        <f t="shared" si="0"/>
        <v>10573.97</v>
      </c>
      <c r="L14" s="88">
        <v>1298.79</v>
      </c>
      <c r="M14" s="89">
        <f t="shared" si="1"/>
        <v>9275.18</v>
      </c>
      <c r="N14" s="114">
        <v>0</v>
      </c>
    </row>
    <row r="15" spans="2:14" x14ac:dyDescent="0.25">
      <c r="B15" s="112">
        <v>5</v>
      </c>
      <c r="C15" s="116" t="s">
        <v>165</v>
      </c>
      <c r="D15" s="116" t="s">
        <v>166</v>
      </c>
      <c r="E15" s="92">
        <v>2375</v>
      </c>
      <c r="F15" s="93">
        <v>1000</v>
      </c>
      <c r="G15" s="93"/>
      <c r="H15" s="93">
        <v>250</v>
      </c>
      <c r="I15" s="93"/>
      <c r="J15" s="93">
        <v>553.42999999999995</v>
      </c>
      <c r="K15" s="146">
        <f>SUM(E15:J15)</f>
        <v>4178.43</v>
      </c>
      <c r="L15" s="94">
        <v>472.5</v>
      </c>
      <c r="M15" s="89">
        <f t="shared" si="1"/>
        <v>3705.9300000000003</v>
      </c>
      <c r="N15" s="117">
        <v>0</v>
      </c>
    </row>
    <row r="16" spans="2:14" x14ac:dyDescent="0.25">
      <c r="B16" s="112">
        <v>6</v>
      </c>
      <c r="C16" s="113" t="s">
        <v>167</v>
      </c>
      <c r="D16" s="113" t="s">
        <v>160</v>
      </c>
      <c r="E16" s="85">
        <v>5325</v>
      </c>
      <c r="F16" s="86">
        <v>1800</v>
      </c>
      <c r="G16" s="87"/>
      <c r="H16" s="86">
        <v>250</v>
      </c>
      <c r="I16" s="86"/>
      <c r="J16" s="86">
        <v>3543.35</v>
      </c>
      <c r="K16" s="146">
        <f t="shared" si="0"/>
        <v>10918.35</v>
      </c>
      <c r="L16" s="95">
        <v>1348.34</v>
      </c>
      <c r="M16" s="89">
        <f t="shared" si="1"/>
        <v>9570.01</v>
      </c>
      <c r="N16" s="68">
        <v>0</v>
      </c>
    </row>
    <row r="17" spans="2:15" x14ac:dyDescent="0.25">
      <c r="B17" s="112">
        <v>7</v>
      </c>
      <c r="C17" s="113" t="s">
        <v>168</v>
      </c>
      <c r="D17" s="113" t="s">
        <v>169</v>
      </c>
      <c r="E17" s="85">
        <v>3081</v>
      </c>
      <c r="F17" s="86">
        <v>1000</v>
      </c>
      <c r="G17" s="96"/>
      <c r="H17" s="86">
        <v>250</v>
      </c>
      <c r="I17" s="86"/>
      <c r="J17" s="86">
        <v>2029.53</v>
      </c>
      <c r="K17" s="146">
        <f t="shared" si="0"/>
        <v>6360.53</v>
      </c>
      <c r="L17" s="95">
        <v>667.00000000000011</v>
      </c>
      <c r="M17" s="89">
        <f t="shared" si="1"/>
        <v>5693.53</v>
      </c>
      <c r="N17" s="68">
        <v>0</v>
      </c>
    </row>
    <row r="18" spans="2:15" x14ac:dyDescent="0.25">
      <c r="B18" s="112">
        <v>8</v>
      </c>
      <c r="C18" s="113" t="s">
        <v>170</v>
      </c>
      <c r="D18" s="113" t="s">
        <v>171</v>
      </c>
      <c r="E18" s="85">
        <v>2920</v>
      </c>
      <c r="F18" s="86">
        <v>1000</v>
      </c>
      <c r="G18" s="96"/>
      <c r="H18" s="86">
        <v>250</v>
      </c>
      <c r="I18" s="86"/>
      <c r="J18" s="86">
        <v>1949.46</v>
      </c>
      <c r="K18" s="146">
        <f t="shared" si="0"/>
        <v>6119.46</v>
      </c>
      <c r="L18" s="95">
        <v>675.25</v>
      </c>
      <c r="M18" s="89">
        <f t="shared" si="1"/>
        <v>5444.21</v>
      </c>
      <c r="N18" s="68">
        <v>0</v>
      </c>
    </row>
    <row r="19" spans="2:15" x14ac:dyDescent="0.25">
      <c r="B19" s="112">
        <v>9</v>
      </c>
      <c r="C19" s="113" t="s">
        <v>172</v>
      </c>
      <c r="D19" s="113" t="s">
        <v>94</v>
      </c>
      <c r="E19" s="97">
        <v>3241</v>
      </c>
      <c r="F19" s="98">
        <v>1000</v>
      </c>
      <c r="G19" s="98"/>
      <c r="H19" s="98">
        <v>250</v>
      </c>
      <c r="I19" s="98"/>
      <c r="J19" s="98">
        <v>1577.75</v>
      </c>
      <c r="K19" s="146">
        <f t="shared" si="0"/>
        <v>6068.75</v>
      </c>
      <c r="L19" s="99">
        <v>636.15</v>
      </c>
      <c r="M19" s="89">
        <f t="shared" si="1"/>
        <v>5432.6</v>
      </c>
      <c r="N19" s="118">
        <v>0</v>
      </c>
    </row>
    <row r="20" spans="2:15" x14ac:dyDescent="0.25">
      <c r="B20" s="112">
        <v>10</v>
      </c>
      <c r="C20" s="113" t="s">
        <v>173</v>
      </c>
      <c r="D20" s="113" t="s">
        <v>174</v>
      </c>
      <c r="E20" s="85">
        <v>3081</v>
      </c>
      <c r="F20" s="86">
        <v>1000</v>
      </c>
      <c r="G20" s="86"/>
      <c r="H20" s="86">
        <v>250</v>
      </c>
      <c r="I20" s="86"/>
      <c r="J20" s="86">
        <v>2029.53</v>
      </c>
      <c r="K20" s="146">
        <f t="shared" si="0"/>
        <v>6360.53</v>
      </c>
      <c r="L20" s="88">
        <v>612.15000000000009</v>
      </c>
      <c r="M20" s="89">
        <f t="shared" si="1"/>
        <v>5748.3799999999992</v>
      </c>
      <c r="N20" s="114">
        <v>0</v>
      </c>
    </row>
    <row r="21" spans="2:15" x14ac:dyDescent="0.25">
      <c r="B21" s="112">
        <v>11</v>
      </c>
      <c r="C21" s="113" t="s">
        <v>175</v>
      </c>
      <c r="D21" s="113" t="s">
        <v>176</v>
      </c>
      <c r="E21" s="100">
        <v>3241</v>
      </c>
      <c r="F21" s="86">
        <v>1000</v>
      </c>
      <c r="G21" s="86"/>
      <c r="H21" s="86">
        <v>250</v>
      </c>
      <c r="I21" s="86"/>
      <c r="J21" s="86">
        <v>2109.1</v>
      </c>
      <c r="K21" s="146">
        <f t="shared" si="0"/>
        <v>6600.1</v>
      </c>
      <c r="L21" s="88">
        <v>636.15</v>
      </c>
      <c r="M21" s="89">
        <f t="shared" si="1"/>
        <v>5963.9500000000007</v>
      </c>
      <c r="N21" s="114">
        <v>0</v>
      </c>
    </row>
    <row r="22" spans="2:15" x14ac:dyDescent="0.25">
      <c r="B22" s="112">
        <v>12</v>
      </c>
      <c r="C22" s="119" t="s">
        <v>177</v>
      </c>
      <c r="D22" s="119" t="s">
        <v>178</v>
      </c>
      <c r="E22" s="100">
        <v>5325</v>
      </c>
      <c r="F22" s="86">
        <v>1800</v>
      </c>
      <c r="G22" s="86"/>
      <c r="H22" s="86">
        <v>250</v>
      </c>
      <c r="I22" s="86"/>
      <c r="J22" s="86">
        <v>3543.35</v>
      </c>
      <c r="K22" s="146">
        <f t="shared" si="0"/>
        <v>10918.35</v>
      </c>
      <c r="L22" s="88">
        <v>1252.58</v>
      </c>
      <c r="M22" s="89">
        <f t="shared" si="1"/>
        <v>9665.77</v>
      </c>
      <c r="N22" s="114">
        <v>0</v>
      </c>
    </row>
    <row r="23" spans="2:15" x14ac:dyDescent="0.25">
      <c r="B23" s="112">
        <v>13</v>
      </c>
      <c r="C23" s="113" t="s">
        <v>179</v>
      </c>
      <c r="D23" s="113" t="s">
        <v>180</v>
      </c>
      <c r="E23" s="85">
        <v>5325</v>
      </c>
      <c r="F23" s="86">
        <v>1800</v>
      </c>
      <c r="G23" s="96">
        <v>375</v>
      </c>
      <c r="H23" s="86">
        <v>250</v>
      </c>
      <c r="I23" s="86"/>
      <c r="J23" s="86">
        <v>3729.84</v>
      </c>
      <c r="K23" s="146">
        <f t="shared" si="0"/>
        <v>11479.84</v>
      </c>
      <c r="L23" s="88">
        <v>1429.1299999999999</v>
      </c>
      <c r="M23" s="89">
        <f t="shared" si="1"/>
        <v>10050.710000000001</v>
      </c>
      <c r="N23" s="114">
        <v>0</v>
      </c>
    </row>
    <row r="24" spans="2:15" x14ac:dyDescent="0.25">
      <c r="B24" s="112">
        <v>14</v>
      </c>
      <c r="C24" s="113" t="s">
        <v>181</v>
      </c>
      <c r="D24" s="113" t="s">
        <v>182</v>
      </c>
      <c r="E24" s="85">
        <v>3081</v>
      </c>
      <c r="F24" s="86">
        <v>1000</v>
      </c>
      <c r="G24" s="86"/>
      <c r="H24" s="86">
        <v>250</v>
      </c>
      <c r="I24" s="86"/>
      <c r="J24" s="86">
        <v>2029.53</v>
      </c>
      <c r="K24" s="146">
        <f t="shared" si="0"/>
        <v>6360.53</v>
      </c>
      <c r="L24" s="88">
        <v>612.15000000000009</v>
      </c>
      <c r="M24" s="89">
        <f t="shared" si="1"/>
        <v>5748.3799999999992</v>
      </c>
      <c r="N24" s="114">
        <v>0</v>
      </c>
    </row>
    <row r="25" spans="2:15" x14ac:dyDescent="0.25">
      <c r="B25" s="112">
        <v>15</v>
      </c>
      <c r="C25" s="113" t="s">
        <v>183</v>
      </c>
      <c r="D25" s="113" t="s">
        <v>184</v>
      </c>
      <c r="E25" s="100">
        <v>1668</v>
      </c>
      <c r="F25" s="86">
        <v>1000</v>
      </c>
      <c r="G25" s="86"/>
      <c r="H25" s="86">
        <v>250</v>
      </c>
      <c r="I25" s="86"/>
      <c r="J25" s="86">
        <v>1326.83</v>
      </c>
      <c r="K25" s="146">
        <f t="shared" si="0"/>
        <v>4244.83</v>
      </c>
      <c r="L25" s="88">
        <v>373.52000000000004</v>
      </c>
      <c r="M25" s="89">
        <f t="shared" si="1"/>
        <v>3871.31</v>
      </c>
      <c r="N25" s="114">
        <v>0</v>
      </c>
    </row>
    <row r="26" spans="2:15" x14ac:dyDescent="0.25">
      <c r="B26" s="112">
        <v>16</v>
      </c>
      <c r="C26" s="113" t="s">
        <v>185</v>
      </c>
      <c r="D26" s="113" t="s">
        <v>184</v>
      </c>
      <c r="E26" s="100">
        <v>1668</v>
      </c>
      <c r="F26" s="86">
        <v>1000</v>
      </c>
      <c r="G26" s="86"/>
      <c r="H26" s="86">
        <v>250</v>
      </c>
      <c r="I26" s="86"/>
      <c r="J26" s="86">
        <v>1326.83</v>
      </c>
      <c r="K26" s="146">
        <f t="shared" si="0"/>
        <v>4244.83</v>
      </c>
      <c r="L26" s="88">
        <v>373.52000000000004</v>
      </c>
      <c r="M26" s="89">
        <f t="shared" si="1"/>
        <v>3871.31</v>
      </c>
      <c r="N26" s="114">
        <v>0</v>
      </c>
    </row>
    <row r="27" spans="2:15" x14ac:dyDescent="0.25">
      <c r="B27" s="112">
        <v>17</v>
      </c>
      <c r="C27" s="113" t="s">
        <v>186</v>
      </c>
      <c r="D27" s="113" t="s">
        <v>184</v>
      </c>
      <c r="E27" s="100">
        <v>1668</v>
      </c>
      <c r="F27" s="86">
        <v>1000</v>
      </c>
      <c r="G27" s="86"/>
      <c r="H27" s="86">
        <v>250</v>
      </c>
      <c r="I27" s="86"/>
      <c r="J27" s="86">
        <v>1326.83</v>
      </c>
      <c r="K27" s="146">
        <f t="shared" si="0"/>
        <v>4244.83</v>
      </c>
      <c r="L27" s="88">
        <v>373.52000000000004</v>
      </c>
      <c r="M27" s="89">
        <f t="shared" si="1"/>
        <v>3871.31</v>
      </c>
      <c r="N27" s="114">
        <v>0</v>
      </c>
    </row>
    <row r="28" spans="2:15" x14ac:dyDescent="0.25">
      <c r="B28" s="112">
        <v>18</v>
      </c>
      <c r="C28" s="116" t="s">
        <v>187</v>
      </c>
      <c r="D28" s="116" t="s">
        <v>184</v>
      </c>
      <c r="E28" s="97">
        <v>1668</v>
      </c>
      <c r="F28" s="98">
        <v>1000</v>
      </c>
      <c r="G28" s="98"/>
      <c r="H28" s="98">
        <v>250</v>
      </c>
      <c r="I28" s="98"/>
      <c r="J28" s="98">
        <v>1226.42</v>
      </c>
      <c r="K28" s="146">
        <f t="shared" si="0"/>
        <v>4144.42</v>
      </c>
      <c r="L28" s="99">
        <v>373.52000000000004</v>
      </c>
      <c r="M28" s="89">
        <f t="shared" si="1"/>
        <v>3770.9</v>
      </c>
      <c r="N28" s="118">
        <v>0</v>
      </c>
      <c r="O28" s="39"/>
    </row>
    <row r="29" spans="2:15" x14ac:dyDescent="0.25">
      <c r="B29" s="112">
        <v>19</v>
      </c>
      <c r="C29" s="115" t="s">
        <v>188</v>
      </c>
      <c r="D29" s="115" t="s">
        <v>189</v>
      </c>
      <c r="E29" s="101">
        <v>6249</v>
      </c>
      <c r="F29" s="101">
        <v>1800</v>
      </c>
      <c r="G29" s="101"/>
      <c r="H29" s="101">
        <v>250</v>
      </c>
      <c r="I29" s="101"/>
      <c r="J29" s="101">
        <v>4002.86</v>
      </c>
      <c r="K29" s="146">
        <f t="shared" si="0"/>
        <v>12301.86</v>
      </c>
      <c r="L29" s="88">
        <v>1515.6999999999998</v>
      </c>
      <c r="M29" s="89">
        <f t="shared" si="1"/>
        <v>10786.16</v>
      </c>
      <c r="N29" s="114">
        <v>0</v>
      </c>
    </row>
    <row r="30" spans="2:15" x14ac:dyDescent="0.25">
      <c r="B30" s="112">
        <v>20</v>
      </c>
      <c r="C30" s="116" t="s">
        <v>190</v>
      </c>
      <c r="D30" s="113" t="s">
        <v>191</v>
      </c>
      <c r="E30" s="85">
        <v>3081</v>
      </c>
      <c r="F30" s="86">
        <v>1000</v>
      </c>
      <c r="G30" s="86"/>
      <c r="H30" s="86">
        <v>250</v>
      </c>
      <c r="I30" s="86"/>
      <c r="J30" s="86">
        <v>838.87</v>
      </c>
      <c r="K30" s="146">
        <f t="shared" si="0"/>
        <v>5169.87</v>
      </c>
      <c r="L30" s="88">
        <v>612.15000000000009</v>
      </c>
      <c r="M30" s="89">
        <f t="shared" si="1"/>
        <v>4557.7199999999993</v>
      </c>
      <c r="N30" s="114">
        <v>0</v>
      </c>
      <c r="O30" s="38"/>
    </row>
    <row r="31" spans="2:15" x14ac:dyDescent="0.25">
      <c r="B31" s="112">
        <v>21</v>
      </c>
      <c r="C31" s="115" t="s">
        <v>192</v>
      </c>
      <c r="D31" s="115" t="s">
        <v>193</v>
      </c>
      <c r="E31" s="102">
        <v>2375</v>
      </c>
      <c r="F31" s="91">
        <v>1000</v>
      </c>
      <c r="G31" s="91"/>
      <c r="H31" s="91">
        <v>250</v>
      </c>
      <c r="I31" s="91"/>
      <c r="J31" s="91">
        <v>1678.43</v>
      </c>
      <c r="K31" s="146">
        <f t="shared" si="0"/>
        <v>5303.43</v>
      </c>
      <c r="L31" s="88">
        <v>472.5</v>
      </c>
      <c r="M31" s="89">
        <f t="shared" si="1"/>
        <v>4830.93</v>
      </c>
      <c r="N31" s="114">
        <v>0</v>
      </c>
    </row>
    <row r="32" spans="2:15" x14ac:dyDescent="0.25">
      <c r="B32" s="112">
        <v>22</v>
      </c>
      <c r="C32" s="115" t="s">
        <v>194</v>
      </c>
      <c r="D32" s="116" t="s">
        <v>193</v>
      </c>
      <c r="E32" s="103">
        <v>2375</v>
      </c>
      <c r="F32" s="98">
        <v>1000</v>
      </c>
      <c r="G32" s="98"/>
      <c r="H32" s="98">
        <v>250</v>
      </c>
      <c r="I32" s="98"/>
      <c r="J32" s="98">
        <v>825</v>
      </c>
      <c r="K32" s="146">
        <f t="shared" si="0"/>
        <v>4450</v>
      </c>
      <c r="L32" s="99">
        <v>472.5</v>
      </c>
      <c r="M32" s="89">
        <f t="shared" si="1"/>
        <v>3977.5</v>
      </c>
      <c r="N32" s="118">
        <v>0</v>
      </c>
      <c r="O32" s="40"/>
    </row>
    <row r="33" spans="2:15" x14ac:dyDescent="0.25">
      <c r="B33" s="112">
        <v>23</v>
      </c>
      <c r="C33" s="113" t="s">
        <v>195</v>
      </c>
      <c r="D33" s="113" t="s">
        <v>196</v>
      </c>
      <c r="E33" s="100">
        <v>5325</v>
      </c>
      <c r="F33" s="86">
        <v>1800</v>
      </c>
      <c r="G33" s="86"/>
      <c r="H33" s="86">
        <v>250</v>
      </c>
      <c r="I33" s="86"/>
      <c r="J33" s="86">
        <v>3543.35</v>
      </c>
      <c r="K33" s="146">
        <f t="shared" si="0"/>
        <v>10918.35</v>
      </c>
      <c r="L33" s="95">
        <v>1348.34</v>
      </c>
      <c r="M33" s="89">
        <f t="shared" si="1"/>
        <v>9570.01</v>
      </c>
      <c r="N33" s="68">
        <v>0</v>
      </c>
    </row>
    <row r="34" spans="2:15" x14ac:dyDescent="0.25">
      <c r="B34" s="112">
        <v>24</v>
      </c>
      <c r="C34" s="113" t="s">
        <v>197</v>
      </c>
      <c r="D34" s="113" t="s">
        <v>198</v>
      </c>
      <c r="E34" s="100">
        <v>5325</v>
      </c>
      <c r="F34" s="86">
        <v>1800</v>
      </c>
      <c r="G34" s="86"/>
      <c r="H34" s="86">
        <v>250</v>
      </c>
      <c r="I34" s="86"/>
      <c r="J34" s="86">
        <v>3543.35</v>
      </c>
      <c r="K34" s="146">
        <f t="shared" si="0"/>
        <v>10918.35</v>
      </c>
      <c r="L34" s="95">
        <v>1348.34</v>
      </c>
      <c r="M34" s="89">
        <f t="shared" si="1"/>
        <v>9570.01</v>
      </c>
      <c r="N34" s="68">
        <v>0</v>
      </c>
    </row>
    <row r="35" spans="2:15" x14ac:dyDescent="0.25">
      <c r="B35" s="112">
        <v>25</v>
      </c>
      <c r="C35" s="115" t="s">
        <v>199</v>
      </c>
      <c r="D35" s="115" t="s">
        <v>198</v>
      </c>
      <c r="E35" s="90">
        <v>5325</v>
      </c>
      <c r="F35" s="91">
        <v>1800</v>
      </c>
      <c r="G35" s="91"/>
      <c r="H35" s="91">
        <v>250</v>
      </c>
      <c r="I35" s="91"/>
      <c r="J35" s="91">
        <v>3543.35</v>
      </c>
      <c r="K35" s="146">
        <f t="shared" si="0"/>
        <v>10918.35</v>
      </c>
      <c r="L35" s="88">
        <v>1348.34</v>
      </c>
      <c r="M35" s="89">
        <f t="shared" si="1"/>
        <v>9570.01</v>
      </c>
      <c r="N35" s="114">
        <v>0</v>
      </c>
    </row>
    <row r="36" spans="2:15" x14ac:dyDescent="0.25">
      <c r="B36" s="112">
        <v>26</v>
      </c>
      <c r="C36" s="115" t="s">
        <v>200</v>
      </c>
      <c r="D36" s="115" t="s">
        <v>198</v>
      </c>
      <c r="E36" s="90">
        <v>5325</v>
      </c>
      <c r="F36" s="91">
        <v>1800</v>
      </c>
      <c r="G36" s="91"/>
      <c r="H36" s="91">
        <v>250</v>
      </c>
      <c r="I36" s="91"/>
      <c r="J36" s="91">
        <v>3543.35</v>
      </c>
      <c r="K36" s="146">
        <f t="shared" si="0"/>
        <v>10918.35</v>
      </c>
      <c r="L36" s="88">
        <v>1348.34</v>
      </c>
      <c r="M36" s="89">
        <f t="shared" si="1"/>
        <v>9570.01</v>
      </c>
      <c r="N36" s="114">
        <v>0</v>
      </c>
    </row>
    <row r="37" spans="2:15" ht="15.75" customHeight="1" x14ac:dyDescent="0.25">
      <c r="B37" s="112">
        <v>27</v>
      </c>
      <c r="C37" s="113" t="s">
        <v>201</v>
      </c>
      <c r="D37" s="113" t="s">
        <v>202</v>
      </c>
      <c r="E37" s="100">
        <v>5835</v>
      </c>
      <c r="F37" s="86">
        <v>3000</v>
      </c>
      <c r="G37" s="86"/>
      <c r="H37" s="86">
        <v>250</v>
      </c>
      <c r="I37" s="86"/>
      <c r="J37" s="86">
        <v>4393.75</v>
      </c>
      <c r="K37" s="146">
        <f t="shared" si="0"/>
        <v>13478.75</v>
      </c>
      <c r="L37" s="95">
        <v>1784.82</v>
      </c>
      <c r="M37" s="89">
        <f t="shared" si="1"/>
        <v>11693.93</v>
      </c>
      <c r="N37" s="68">
        <v>0</v>
      </c>
    </row>
    <row r="38" spans="2:15" x14ac:dyDescent="0.25">
      <c r="B38" s="112">
        <v>28</v>
      </c>
      <c r="C38" s="115" t="s">
        <v>203</v>
      </c>
      <c r="D38" s="115" t="s">
        <v>204</v>
      </c>
      <c r="E38" s="90">
        <v>5835</v>
      </c>
      <c r="F38" s="91">
        <v>3000</v>
      </c>
      <c r="G38" s="91"/>
      <c r="H38" s="91">
        <v>250</v>
      </c>
      <c r="I38" s="91"/>
      <c r="J38" s="91">
        <v>4393.75</v>
      </c>
      <c r="K38" s="146">
        <f t="shared" si="0"/>
        <v>13478.75</v>
      </c>
      <c r="L38" s="88">
        <v>1800.68</v>
      </c>
      <c r="M38" s="89">
        <f t="shared" si="1"/>
        <v>11678.07</v>
      </c>
      <c r="N38" s="114">
        <v>0</v>
      </c>
    </row>
    <row r="39" spans="2:15" x14ac:dyDescent="0.25">
      <c r="B39" s="112">
        <v>29</v>
      </c>
      <c r="C39" s="115" t="s">
        <v>205</v>
      </c>
      <c r="D39" s="115" t="s">
        <v>206</v>
      </c>
      <c r="E39" s="90">
        <v>3081</v>
      </c>
      <c r="F39" s="91">
        <v>1000</v>
      </c>
      <c r="G39" s="91"/>
      <c r="H39" s="91">
        <v>250</v>
      </c>
      <c r="I39" s="91"/>
      <c r="J39" s="91">
        <v>2029.53</v>
      </c>
      <c r="K39" s="146">
        <f t="shared" si="0"/>
        <v>6360.53</v>
      </c>
      <c r="L39" s="88">
        <v>612.15000000000009</v>
      </c>
      <c r="M39" s="89">
        <f t="shared" si="1"/>
        <v>5748.3799999999992</v>
      </c>
      <c r="N39" s="114">
        <v>0</v>
      </c>
    </row>
    <row r="40" spans="2:15" x14ac:dyDescent="0.25">
      <c r="B40" s="112">
        <v>30</v>
      </c>
      <c r="C40" s="115" t="s">
        <v>207</v>
      </c>
      <c r="D40" s="115" t="s">
        <v>208</v>
      </c>
      <c r="E40" s="90">
        <v>1668</v>
      </c>
      <c r="F40" s="91">
        <v>1000</v>
      </c>
      <c r="G40" s="91"/>
      <c r="H40" s="91">
        <v>250</v>
      </c>
      <c r="I40" s="91"/>
      <c r="J40" s="91">
        <v>1326.83</v>
      </c>
      <c r="K40" s="146">
        <f t="shared" si="0"/>
        <v>4244.83</v>
      </c>
      <c r="L40" s="88">
        <v>373.52000000000004</v>
      </c>
      <c r="M40" s="89">
        <f t="shared" si="1"/>
        <v>3871.31</v>
      </c>
      <c r="N40" s="114">
        <v>0</v>
      </c>
    </row>
    <row r="41" spans="2:15" x14ac:dyDescent="0.25">
      <c r="B41" s="112">
        <v>31</v>
      </c>
      <c r="C41" s="115" t="s">
        <v>209</v>
      </c>
      <c r="D41" s="115" t="s">
        <v>208</v>
      </c>
      <c r="E41" s="90">
        <v>1668</v>
      </c>
      <c r="F41" s="91">
        <v>1000</v>
      </c>
      <c r="G41" s="91"/>
      <c r="H41" s="91">
        <v>250</v>
      </c>
      <c r="I41" s="91"/>
      <c r="J41" s="91">
        <v>1326.83</v>
      </c>
      <c r="K41" s="146">
        <f t="shared" si="0"/>
        <v>4244.83</v>
      </c>
      <c r="L41" s="88">
        <v>373.52000000000004</v>
      </c>
      <c r="M41" s="89">
        <f t="shared" si="1"/>
        <v>3871.31</v>
      </c>
      <c r="N41" s="114">
        <v>0</v>
      </c>
    </row>
    <row r="42" spans="2:15" x14ac:dyDescent="0.25">
      <c r="B42" s="112">
        <v>32</v>
      </c>
      <c r="C42" s="115" t="s">
        <v>210</v>
      </c>
      <c r="D42" s="115" t="s">
        <v>211</v>
      </c>
      <c r="E42" s="90">
        <v>1628</v>
      </c>
      <c r="F42" s="91">
        <v>1000</v>
      </c>
      <c r="G42" s="91"/>
      <c r="H42" s="91">
        <v>250</v>
      </c>
      <c r="I42" s="91"/>
      <c r="J42" s="91">
        <v>1306.94</v>
      </c>
      <c r="K42" s="146">
        <f t="shared" si="0"/>
        <v>4184.9400000000005</v>
      </c>
      <c r="L42" s="88">
        <v>367.91999999999996</v>
      </c>
      <c r="M42" s="89">
        <f t="shared" si="1"/>
        <v>3817.0200000000004</v>
      </c>
      <c r="N42" s="114">
        <v>0</v>
      </c>
    </row>
    <row r="43" spans="2:15" x14ac:dyDescent="0.25">
      <c r="B43" s="112">
        <v>33</v>
      </c>
      <c r="C43" s="115" t="s">
        <v>212</v>
      </c>
      <c r="D43" s="116" t="s">
        <v>198</v>
      </c>
      <c r="E43" s="104">
        <v>5325</v>
      </c>
      <c r="F43" s="93">
        <v>1800</v>
      </c>
      <c r="G43" s="93"/>
      <c r="H43" s="93">
        <v>250</v>
      </c>
      <c r="I43" s="93"/>
      <c r="J43" s="93">
        <v>1741.67</v>
      </c>
      <c r="K43" s="146">
        <f t="shared" si="0"/>
        <v>9116.67</v>
      </c>
      <c r="L43" s="94">
        <v>1348.34</v>
      </c>
      <c r="M43" s="89">
        <f t="shared" si="1"/>
        <v>7768.33</v>
      </c>
      <c r="N43" s="117">
        <v>0</v>
      </c>
    </row>
    <row r="44" spans="2:15" x14ac:dyDescent="0.25">
      <c r="B44" s="112">
        <v>34</v>
      </c>
      <c r="C44" s="115" t="s">
        <v>213</v>
      </c>
      <c r="D44" s="115" t="s">
        <v>180</v>
      </c>
      <c r="E44" s="85">
        <v>5325</v>
      </c>
      <c r="F44" s="86">
        <v>1800</v>
      </c>
      <c r="G44" s="86">
        <v>375</v>
      </c>
      <c r="H44" s="86">
        <v>250</v>
      </c>
      <c r="I44" s="86"/>
      <c r="J44" s="86">
        <v>3729.84</v>
      </c>
      <c r="K44" s="146">
        <f t="shared" si="0"/>
        <v>11479.84</v>
      </c>
      <c r="L44" s="88">
        <v>1429.1299999999999</v>
      </c>
      <c r="M44" s="89">
        <f t="shared" si="1"/>
        <v>10050.710000000001</v>
      </c>
      <c r="N44" s="114">
        <v>0</v>
      </c>
    </row>
    <row r="45" spans="2:15" x14ac:dyDescent="0.25">
      <c r="B45" s="112">
        <v>35</v>
      </c>
      <c r="C45" s="115" t="s">
        <v>214</v>
      </c>
      <c r="D45" s="115" t="s">
        <v>206</v>
      </c>
      <c r="E45" s="90">
        <v>3081</v>
      </c>
      <c r="F45" s="91">
        <v>1000</v>
      </c>
      <c r="G45" s="91"/>
      <c r="H45" s="91">
        <v>250</v>
      </c>
      <c r="I45" s="91"/>
      <c r="J45" s="91">
        <v>2029.53</v>
      </c>
      <c r="K45" s="146">
        <f t="shared" si="0"/>
        <v>6360.53</v>
      </c>
      <c r="L45" s="88">
        <v>612.15000000000009</v>
      </c>
      <c r="M45" s="89">
        <f t="shared" si="1"/>
        <v>5748.3799999999992</v>
      </c>
      <c r="N45" s="114">
        <v>0</v>
      </c>
      <c r="O45" s="40"/>
    </row>
    <row r="46" spans="2:15" x14ac:dyDescent="0.25">
      <c r="B46" s="112">
        <v>36</v>
      </c>
      <c r="C46" s="115" t="s">
        <v>215</v>
      </c>
      <c r="D46" s="115" t="s">
        <v>164</v>
      </c>
      <c r="E46" s="90">
        <v>5095</v>
      </c>
      <c r="F46" s="91">
        <v>1800</v>
      </c>
      <c r="G46" s="91"/>
      <c r="H46" s="91">
        <v>250</v>
      </c>
      <c r="I46" s="91"/>
      <c r="J46" s="91">
        <v>2872.92</v>
      </c>
      <c r="K46" s="146">
        <f t="shared" si="0"/>
        <v>10017.92</v>
      </c>
      <c r="L46" s="88">
        <v>1298.79</v>
      </c>
      <c r="M46" s="89">
        <f t="shared" si="1"/>
        <v>8719.130000000001</v>
      </c>
      <c r="N46" s="114">
        <v>0</v>
      </c>
    </row>
    <row r="47" spans="2:15" x14ac:dyDescent="0.25">
      <c r="B47" s="112">
        <v>37</v>
      </c>
      <c r="C47" s="115" t="s">
        <v>216</v>
      </c>
      <c r="D47" s="115" t="s">
        <v>198</v>
      </c>
      <c r="E47" s="90">
        <v>5325</v>
      </c>
      <c r="F47" s="91">
        <v>1800</v>
      </c>
      <c r="G47" s="91"/>
      <c r="H47" s="91">
        <v>250</v>
      </c>
      <c r="I47" s="91"/>
      <c r="J47" s="91">
        <v>3543.35</v>
      </c>
      <c r="K47" s="146">
        <f t="shared" si="0"/>
        <v>10918.35</v>
      </c>
      <c r="L47" s="88">
        <v>1348.34</v>
      </c>
      <c r="M47" s="89">
        <f t="shared" si="1"/>
        <v>9570.01</v>
      </c>
      <c r="N47" s="114">
        <v>0</v>
      </c>
    </row>
    <row r="48" spans="2:15" x14ac:dyDescent="0.25">
      <c r="B48" s="112">
        <v>38</v>
      </c>
      <c r="C48" s="115" t="s">
        <v>217</v>
      </c>
      <c r="D48" s="115" t="s">
        <v>218</v>
      </c>
      <c r="E48" s="90">
        <v>3241</v>
      </c>
      <c r="F48" s="91">
        <v>1000</v>
      </c>
      <c r="G48" s="91"/>
      <c r="H48" s="91">
        <v>250</v>
      </c>
      <c r="I48" s="91"/>
      <c r="J48" s="91">
        <v>2109.1</v>
      </c>
      <c r="K48" s="146">
        <f t="shared" si="0"/>
        <v>6600.1</v>
      </c>
      <c r="L48" s="88">
        <v>636.15</v>
      </c>
      <c r="M48" s="89">
        <f t="shared" si="1"/>
        <v>5963.9500000000007</v>
      </c>
      <c r="N48" s="114">
        <v>0</v>
      </c>
    </row>
    <row r="49" spans="2:15" x14ac:dyDescent="0.25">
      <c r="B49" s="112">
        <v>39</v>
      </c>
      <c r="C49" s="115" t="s">
        <v>219</v>
      </c>
      <c r="D49" s="113" t="s">
        <v>169</v>
      </c>
      <c r="E49" s="85">
        <v>3081</v>
      </c>
      <c r="F49" s="86">
        <v>1000</v>
      </c>
      <c r="G49" s="96"/>
      <c r="H49" s="86">
        <v>250</v>
      </c>
      <c r="I49" s="86"/>
      <c r="J49" s="86">
        <v>2029.53</v>
      </c>
      <c r="K49" s="146">
        <f t="shared" si="0"/>
        <v>6360.53</v>
      </c>
      <c r="L49" s="88">
        <v>667.00000000000011</v>
      </c>
      <c r="M49" s="89">
        <f t="shared" si="1"/>
        <v>5693.53</v>
      </c>
      <c r="N49" s="114">
        <v>0</v>
      </c>
    </row>
    <row r="50" spans="2:15" x14ac:dyDescent="0.25">
      <c r="B50" s="112">
        <v>40</v>
      </c>
      <c r="C50" s="116" t="s">
        <v>220</v>
      </c>
      <c r="D50" s="116" t="s">
        <v>166</v>
      </c>
      <c r="E50" s="105">
        <v>2375</v>
      </c>
      <c r="F50" s="106">
        <v>1000</v>
      </c>
      <c r="G50" s="106"/>
      <c r="H50" s="106">
        <v>250</v>
      </c>
      <c r="I50" s="106"/>
      <c r="J50" s="106">
        <v>553.42999999999995</v>
      </c>
      <c r="K50" s="146">
        <f t="shared" si="0"/>
        <v>4178.43</v>
      </c>
      <c r="L50" s="107">
        <v>472.5</v>
      </c>
      <c r="M50" s="89">
        <f t="shared" si="1"/>
        <v>3705.9300000000003</v>
      </c>
      <c r="N50" s="120">
        <v>0</v>
      </c>
    </row>
    <row r="51" spans="2:15" x14ac:dyDescent="0.25">
      <c r="B51" s="112">
        <v>41</v>
      </c>
      <c r="C51" s="115" t="s">
        <v>221</v>
      </c>
      <c r="D51" s="115" t="s">
        <v>222</v>
      </c>
      <c r="E51" s="90">
        <v>3241</v>
      </c>
      <c r="F51" s="91">
        <v>1000</v>
      </c>
      <c r="G51" s="91"/>
      <c r="H51" s="91">
        <v>250</v>
      </c>
      <c r="I51" s="91"/>
      <c r="J51" s="91">
        <v>2109.1</v>
      </c>
      <c r="K51" s="146">
        <f t="shared" si="0"/>
        <v>6600.1</v>
      </c>
      <c r="L51" s="88">
        <v>636.15</v>
      </c>
      <c r="M51" s="89">
        <f t="shared" si="1"/>
        <v>5963.9500000000007</v>
      </c>
      <c r="N51" s="114">
        <v>0</v>
      </c>
    </row>
    <row r="52" spans="2:15" x14ac:dyDescent="0.25">
      <c r="B52" s="112">
        <v>42</v>
      </c>
      <c r="C52" s="115" t="s">
        <v>223</v>
      </c>
      <c r="D52" s="116" t="s">
        <v>224</v>
      </c>
      <c r="E52" s="103">
        <v>3081</v>
      </c>
      <c r="F52" s="98">
        <v>1000</v>
      </c>
      <c r="G52" s="108"/>
      <c r="H52" s="98">
        <v>250</v>
      </c>
      <c r="I52" s="98"/>
      <c r="J52" s="98">
        <v>997.58</v>
      </c>
      <c r="K52" s="146">
        <f t="shared" si="0"/>
        <v>5328.58</v>
      </c>
      <c r="L52" s="99">
        <v>667.00000000000011</v>
      </c>
      <c r="M52" s="89">
        <f t="shared" si="1"/>
        <v>4661.58</v>
      </c>
      <c r="N52" s="118">
        <v>0</v>
      </c>
    </row>
    <row r="53" spans="2:15" x14ac:dyDescent="0.25">
      <c r="B53" s="112">
        <v>43</v>
      </c>
      <c r="C53" s="116" t="s">
        <v>225</v>
      </c>
      <c r="D53" s="116" t="s">
        <v>218</v>
      </c>
      <c r="E53" s="109">
        <v>2375</v>
      </c>
      <c r="F53" s="110">
        <v>1000</v>
      </c>
      <c r="G53" s="110"/>
      <c r="H53" s="110">
        <v>250</v>
      </c>
      <c r="I53" s="110"/>
      <c r="J53" s="110">
        <v>695.43</v>
      </c>
      <c r="K53" s="146">
        <f t="shared" si="0"/>
        <v>4320.43</v>
      </c>
      <c r="L53" s="111">
        <v>472.5</v>
      </c>
      <c r="M53" s="89">
        <f t="shared" si="1"/>
        <v>3847.9300000000003</v>
      </c>
      <c r="N53" s="121">
        <v>0</v>
      </c>
    </row>
    <row r="54" spans="2:15" x14ac:dyDescent="0.25">
      <c r="B54" s="112">
        <v>44</v>
      </c>
      <c r="C54" s="115" t="s">
        <v>226</v>
      </c>
      <c r="D54" s="115" t="s">
        <v>180</v>
      </c>
      <c r="E54" s="85">
        <v>5325</v>
      </c>
      <c r="F54" s="86">
        <v>1800</v>
      </c>
      <c r="G54" s="86">
        <v>375</v>
      </c>
      <c r="H54" s="86">
        <v>250</v>
      </c>
      <c r="I54" s="86"/>
      <c r="J54" s="86">
        <v>3729.84</v>
      </c>
      <c r="K54" s="146">
        <f t="shared" si="0"/>
        <v>11479.84</v>
      </c>
      <c r="L54" s="88">
        <v>1429.1299999999999</v>
      </c>
      <c r="M54" s="89">
        <f t="shared" si="1"/>
        <v>10050.710000000001</v>
      </c>
      <c r="N54" s="114">
        <v>0</v>
      </c>
      <c r="O54" s="40"/>
    </row>
    <row r="55" spans="2:15" x14ac:dyDescent="0.25">
      <c r="B55" s="112">
        <v>45</v>
      </c>
      <c r="C55" s="115" t="s">
        <v>227</v>
      </c>
      <c r="D55" s="115" t="s">
        <v>164</v>
      </c>
      <c r="E55" s="101">
        <v>5095</v>
      </c>
      <c r="F55" s="101">
        <v>1800</v>
      </c>
      <c r="G55" s="101"/>
      <c r="H55" s="101">
        <v>250</v>
      </c>
      <c r="I55" s="101"/>
      <c r="J55" s="101">
        <v>3428.97</v>
      </c>
      <c r="K55" s="146">
        <f t="shared" si="0"/>
        <v>10573.97</v>
      </c>
      <c r="L55" s="88">
        <v>1206.1200000000001</v>
      </c>
      <c r="M55" s="89">
        <f t="shared" si="1"/>
        <v>9367.8499999999985</v>
      </c>
      <c r="N55" s="114">
        <v>0</v>
      </c>
    </row>
    <row r="56" spans="2:15" x14ac:dyDescent="0.25">
      <c r="B56" s="112">
        <v>46</v>
      </c>
      <c r="C56" s="115" t="s">
        <v>228</v>
      </c>
      <c r="D56" s="115" t="s">
        <v>180</v>
      </c>
      <c r="E56" s="85">
        <v>5325</v>
      </c>
      <c r="F56" s="86">
        <v>1800</v>
      </c>
      <c r="G56" s="86">
        <v>375</v>
      </c>
      <c r="H56" s="86">
        <v>250</v>
      </c>
      <c r="I56" s="86"/>
      <c r="J56" s="86">
        <v>3729.84</v>
      </c>
      <c r="K56" s="146">
        <f t="shared" si="0"/>
        <v>11479.84</v>
      </c>
      <c r="L56" s="88">
        <v>1429.1299999999999</v>
      </c>
      <c r="M56" s="89">
        <f t="shared" si="1"/>
        <v>10050.710000000001</v>
      </c>
      <c r="N56" s="114">
        <v>0</v>
      </c>
    </row>
    <row r="57" spans="2:15" x14ac:dyDescent="0.25">
      <c r="B57" s="112">
        <v>47</v>
      </c>
      <c r="C57" s="113" t="s">
        <v>229</v>
      </c>
      <c r="D57" s="113" t="s">
        <v>180</v>
      </c>
      <c r="E57" s="85">
        <v>5325</v>
      </c>
      <c r="F57" s="86">
        <v>1800</v>
      </c>
      <c r="G57" s="86"/>
      <c r="H57" s="86">
        <v>250</v>
      </c>
      <c r="I57" s="86"/>
      <c r="J57" s="86">
        <v>3543.35</v>
      </c>
      <c r="K57" s="146">
        <f t="shared" si="0"/>
        <v>10918.35</v>
      </c>
      <c r="L57" s="95">
        <v>1429.1299999999999</v>
      </c>
      <c r="M57" s="89">
        <f t="shared" si="1"/>
        <v>9489.2200000000012</v>
      </c>
      <c r="N57" s="68">
        <v>0</v>
      </c>
    </row>
    <row r="58" spans="2:15" ht="47.25" x14ac:dyDescent="0.25">
      <c r="B58" s="112">
        <v>48</v>
      </c>
      <c r="C58" s="113" t="s">
        <v>230</v>
      </c>
      <c r="D58" s="113" t="s">
        <v>231</v>
      </c>
      <c r="E58" s="100">
        <v>1668</v>
      </c>
      <c r="F58" s="86">
        <v>1000</v>
      </c>
      <c r="G58" s="86"/>
      <c r="H58" s="86">
        <v>250</v>
      </c>
      <c r="I58" s="86"/>
      <c r="J58" s="86">
        <v>1102.44</v>
      </c>
      <c r="K58" s="146">
        <f t="shared" si="0"/>
        <v>4020.44</v>
      </c>
      <c r="L58" s="88">
        <v>373.52000000000004</v>
      </c>
      <c r="M58" s="89">
        <f t="shared" si="1"/>
        <v>3646.92</v>
      </c>
      <c r="N58" s="135" t="s">
        <v>232</v>
      </c>
    </row>
    <row r="59" spans="2:15" x14ac:dyDescent="0.25">
      <c r="N59" s="134"/>
    </row>
    <row r="60" spans="2:15" x14ac:dyDescent="0.25">
      <c r="C60" s="70"/>
    </row>
  </sheetData>
  <protectedRanges>
    <protectedRange sqref="E30" name="Rango1_1_1_5_1_1_1_1"/>
    <protectedRange sqref="H30" name="Rango4_3_2_4_2_1_1_1"/>
  </protectedRanges>
  <mergeCells count="14">
    <mergeCell ref="B7:N7"/>
    <mergeCell ref="M9:M10"/>
    <mergeCell ref="N9:N10"/>
    <mergeCell ref="B9:B10"/>
    <mergeCell ref="C9:C10"/>
    <mergeCell ref="D9:D10"/>
    <mergeCell ref="E9:E10"/>
    <mergeCell ref="F9:K9"/>
    <mergeCell ref="L9:L10"/>
    <mergeCell ref="C2:N2"/>
    <mergeCell ref="C3:N3"/>
    <mergeCell ref="B4:N4"/>
    <mergeCell ref="B5:N5"/>
    <mergeCell ref="B6:N6"/>
  </mergeCells>
  <printOptions horizontalCentered="1" verticalCentered="1"/>
  <pageMargins left="0.78740157480314965" right="0.78740157480314965" top="1.1811023622047245" bottom="0.78740157480314965" header="0.78740157480314965" footer="0.51181102362204722"/>
  <pageSetup paperSize="5" scale="7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67"/>
  <sheetViews>
    <sheetView zoomScaleNormal="100" workbookViewId="0">
      <selection activeCell="D36" sqref="D36"/>
    </sheetView>
  </sheetViews>
  <sheetFormatPr baseColWidth="10" defaultColWidth="11.5703125" defaultRowHeight="12.75" x14ac:dyDescent="0.2"/>
  <cols>
    <col min="1" max="1" width="5.42578125" style="26" customWidth="1"/>
    <col min="2" max="2" width="53.140625" style="6" customWidth="1"/>
    <col min="3" max="3" width="44.85546875" style="6" customWidth="1"/>
    <col min="4" max="4" width="35.140625" style="18" customWidth="1"/>
    <col min="5" max="5" width="19.7109375" style="4" customWidth="1"/>
    <col min="6" max="6" width="16.85546875" style="5" customWidth="1"/>
  </cols>
  <sheetData>
    <row r="2" spans="1:7" ht="19.5" customHeight="1" x14ac:dyDescent="0.3">
      <c r="A2" s="152" t="s">
        <v>0</v>
      </c>
      <c r="B2" s="152"/>
      <c r="C2" s="152"/>
      <c r="D2" s="152"/>
      <c r="E2" s="152"/>
      <c r="F2" s="152"/>
    </row>
    <row r="3" spans="1:7" ht="19.5" x14ac:dyDescent="0.3">
      <c r="A3" s="153" t="s">
        <v>1</v>
      </c>
      <c r="B3" s="153"/>
      <c r="C3" s="153"/>
      <c r="D3" s="153"/>
      <c r="E3" s="153"/>
      <c r="F3" s="153"/>
    </row>
    <row r="4" spans="1:7" ht="19.5" customHeight="1" x14ac:dyDescent="0.25">
      <c r="A4" s="150" t="s">
        <v>24</v>
      </c>
      <c r="B4" s="150"/>
      <c r="C4" s="150"/>
      <c r="D4" s="150"/>
      <c r="E4" s="150"/>
      <c r="F4" s="150"/>
    </row>
    <row r="5" spans="1:7" x14ac:dyDescent="0.2">
      <c r="A5" s="154" t="s">
        <v>8</v>
      </c>
      <c r="B5" s="154"/>
      <c r="C5" s="154"/>
      <c r="D5" s="154"/>
      <c r="E5" s="154"/>
      <c r="F5" s="154"/>
    </row>
    <row r="6" spans="1:7" ht="14.25" customHeight="1" x14ac:dyDescent="0.2">
      <c r="A6" s="154" t="s">
        <v>3</v>
      </c>
      <c r="B6" s="154"/>
      <c r="C6" s="154"/>
      <c r="D6" s="154"/>
      <c r="E6" s="154"/>
      <c r="F6" s="154"/>
    </row>
    <row r="7" spans="1:7" ht="14.25" customHeight="1" x14ac:dyDescent="0.2">
      <c r="A7" s="175">
        <v>42947</v>
      </c>
      <c r="B7" s="175"/>
      <c r="C7" s="175"/>
      <c r="D7" s="175"/>
      <c r="E7" s="175"/>
      <c r="F7" s="175"/>
    </row>
    <row r="8" spans="1:7" ht="13.5" thickBot="1" x14ac:dyDescent="0.25"/>
    <row r="9" spans="1:7" s="11" customFormat="1" ht="12.95" customHeight="1" thickBot="1" x14ac:dyDescent="0.25">
      <c r="A9" s="165" t="s">
        <v>4</v>
      </c>
      <c r="B9" s="173" t="s">
        <v>23</v>
      </c>
      <c r="C9" s="161" t="s">
        <v>9</v>
      </c>
      <c r="D9" s="173" t="s">
        <v>12</v>
      </c>
      <c r="E9" s="173" t="s">
        <v>13</v>
      </c>
      <c r="F9" s="173" t="s">
        <v>20</v>
      </c>
      <c r="G9" s="173" t="s">
        <v>22</v>
      </c>
    </row>
    <row r="10" spans="1:7" s="11" customFormat="1" x14ac:dyDescent="0.2">
      <c r="A10" s="166"/>
      <c r="B10" s="174"/>
      <c r="C10" s="162"/>
      <c r="D10" s="174"/>
      <c r="E10" s="174"/>
      <c r="F10" s="174"/>
      <c r="G10" s="174"/>
    </row>
    <row r="11" spans="1:7" ht="22.5" customHeight="1" x14ac:dyDescent="0.25">
      <c r="A11" s="35">
        <v>1</v>
      </c>
      <c r="B11" s="122" t="s">
        <v>95</v>
      </c>
      <c r="C11" s="122" t="s">
        <v>96</v>
      </c>
      <c r="D11" s="123">
        <v>250</v>
      </c>
      <c r="E11" s="123">
        <v>4750</v>
      </c>
      <c r="F11" s="41"/>
      <c r="G11" s="130"/>
    </row>
    <row r="12" spans="1:7" ht="22.5" customHeight="1" x14ac:dyDescent="0.25">
      <c r="A12" s="35">
        <v>2</v>
      </c>
      <c r="B12" s="122" t="s">
        <v>97</v>
      </c>
      <c r="C12" s="122" t="s">
        <v>96</v>
      </c>
      <c r="D12" s="123">
        <v>375</v>
      </c>
      <c r="E12" s="123">
        <v>7125</v>
      </c>
      <c r="F12" s="41"/>
      <c r="G12" s="130"/>
    </row>
    <row r="13" spans="1:7" ht="22.5" customHeight="1" x14ac:dyDescent="0.25">
      <c r="A13" s="35">
        <v>3</v>
      </c>
      <c r="B13" s="122" t="s">
        <v>98</v>
      </c>
      <c r="C13" s="122" t="s">
        <v>96</v>
      </c>
      <c r="D13" s="123">
        <v>1116.07</v>
      </c>
      <c r="E13" s="123">
        <v>23883.93</v>
      </c>
      <c r="F13" s="41"/>
      <c r="G13" s="130"/>
    </row>
    <row r="14" spans="1:7" ht="22.5" customHeight="1" x14ac:dyDescent="0.25">
      <c r="A14" s="35">
        <v>4</v>
      </c>
      <c r="B14" s="122" t="s">
        <v>99</v>
      </c>
      <c r="C14" s="122" t="s">
        <v>96</v>
      </c>
      <c r="D14" s="123">
        <v>250</v>
      </c>
      <c r="E14" s="123">
        <v>4750</v>
      </c>
      <c r="F14" s="41"/>
      <c r="G14" s="130"/>
    </row>
    <row r="15" spans="1:7" ht="22.5" customHeight="1" x14ac:dyDescent="0.25">
      <c r="A15" s="35">
        <v>5</v>
      </c>
      <c r="B15" s="122" t="s">
        <v>100</v>
      </c>
      <c r="C15" s="122" t="s">
        <v>96</v>
      </c>
      <c r="D15" s="123">
        <v>625</v>
      </c>
      <c r="E15" s="123">
        <v>13375</v>
      </c>
      <c r="F15" s="41"/>
      <c r="G15" s="130"/>
    </row>
    <row r="16" spans="1:7" ht="22.5" customHeight="1" x14ac:dyDescent="0.25">
      <c r="A16" s="35">
        <v>6</v>
      </c>
      <c r="B16" s="122" t="s">
        <v>101</v>
      </c>
      <c r="C16" s="122" t="s">
        <v>96</v>
      </c>
      <c r="D16" s="123">
        <v>300</v>
      </c>
      <c r="E16" s="123">
        <v>5700</v>
      </c>
      <c r="F16" s="41"/>
      <c r="G16" s="130"/>
    </row>
    <row r="17" spans="1:8" ht="22.5" customHeight="1" x14ac:dyDescent="0.25">
      <c r="A17" s="35">
        <v>7</v>
      </c>
      <c r="B17" s="122" t="s">
        <v>102</v>
      </c>
      <c r="C17" s="122" t="s">
        <v>96</v>
      </c>
      <c r="D17" s="123">
        <v>250</v>
      </c>
      <c r="E17" s="123">
        <v>4750</v>
      </c>
      <c r="F17" s="42"/>
      <c r="G17" s="130"/>
      <c r="H17" s="9"/>
    </row>
    <row r="18" spans="1:8" ht="22.5" customHeight="1" x14ac:dyDescent="0.25">
      <c r="A18" s="35">
        <v>8</v>
      </c>
      <c r="B18" s="122" t="s">
        <v>103</v>
      </c>
      <c r="C18" s="122" t="s">
        <v>96</v>
      </c>
      <c r="D18" s="123">
        <v>450</v>
      </c>
      <c r="E18" s="123">
        <v>8550</v>
      </c>
      <c r="F18" s="41"/>
      <c r="G18" s="130"/>
      <c r="H18" s="9"/>
    </row>
    <row r="19" spans="1:8" ht="22.5" customHeight="1" x14ac:dyDescent="0.25">
      <c r="A19" s="35">
        <v>9</v>
      </c>
      <c r="B19" s="122" t="s">
        <v>104</v>
      </c>
      <c r="C19" s="122" t="s">
        <v>96</v>
      </c>
      <c r="D19" s="124">
        <v>338.71</v>
      </c>
      <c r="E19" s="124">
        <v>6435.48</v>
      </c>
      <c r="F19" s="42"/>
      <c r="G19" s="130"/>
    </row>
    <row r="20" spans="1:8" ht="22.5" customHeight="1" x14ac:dyDescent="0.25">
      <c r="A20" s="35">
        <v>10</v>
      </c>
      <c r="B20" s="122" t="s">
        <v>105</v>
      </c>
      <c r="C20" s="122" t="s">
        <v>96</v>
      </c>
      <c r="D20" s="123">
        <v>300</v>
      </c>
      <c r="E20" s="123">
        <v>5700</v>
      </c>
      <c r="F20" s="41"/>
      <c r="G20" s="130"/>
    </row>
    <row r="21" spans="1:8" ht="22.5" customHeight="1" x14ac:dyDescent="0.25">
      <c r="A21" s="35">
        <v>11</v>
      </c>
      <c r="B21" s="122" t="s">
        <v>106</v>
      </c>
      <c r="C21" s="122" t="s">
        <v>96</v>
      </c>
      <c r="D21" s="123">
        <v>600</v>
      </c>
      <c r="E21" s="123">
        <v>11400</v>
      </c>
      <c r="F21" s="41"/>
      <c r="G21" s="130"/>
      <c r="H21" s="9"/>
    </row>
    <row r="22" spans="1:8" ht="22.5" customHeight="1" x14ac:dyDescent="0.25">
      <c r="A22" s="35">
        <v>12</v>
      </c>
      <c r="B22" s="122" t="s">
        <v>107</v>
      </c>
      <c r="C22" s="122" t="s">
        <v>96</v>
      </c>
      <c r="D22" s="124">
        <v>450</v>
      </c>
      <c r="E22" s="124">
        <v>8550</v>
      </c>
      <c r="F22" s="41"/>
      <c r="G22" s="130"/>
    </row>
    <row r="23" spans="1:8" ht="22.5" customHeight="1" x14ac:dyDescent="0.25">
      <c r="A23" s="35">
        <v>13</v>
      </c>
      <c r="B23" s="122" t="s">
        <v>108</v>
      </c>
      <c r="C23" s="122" t="s">
        <v>109</v>
      </c>
      <c r="D23" s="124">
        <v>803.57</v>
      </c>
      <c r="E23" s="124">
        <v>17196.43</v>
      </c>
      <c r="F23" s="41"/>
      <c r="G23" s="130"/>
    </row>
    <row r="24" spans="1:8" ht="22.5" customHeight="1" x14ac:dyDescent="0.25">
      <c r="A24" s="35">
        <v>14</v>
      </c>
      <c r="B24" s="122" t="s">
        <v>110</v>
      </c>
      <c r="C24" s="122" t="s">
        <v>109</v>
      </c>
      <c r="D24" s="124">
        <v>535.71</v>
      </c>
      <c r="E24" s="124">
        <v>11464.29</v>
      </c>
      <c r="F24" s="41"/>
      <c r="G24" s="130"/>
    </row>
    <row r="25" spans="1:8" ht="22.5" customHeight="1" x14ac:dyDescent="0.25">
      <c r="A25" s="35">
        <v>15</v>
      </c>
      <c r="B25" s="122" t="s">
        <v>111</v>
      </c>
      <c r="C25" s="122" t="s">
        <v>96</v>
      </c>
      <c r="D25" s="124">
        <v>165</v>
      </c>
      <c r="E25" s="124">
        <v>3135</v>
      </c>
      <c r="F25" s="41"/>
      <c r="G25" s="130"/>
    </row>
    <row r="26" spans="1:8" ht="22.5" customHeight="1" x14ac:dyDescent="0.25">
      <c r="A26" s="35">
        <v>16</v>
      </c>
      <c r="B26" s="122" t="s">
        <v>112</v>
      </c>
      <c r="C26" s="122" t="s">
        <v>96</v>
      </c>
      <c r="D26" s="124">
        <v>400</v>
      </c>
      <c r="E26" s="124">
        <v>7600</v>
      </c>
      <c r="F26" s="43"/>
      <c r="G26" s="130"/>
    </row>
    <row r="27" spans="1:8" ht="22.5" customHeight="1" x14ac:dyDescent="0.25">
      <c r="A27" s="35">
        <v>17</v>
      </c>
      <c r="B27" s="122" t="s">
        <v>113</v>
      </c>
      <c r="C27" s="122" t="s">
        <v>109</v>
      </c>
      <c r="D27" s="124">
        <v>500</v>
      </c>
      <c r="E27" s="124">
        <v>9500</v>
      </c>
      <c r="F27" s="43"/>
      <c r="G27" s="130"/>
    </row>
    <row r="28" spans="1:8" ht="22.5" customHeight="1" x14ac:dyDescent="0.25">
      <c r="A28" s="35">
        <v>18</v>
      </c>
      <c r="B28" s="122" t="s">
        <v>114</v>
      </c>
      <c r="C28" s="122" t="s">
        <v>96</v>
      </c>
      <c r="D28" s="124">
        <v>400</v>
      </c>
      <c r="E28" s="124">
        <v>7600</v>
      </c>
      <c r="F28" s="43"/>
      <c r="G28" s="130"/>
    </row>
    <row r="29" spans="1:8" ht="22.5" customHeight="1" x14ac:dyDescent="0.25">
      <c r="A29" s="35">
        <v>19</v>
      </c>
      <c r="B29" s="122" t="s">
        <v>115</v>
      </c>
      <c r="C29" s="122" t="s">
        <v>96</v>
      </c>
      <c r="D29" s="124">
        <v>400</v>
      </c>
      <c r="E29" s="124">
        <v>7600</v>
      </c>
      <c r="F29" s="41"/>
      <c r="G29" s="130"/>
    </row>
    <row r="30" spans="1:8" ht="22.5" customHeight="1" x14ac:dyDescent="0.25">
      <c r="A30" s="35">
        <v>20</v>
      </c>
      <c r="B30" s="122" t="s">
        <v>116</v>
      </c>
      <c r="C30" s="122" t="s">
        <v>96</v>
      </c>
      <c r="D30" s="124">
        <v>450</v>
      </c>
      <c r="E30" s="124">
        <v>7600</v>
      </c>
      <c r="F30" s="41"/>
      <c r="G30" s="130"/>
    </row>
    <row r="31" spans="1:8" ht="22.5" customHeight="1" x14ac:dyDescent="0.25">
      <c r="A31" s="35">
        <v>21</v>
      </c>
      <c r="B31" s="122" t="s">
        <v>117</v>
      </c>
      <c r="C31" s="122" t="s">
        <v>96</v>
      </c>
      <c r="D31" s="124">
        <v>300</v>
      </c>
      <c r="E31" s="124">
        <v>5700</v>
      </c>
      <c r="F31" s="41"/>
      <c r="G31" s="130"/>
    </row>
    <row r="32" spans="1:8" ht="22.5" customHeight="1" x14ac:dyDescent="0.25">
      <c r="A32" s="35">
        <v>22</v>
      </c>
      <c r="B32" s="122" t="s">
        <v>118</v>
      </c>
      <c r="C32" s="122" t="s">
        <v>96</v>
      </c>
      <c r="D32" s="124">
        <v>400</v>
      </c>
      <c r="E32" s="124">
        <v>7600</v>
      </c>
      <c r="F32" s="41"/>
      <c r="G32" s="130"/>
    </row>
    <row r="33" spans="1:7" ht="22.5" customHeight="1" x14ac:dyDescent="0.25">
      <c r="A33" s="35">
        <v>23</v>
      </c>
      <c r="B33" s="122" t="s">
        <v>119</v>
      </c>
      <c r="C33" s="122" t="s">
        <v>109</v>
      </c>
      <c r="D33" s="124">
        <v>300</v>
      </c>
      <c r="E33" s="124">
        <v>5700</v>
      </c>
      <c r="F33" s="41"/>
      <c r="G33" s="130"/>
    </row>
    <row r="34" spans="1:7" ht="22.5" customHeight="1" x14ac:dyDescent="0.25">
      <c r="A34" s="35">
        <v>24</v>
      </c>
      <c r="B34" s="122" t="s">
        <v>120</v>
      </c>
      <c r="C34" s="122" t="s">
        <v>96</v>
      </c>
      <c r="D34" s="124">
        <v>580.36</v>
      </c>
      <c r="E34" s="124">
        <v>12419.64</v>
      </c>
      <c r="F34" s="41"/>
      <c r="G34" s="130"/>
    </row>
    <row r="35" spans="1:7" ht="22.5" customHeight="1" x14ac:dyDescent="0.25">
      <c r="A35" s="35">
        <v>25</v>
      </c>
      <c r="B35" s="122" t="s">
        <v>121</v>
      </c>
      <c r="C35" s="122" t="s">
        <v>96</v>
      </c>
      <c r="D35" s="124">
        <v>357.14</v>
      </c>
      <c r="E35" s="124">
        <v>7642.86</v>
      </c>
      <c r="F35" s="41"/>
      <c r="G35" s="130"/>
    </row>
    <row r="36" spans="1:7" ht="22.5" customHeight="1" x14ac:dyDescent="0.25">
      <c r="A36" s="35">
        <v>26</v>
      </c>
      <c r="B36" s="122" t="s">
        <v>122</v>
      </c>
      <c r="C36" s="122" t="s">
        <v>109</v>
      </c>
      <c r="D36" s="124">
        <v>602.67999999999995</v>
      </c>
      <c r="E36" s="124">
        <v>12897.32</v>
      </c>
      <c r="F36" s="41"/>
      <c r="G36" s="130"/>
    </row>
    <row r="37" spans="1:7" ht="22.5" customHeight="1" x14ac:dyDescent="0.25">
      <c r="A37" s="35">
        <v>27</v>
      </c>
      <c r="B37" s="122" t="s">
        <v>123</v>
      </c>
      <c r="C37" s="122" t="s">
        <v>96</v>
      </c>
      <c r="D37" s="124">
        <v>250</v>
      </c>
      <c r="E37" s="124">
        <v>4750</v>
      </c>
      <c r="F37" s="41"/>
      <c r="G37" s="130"/>
    </row>
    <row r="38" spans="1:7" ht="22.5" customHeight="1" x14ac:dyDescent="0.25">
      <c r="A38" s="35">
        <v>28</v>
      </c>
      <c r="B38" s="122" t="s">
        <v>124</v>
      </c>
      <c r="C38" s="122" t="s">
        <v>109</v>
      </c>
      <c r="D38" s="124">
        <v>535.71</v>
      </c>
      <c r="E38" s="124">
        <v>11464.29</v>
      </c>
      <c r="F38" s="41"/>
      <c r="G38" s="130"/>
    </row>
    <row r="39" spans="1:7" ht="22.5" customHeight="1" x14ac:dyDescent="0.25">
      <c r="A39" s="35">
        <v>29</v>
      </c>
      <c r="B39" s="122" t="s">
        <v>125</v>
      </c>
      <c r="C39" s="122" t="s">
        <v>109</v>
      </c>
      <c r="D39" s="124">
        <v>580.36</v>
      </c>
      <c r="E39" s="124">
        <v>12419.64</v>
      </c>
      <c r="F39" s="41"/>
      <c r="G39" s="130"/>
    </row>
    <row r="40" spans="1:7" ht="22.5" customHeight="1" x14ac:dyDescent="0.25">
      <c r="A40" s="35">
        <v>30</v>
      </c>
      <c r="B40" s="122" t="s">
        <v>126</v>
      </c>
      <c r="C40" s="122" t="s">
        <v>109</v>
      </c>
      <c r="D40" s="124">
        <v>600</v>
      </c>
      <c r="E40" s="124">
        <v>11400</v>
      </c>
      <c r="F40" s="41"/>
      <c r="G40" s="130"/>
    </row>
    <row r="41" spans="1:7" ht="22.5" customHeight="1" x14ac:dyDescent="0.25">
      <c r="A41" s="35">
        <v>31</v>
      </c>
      <c r="B41" s="122" t="s">
        <v>127</v>
      </c>
      <c r="C41" s="122" t="s">
        <v>96</v>
      </c>
      <c r="D41" s="124">
        <v>400</v>
      </c>
      <c r="E41" s="124">
        <v>7600</v>
      </c>
      <c r="F41" s="41"/>
      <c r="G41" s="130"/>
    </row>
    <row r="42" spans="1:7" ht="22.5" customHeight="1" x14ac:dyDescent="0.25">
      <c r="A42" s="35">
        <v>32</v>
      </c>
      <c r="B42" s="122" t="s">
        <v>128</v>
      </c>
      <c r="C42" s="122" t="s">
        <v>96</v>
      </c>
      <c r="D42" s="125">
        <v>400</v>
      </c>
      <c r="E42" s="126">
        <v>7600</v>
      </c>
      <c r="F42" s="41"/>
      <c r="G42" s="130"/>
    </row>
    <row r="43" spans="1:7" ht="22.5" customHeight="1" x14ac:dyDescent="0.25">
      <c r="A43" s="35">
        <v>33</v>
      </c>
      <c r="B43" s="122" t="s">
        <v>129</v>
      </c>
      <c r="C43" s="122" t="s">
        <v>109</v>
      </c>
      <c r="D43" s="125">
        <v>425</v>
      </c>
      <c r="E43" s="126">
        <v>8075</v>
      </c>
      <c r="F43" s="41"/>
      <c r="G43" s="130"/>
    </row>
    <row r="44" spans="1:7" ht="22.5" customHeight="1" x14ac:dyDescent="0.25">
      <c r="A44" s="35">
        <v>34</v>
      </c>
      <c r="B44" s="122" t="s">
        <v>130</v>
      </c>
      <c r="C44" s="122" t="s">
        <v>96</v>
      </c>
      <c r="D44" s="125">
        <v>300</v>
      </c>
      <c r="E44" s="126">
        <v>5700</v>
      </c>
      <c r="F44" s="44"/>
      <c r="G44" s="130"/>
    </row>
    <row r="45" spans="1:7" ht="22.5" customHeight="1" x14ac:dyDescent="0.25">
      <c r="A45" s="35">
        <v>35</v>
      </c>
      <c r="B45" s="122" t="s">
        <v>131</v>
      </c>
      <c r="C45" s="122" t="s">
        <v>96</v>
      </c>
      <c r="D45" s="125">
        <v>357.14</v>
      </c>
      <c r="E45" s="126">
        <v>7642.86</v>
      </c>
      <c r="F45" s="41"/>
      <c r="G45" s="130"/>
    </row>
    <row r="46" spans="1:7" ht="22.5" customHeight="1" x14ac:dyDescent="0.25">
      <c r="A46" s="35">
        <v>36</v>
      </c>
      <c r="B46" s="122" t="s">
        <v>132</v>
      </c>
      <c r="C46" s="122" t="s">
        <v>96</v>
      </c>
      <c r="D46" s="125">
        <v>475</v>
      </c>
      <c r="E46" s="126">
        <v>9025</v>
      </c>
      <c r="F46" s="44"/>
      <c r="G46" s="130"/>
    </row>
    <row r="47" spans="1:7" ht="22.5" customHeight="1" x14ac:dyDescent="0.25">
      <c r="A47" s="35">
        <v>37</v>
      </c>
      <c r="B47" s="122" t="s">
        <v>133</v>
      </c>
      <c r="C47" s="122" t="s">
        <v>96</v>
      </c>
      <c r="D47" s="127">
        <v>250</v>
      </c>
      <c r="E47" s="126">
        <v>4750</v>
      </c>
      <c r="F47" s="41"/>
      <c r="G47" s="130"/>
    </row>
    <row r="48" spans="1:7" ht="22.5" customHeight="1" x14ac:dyDescent="0.25">
      <c r="A48" s="35">
        <v>38</v>
      </c>
      <c r="B48" s="122" t="s">
        <v>134</v>
      </c>
      <c r="C48" s="122" t="s">
        <v>96</v>
      </c>
      <c r="D48" s="127">
        <v>173.2</v>
      </c>
      <c r="E48" s="126">
        <v>3290.8</v>
      </c>
      <c r="F48" s="44"/>
      <c r="G48" s="130"/>
    </row>
    <row r="49" spans="1:9" ht="22.5" customHeight="1" x14ac:dyDescent="0.25">
      <c r="A49" s="35">
        <v>39</v>
      </c>
      <c r="B49" s="122" t="s">
        <v>135</v>
      </c>
      <c r="C49" s="122" t="s">
        <v>96</v>
      </c>
      <c r="D49" s="127">
        <v>580.36</v>
      </c>
      <c r="E49" s="126">
        <v>12419.64</v>
      </c>
      <c r="F49" s="45"/>
      <c r="G49" s="130"/>
    </row>
    <row r="50" spans="1:9" ht="22.5" customHeight="1" x14ac:dyDescent="0.25">
      <c r="A50" s="35">
        <v>40</v>
      </c>
      <c r="B50" s="122" t="s">
        <v>136</v>
      </c>
      <c r="C50" s="122" t="s">
        <v>96</v>
      </c>
      <c r="D50" s="127">
        <v>350</v>
      </c>
      <c r="E50" s="126">
        <v>6650</v>
      </c>
      <c r="F50" s="45"/>
      <c r="G50" s="130"/>
    </row>
    <row r="51" spans="1:9" ht="22.5" customHeight="1" x14ac:dyDescent="0.25">
      <c r="A51" s="35">
        <v>41</v>
      </c>
      <c r="B51" s="122" t="s">
        <v>137</v>
      </c>
      <c r="C51" s="122" t="s">
        <v>96</v>
      </c>
      <c r="D51" s="127">
        <v>300</v>
      </c>
      <c r="E51" s="126">
        <v>5700</v>
      </c>
      <c r="F51" s="45"/>
      <c r="G51" s="130"/>
    </row>
    <row r="52" spans="1:9" ht="22.5" customHeight="1" x14ac:dyDescent="0.25">
      <c r="A52" s="35">
        <v>42</v>
      </c>
      <c r="B52" s="122" t="s">
        <v>138</v>
      </c>
      <c r="C52" s="122" t="s">
        <v>109</v>
      </c>
      <c r="D52" s="127">
        <v>0</v>
      </c>
      <c r="E52" s="126">
        <v>0</v>
      </c>
      <c r="F52" s="41"/>
      <c r="G52" s="130"/>
      <c r="H52" s="25"/>
    </row>
    <row r="53" spans="1:9" ht="22.5" customHeight="1" x14ac:dyDescent="0.25">
      <c r="A53" s="35">
        <v>43</v>
      </c>
      <c r="B53" s="122" t="s">
        <v>139</v>
      </c>
      <c r="C53" s="122" t="s">
        <v>96</v>
      </c>
      <c r="D53" s="127">
        <v>600</v>
      </c>
      <c r="E53" s="126">
        <v>11400</v>
      </c>
      <c r="F53" s="41"/>
      <c r="G53" s="130"/>
      <c r="H53" s="25"/>
      <c r="I53" s="25"/>
    </row>
    <row r="54" spans="1:9" ht="22.5" customHeight="1" x14ac:dyDescent="0.25">
      <c r="A54" s="35">
        <v>44</v>
      </c>
      <c r="B54" s="122" t="s">
        <v>140</v>
      </c>
      <c r="C54" s="122" t="s">
        <v>96</v>
      </c>
      <c r="D54" s="127">
        <v>600</v>
      </c>
      <c r="E54" s="126">
        <v>11400</v>
      </c>
      <c r="F54" s="41"/>
      <c r="G54" s="130"/>
      <c r="H54" s="25"/>
      <c r="I54" s="25"/>
    </row>
    <row r="55" spans="1:9" ht="22.5" customHeight="1" x14ac:dyDescent="0.25">
      <c r="A55" s="35">
        <v>45</v>
      </c>
      <c r="B55" s="122" t="s">
        <v>141</v>
      </c>
      <c r="C55" s="122" t="s">
        <v>96</v>
      </c>
      <c r="D55" s="124">
        <v>300</v>
      </c>
      <c r="E55" s="124">
        <v>5700</v>
      </c>
      <c r="F55" s="41"/>
      <c r="G55" s="130"/>
      <c r="H55" s="25"/>
      <c r="I55" s="25"/>
    </row>
    <row r="56" spans="1:9" ht="22.5" customHeight="1" x14ac:dyDescent="0.25">
      <c r="A56" s="35">
        <v>46</v>
      </c>
      <c r="B56" s="122" t="s">
        <v>142</v>
      </c>
      <c r="C56" s="122" t="s">
        <v>96</v>
      </c>
      <c r="D56" s="124">
        <v>450</v>
      </c>
      <c r="E56" s="124">
        <v>8550</v>
      </c>
      <c r="F56" s="41"/>
      <c r="G56" s="130"/>
      <c r="H56" s="25"/>
      <c r="I56" s="25"/>
    </row>
    <row r="57" spans="1:9" ht="22.5" customHeight="1" x14ac:dyDescent="0.25">
      <c r="A57" s="35">
        <v>47</v>
      </c>
      <c r="B57" s="122" t="s">
        <v>143</v>
      </c>
      <c r="C57" s="122" t="s">
        <v>109</v>
      </c>
      <c r="D57" s="124">
        <v>250</v>
      </c>
      <c r="E57" s="124">
        <v>4750</v>
      </c>
      <c r="F57" s="41"/>
      <c r="G57" s="130"/>
    </row>
    <row r="58" spans="1:9" ht="22.5" customHeight="1" x14ac:dyDescent="0.25">
      <c r="A58" s="35">
        <v>48</v>
      </c>
      <c r="B58" s="122" t="s">
        <v>144</v>
      </c>
      <c r="C58" s="122" t="s">
        <v>96</v>
      </c>
      <c r="D58" s="124">
        <v>446.43</v>
      </c>
      <c r="E58" s="124">
        <v>9553.57</v>
      </c>
      <c r="F58" s="41"/>
      <c r="G58" s="130"/>
    </row>
    <row r="59" spans="1:9" ht="22.5" customHeight="1" x14ac:dyDescent="0.25">
      <c r="A59" s="35">
        <v>49</v>
      </c>
      <c r="B59" s="122" t="s">
        <v>145</v>
      </c>
      <c r="C59" s="122" t="s">
        <v>109</v>
      </c>
      <c r="D59" s="124">
        <v>500</v>
      </c>
      <c r="E59" s="124">
        <v>9500</v>
      </c>
      <c r="F59" s="41"/>
      <c r="G59" s="130"/>
    </row>
    <row r="60" spans="1:9" ht="22.5" customHeight="1" x14ac:dyDescent="0.25">
      <c r="A60" s="35">
        <v>50</v>
      </c>
      <c r="B60" s="122" t="s">
        <v>146</v>
      </c>
      <c r="C60" s="122" t="s">
        <v>96</v>
      </c>
      <c r="D60" s="124">
        <v>446.43</v>
      </c>
      <c r="E60" s="124">
        <v>9553.57</v>
      </c>
      <c r="F60" s="128"/>
      <c r="G60" s="130"/>
    </row>
    <row r="61" spans="1:9" ht="22.5" customHeight="1" x14ac:dyDescent="0.25">
      <c r="A61" s="35">
        <v>51</v>
      </c>
      <c r="B61" s="122" t="s">
        <v>147</v>
      </c>
      <c r="C61" s="122" t="s">
        <v>109</v>
      </c>
      <c r="D61" s="129">
        <v>750</v>
      </c>
      <c r="E61" s="123">
        <v>14250</v>
      </c>
      <c r="F61" s="128"/>
      <c r="G61" s="130"/>
    </row>
    <row r="62" spans="1:9" ht="15.75" x14ac:dyDescent="0.25">
      <c r="A62" s="35">
        <v>52</v>
      </c>
      <c r="B62" s="122" t="s">
        <v>148</v>
      </c>
      <c r="C62" s="122" t="s">
        <v>96</v>
      </c>
      <c r="D62" s="129">
        <v>375</v>
      </c>
      <c r="E62" s="123">
        <v>7125</v>
      </c>
      <c r="F62" s="128"/>
      <c r="G62" s="130"/>
    </row>
    <row r="63" spans="1:9" ht="15.75" x14ac:dyDescent="0.25">
      <c r="A63" s="35">
        <v>53</v>
      </c>
      <c r="B63" s="122" t="s">
        <v>149</v>
      </c>
      <c r="C63" s="122" t="s">
        <v>96</v>
      </c>
      <c r="D63" s="125">
        <v>400</v>
      </c>
      <c r="E63" s="126">
        <v>7600</v>
      </c>
      <c r="F63" s="128"/>
      <c r="G63" s="130"/>
    </row>
    <row r="64" spans="1:9" ht="15.75" x14ac:dyDescent="0.25">
      <c r="A64" s="35">
        <v>54</v>
      </c>
      <c r="B64" s="122" t="s">
        <v>150</v>
      </c>
      <c r="C64" s="122" t="s">
        <v>109</v>
      </c>
      <c r="D64" s="125">
        <v>425</v>
      </c>
      <c r="E64" s="126">
        <v>8075</v>
      </c>
      <c r="F64" s="128"/>
      <c r="G64" s="130"/>
    </row>
    <row r="65" spans="1:7" ht="15.75" x14ac:dyDescent="0.25">
      <c r="A65" s="35">
        <v>55</v>
      </c>
      <c r="B65" s="122" t="s">
        <v>151</v>
      </c>
      <c r="C65" s="122" t="s">
        <v>96</v>
      </c>
      <c r="D65" s="127">
        <v>250</v>
      </c>
      <c r="E65" s="126">
        <v>4750</v>
      </c>
      <c r="F65" s="128"/>
      <c r="G65" s="131"/>
    </row>
    <row r="66" spans="1:7" ht="15.75" x14ac:dyDescent="0.25">
      <c r="A66" s="35">
        <v>56</v>
      </c>
      <c r="B66" s="122" t="s">
        <v>152</v>
      </c>
      <c r="C66" s="122" t="s">
        <v>109</v>
      </c>
      <c r="D66" s="124">
        <v>338.71</v>
      </c>
      <c r="E66" s="124">
        <v>6435.48</v>
      </c>
      <c r="F66" s="128"/>
      <c r="G66" s="130"/>
    </row>
    <row r="67" spans="1:7" ht="15.75" x14ac:dyDescent="0.25">
      <c r="A67" s="35">
        <v>57</v>
      </c>
      <c r="B67" s="122" t="s">
        <v>153</v>
      </c>
      <c r="C67" s="122" t="s">
        <v>96</v>
      </c>
      <c r="D67" s="129">
        <v>200</v>
      </c>
      <c r="E67" s="123">
        <v>3800</v>
      </c>
      <c r="F67" s="128"/>
      <c r="G67" s="130"/>
    </row>
  </sheetData>
  <protectedRanges>
    <protectedRange sqref="B31" name="Rango1_1_1_3_1_1_4"/>
    <protectedRange sqref="B32" name="Rango1_1_1_1_1_1_1_1_1_2_1"/>
    <protectedRange sqref="B30" name="Rango1_1_1_3_1_1_3_1"/>
    <protectedRange sqref="C33" name="Rango4_2_2_1_1_1_1_1_1_1"/>
    <protectedRange sqref="C35:C39" name="Rango4_1_3_1_1_1_2_1_1_1_1_2_1"/>
    <protectedRange sqref="C27:C29 C20 C22:C23 C13" name="Rango4_1_3_1_1_1_2_1_1_2_1_1"/>
  </protectedRanges>
  <mergeCells count="13">
    <mergeCell ref="G9:G10"/>
    <mergeCell ref="F9:F10"/>
    <mergeCell ref="A2:F2"/>
    <mergeCell ref="A3:F3"/>
    <mergeCell ref="A4:F4"/>
    <mergeCell ref="A7:F7"/>
    <mergeCell ref="A5:F5"/>
    <mergeCell ref="A6:F6"/>
    <mergeCell ref="B9:B10"/>
    <mergeCell ref="A9:A10"/>
    <mergeCell ref="D9:D10"/>
    <mergeCell ref="C9:C10"/>
    <mergeCell ref="E9:E10"/>
  </mergeCells>
  <dataValidations count="2">
    <dataValidation type="list" allowBlank="1" showErrorMessage="1" sqref="C23:C24 C33 C36 C38:C40 C43 C27">
      <formula1>$BV$1:$BW$1</formula1>
      <formula2>0</formula2>
    </dataValidation>
    <dataValidation type="list" allowBlank="1" showErrorMessage="1" sqref="C57 C59 C61">
      <formula1>$BU$1:$BV$1</formula1>
      <formula2>0</formula2>
    </dataValidation>
  </dataValidations>
  <printOptions horizontalCentered="1" verticalCentered="1"/>
  <pageMargins left="1.6929133858267718" right="0.78740157480314965" top="1.1811023622047245" bottom="0.78740157480314965" header="0.78740157480314965" footer="0.51181102362204722"/>
  <pageSetup paperSize="5" scale="88" firstPageNumber="0" orientation="landscape" r:id="rId1"/>
  <headerFooter alignWithMargins="0">
    <oddHeader>&amp;C&amp;"Times New Roman,Normal"&amp;22&amp;A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I14"/>
  <sheetViews>
    <sheetView workbookViewId="0">
      <selection activeCell="E16" sqref="E16"/>
    </sheetView>
  </sheetViews>
  <sheetFormatPr baseColWidth="10" defaultRowHeight="12.75" x14ac:dyDescent="0.2"/>
  <cols>
    <col min="1" max="1" width="8.85546875" customWidth="1"/>
    <col min="2" max="2" width="28.5703125" customWidth="1"/>
    <col min="3" max="3" width="21.140625" customWidth="1"/>
    <col min="4" max="4" width="14.28515625" customWidth="1"/>
    <col min="7" max="7" width="13.42578125" customWidth="1"/>
    <col min="9" max="9" width="9.28515625" customWidth="1"/>
  </cols>
  <sheetData>
    <row r="2" spans="1:9" ht="19.5" x14ac:dyDescent="0.3">
      <c r="A2" s="176" t="s">
        <v>0</v>
      </c>
      <c r="B2" s="176"/>
      <c r="C2" s="176"/>
      <c r="D2" s="176"/>
      <c r="E2" s="176"/>
      <c r="F2" s="176"/>
      <c r="G2" s="176"/>
    </row>
    <row r="3" spans="1:9" ht="19.5" x14ac:dyDescent="0.3">
      <c r="A3" s="153" t="s">
        <v>1</v>
      </c>
      <c r="B3" s="153"/>
      <c r="C3" s="153"/>
      <c r="D3" s="153"/>
      <c r="E3" s="153"/>
      <c r="F3" s="153"/>
      <c r="G3" s="153"/>
    </row>
    <row r="4" spans="1:9" x14ac:dyDescent="0.2">
      <c r="A4" s="177" t="s">
        <v>235</v>
      </c>
      <c r="B4" s="177"/>
      <c r="C4" s="177"/>
      <c r="D4" s="177"/>
      <c r="E4" s="177"/>
      <c r="F4" s="177"/>
      <c r="G4" s="177"/>
    </row>
    <row r="5" spans="1:9" x14ac:dyDescent="0.2">
      <c r="A5" s="154" t="s">
        <v>236</v>
      </c>
      <c r="B5" s="154"/>
      <c r="C5" s="154"/>
      <c r="D5" s="154"/>
      <c r="E5" s="154"/>
      <c r="F5" s="154"/>
      <c r="G5" s="154"/>
    </row>
    <row r="6" spans="1:9" x14ac:dyDescent="0.2">
      <c r="A6" s="154" t="s">
        <v>3</v>
      </c>
      <c r="B6" s="154"/>
      <c r="C6" s="154"/>
      <c r="D6" s="154"/>
      <c r="E6" s="154"/>
      <c r="F6" s="154"/>
      <c r="G6" s="154"/>
    </row>
    <row r="7" spans="1:9" x14ac:dyDescent="0.2">
      <c r="A7" s="178">
        <v>42947</v>
      </c>
      <c r="B7" s="178"/>
      <c r="C7" s="178"/>
      <c r="D7" s="178"/>
      <c r="E7" s="178"/>
      <c r="F7" s="178"/>
      <c r="G7" s="178"/>
    </row>
    <row r="8" spans="1:9" x14ac:dyDescent="0.2">
      <c r="A8" s="179"/>
      <c r="B8" s="179"/>
      <c r="C8" s="180"/>
    </row>
    <row r="9" spans="1:9" x14ac:dyDescent="0.2">
      <c r="A9" s="181" t="s">
        <v>4</v>
      </c>
      <c r="B9" s="182" t="s">
        <v>237</v>
      </c>
      <c r="C9" s="183" t="s">
        <v>9</v>
      </c>
      <c r="D9" s="181" t="s">
        <v>238</v>
      </c>
      <c r="E9" s="184" t="s">
        <v>12</v>
      </c>
      <c r="F9" s="181" t="s">
        <v>13</v>
      </c>
      <c r="G9" s="181" t="s">
        <v>239</v>
      </c>
      <c r="H9" s="185" t="s">
        <v>240</v>
      </c>
      <c r="I9" s="185"/>
    </row>
    <row r="10" spans="1:9" ht="24.75" customHeight="1" x14ac:dyDescent="0.2">
      <c r="A10" s="181"/>
      <c r="B10" s="182"/>
      <c r="C10" s="183"/>
      <c r="D10" s="181"/>
      <c r="E10" s="186"/>
      <c r="F10" s="181"/>
      <c r="G10" s="181"/>
      <c r="H10" s="185"/>
      <c r="I10" s="185"/>
    </row>
    <row r="11" spans="1:9" ht="108" x14ac:dyDescent="0.2">
      <c r="A11" s="187">
        <v>1</v>
      </c>
      <c r="B11" s="188" t="s">
        <v>241</v>
      </c>
      <c r="C11" s="189" t="s">
        <v>242</v>
      </c>
      <c r="D11" s="190">
        <v>4016.25</v>
      </c>
      <c r="E11" s="191">
        <v>0</v>
      </c>
      <c r="F11" s="192">
        <v>4016.25</v>
      </c>
      <c r="G11" s="193" t="s">
        <v>243</v>
      </c>
      <c r="H11" s="194" t="s">
        <v>244</v>
      </c>
      <c r="I11" s="195"/>
    </row>
    <row r="12" spans="1:9" ht="36" x14ac:dyDescent="0.2">
      <c r="A12" s="187">
        <v>2</v>
      </c>
      <c r="B12" s="188" t="s">
        <v>245</v>
      </c>
      <c r="C12" s="189" t="s">
        <v>242</v>
      </c>
      <c r="D12" s="190">
        <v>2400</v>
      </c>
      <c r="E12" s="191">
        <v>0</v>
      </c>
      <c r="F12" s="192">
        <v>2400</v>
      </c>
      <c r="G12" s="193" t="s">
        <v>243</v>
      </c>
      <c r="H12" s="194">
        <v>42825</v>
      </c>
      <c r="I12" s="195"/>
    </row>
    <row r="13" spans="1:9" ht="36" x14ac:dyDescent="0.2">
      <c r="A13" s="187">
        <v>3</v>
      </c>
      <c r="B13" s="188" t="s">
        <v>245</v>
      </c>
      <c r="C13" s="189" t="s">
        <v>242</v>
      </c>
      <c r="D13" s="196">
        <v>1200</v>
      </c>
      <c r="E13" s="192">
        <v>0</v>
      </c>
      <c r="F13" s="192">
        <v>1200</v>
      </c>
      <c r="G13" s="193" t="s">
        <v>243</v>
      </c>
      <c r="H13" s="197">
        <v>42860</v>
      </c>
      <c r="I13" s="198"/>
    </row>
    <row r="14" spans="1:9" x14ac:dyDescent="0.2">
      <c r="D14" s="199"/>
      <c r="E14" s="200"/>
    </row>
  </sheetData>
  <mergeCells count="17">
    <mergeCell ref="G9:G10"/>
    <mergeCell ref="H9:I10"/>
    <mergeCell ref="H11:I11"/>
    <mergeCell ref="H12:I12"/>
    <mergeCell ref="H13:I13"/>
    <mergeCell ref="A9:A10"/>
    <mergeCell ref="B9:B10"/>
    <mergeCell ref="C9:C10"/>
    <mergeCell ref="D9:D10"/>
    <mergeCell ref="E9:E10"/>
    <mergeCell ref="F9:F10"/>
    <mergeCell ref="A2:G2"/>
    <mergeCell ref="A3:G3"/>
    <mergeCell ref="A4:G4"/>
    <mergeCell ref="A5:G5"/>
    <mergeCell ref="A6:G6"/>
    <mergeCell ref="A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RENGLON 011</vt:lpstr>
      <vt:lpstr>RENGLON 022</vt:lpstr>
      <vt:lpstr>RENGLON 021</vt:lpstr>
      <vt:lpstr>RENGLON 029</vt:lpstr>
      <vt:lpstr>SUBGRUPO 18</vt:lpstr>
      <vt:lpstr>'RENGLON 011'!Área_de_impresión</vt:lpstr>
      <vt:lpstr>'RENGLON 022'!Área_de_impresión</vt:lpstr>
      <vt:lpstr>'RENGLON 021'!Títulos_a_imprimir</vt:lpstr>
      <vt:lpstr>'RENGLON 029'!Títulos_a_imprimir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tgfigueroa</dc:creator>
  <cp:lastModifiedBy>amperez</cp:lastModifiedBy>
  <cp:lastPrinted>2017-03-23T22:19:54Z</cp:lastPrinted>
  <dcterms:created xsi:type="dcterms:W3CDTF">2013-11-29T23:12:09Z</dcterms:created>
  <dcterms:modified xsi:type="dcterms:W3CDTF">2017-08-09T20:50:51Z</dcterms:modified>
</cp:coreProperties>
</file>