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 publica 2\Información 2019\INFORMACION PUBLICA DE OFICIO\MARZO 2019\"/>
    </mc:Choice>
  </mc:AlternateContent>
  <bookViews>
    <workbookView xWindow="0" yWindow="0" windowWidth="26655" windowHeight="7845" firstSheet="2" activeTab="2"/>
  </bookViews>
  <sheets>
    <sheet name="Hoja2" sheetId="7" state="hidden" r:id="rId1"/>
    <sheet name="Hoja1" sheetId="5" state="hidden" r:id="rId2"/>
    <sheet name="Temporal" sheetId="4" r:id="rId3"/>
    <sheet name="INFORME 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2" hidden="1">Temporal!$A$14:$BR$119</definedName>
    <definedName name="Adulto_Mayor">Hoja1!$N$50</definedName>
    <definedName name="Adulto_Sector_Laboral">Hoja1!$M$50</definedName>
    <definedName name="Alta_Verapaz">Hoja1!$V$14:$V$30</definedName>
    <definedName name="_xlnm.Print_Area" localSheetId="3">'INFORME '!$A$1:$G$105</definedName>
    <definedName name="_xlnm.Print_Area" localSheetId="2">Temporal!$BO$10</definedName>
    <definedName name="Baja_Verapaz">Hoja1!$U$14:$U$21</definedName>
    <definedName name="Capacidades">Hoja1!$H$50:$H$51</definedName>
    <definedName name="Chimaltenango">Hoja1!$J$14:$J$29</definedName>
    <definedName name="Chiquimula">Hoja1!$Z$14:$Z$24</definedName>
    <definedName name="Dep">Temporal!#REF!</definedName>
    <definedName name="DepA">Temporal!#REF!</definedName>
    <definedName name="Departamento">Hoja1!$A$19:$A$40</definedName>
    <definedName name="Departamento1">Hoja1!$F$14:$F$35</definedName>
    <definedName name="DepB">Temporal!#REF!</definedName>
    <definedName name="DepC">Temporal!#REF!</definedName>
    <definedName name="DepD">Temporal!#REF!</definedName>
    <definedName name="DepE">Temporal!#REF!</definedName>
    <definedName name="DepF">Temporal!#REF!</definedName>
    <definedName name="DepG">Temporal!#REF!</definedName>
    <definedName name="DepH">Temporal!#REF!</definedName>
    <definedName name="DepI">Temporal!#REF!</definedName>
    <definedName name="DepJ">Temporal!#REF!</definedName>
    <definedName name="DepK">Temporal!#REF!</definedName>
    <definedName name="DepL">Temporal!#REF!</definedName>
    <definedName name="DepM">Temporal!#REF!</definedName>
    <definedName name="DepN">Temporal!#REF!</definedName>
    <definedName name="DepO">Temporal!#REF!</definedName>
    <definedName name="DepP">Temporal!#REF!</definedName>
    <definedName name="DepQ">Temporal!#REF!</definedName>
    <definedName name="DepR">Temporal!#REF!</definedName>
    <definedName name="DepS">Temporal!#REF!</definedName>
    <definedName name="DepT">Temporal!#REF!</definedName>
    <definedName name="DPSE_21">#REF!</definedName>
    <definedName name="DPSE25">#REF!</definedName>
    <definedName name="El_Progreso">Hoja1!$H$14:$H$21</definedName>
    <definedName name="Escuintla">Hoja1!$K$14:$K$26</definedName>
    <definedName name="Eventos_Especiales">Hoja1!$O$50</definedName>
    <definedName name="Festivales_Deportivos_y_Recreativos">Hoja1!$P$50</definedName>
    <definedName name="Guatemala">Hoja1!$G$14:$G$30</definedName>
    <definedName name="Huehuetenango">Hoja1!$S$14:$S$45</definedName>
    <definedName name="Inclusion">Hoja1!$I$50:$I$51</definedName>
    <definedName name="Izabal">Hoja1!$X$14:$X$18</definedName>
    <definedName name="Jalapa">Hoja1!$AA$14:$AA$20</definedName>
    <definedName name="Jutiapa">Hoja1!$AB$14:$AB$30</definedName>
    <definedName name="Juventud">Hoja1!$G$50:$G$51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ujer">Hoja1!$K$50:$K$53</definedName>
    <definedName name="Municipio">Hoja1!$B$19:$B$351</definedName>
    <definedName name="Niñez">Hoja1!$L$50</definedName>
    <definedName name="Pelota_Maya">Hoja1!$J$50:$J$51</definedName>
    <definedName name="Petén">Hoja1!$W$14:$W$27</definedName>
    <definedName name="Piramide">Hoja1!$R$50</definedName>
    <definedName name="pirámide">Hoja1!$R$50</definedName>
    <definedName name="Plan_Luz">Hoja1!$Q$50</definedName>
    <definedName name="Políticas" localSheetId="2">Hoja1!$A$3:$A$7</definedName>
    <definedName name="Producto">Hoja1!$C$3:$C$8</definedName>
    <definedName name="Progra">Temporal!#REF!</definedName>
    <definedName name="Progra1">Temporal!#REF!</definedName>
    <definedName name="Progra10">Temporal!#REF!</definedName>
    <definedName name="Progra11">Temporal!#REF!</definedName>
    <definedName name="Progra12">Temporal!#REF!</definedName>
    <definedName name="Progra13">Temporal!#REF!</definedName>
    <definedName name="Progra14">Temporal!#REF!</definedName>
    <definedName name="Progra15">Temporal!#REF!</definedName>
    <definedName name="Progra16">Temporal!#REF!</definedName>
    <definedName name="Progra17">Temporal!#REF!</definedName>
    <definedName name="Progra18">Temporal!#REF!</definedName>
    <definedName name="Progra19">Temporal!#REF!</definedName>
    <definedName name="Progra2">Temporal!#REF!</definedName>
    <definedName name="Progra3">Temporal!#REF!</definedName>
    <definedName name="Progra4">Temporal!#REF!</definedName>
    <definedName name="Progra5">Temporal!#REF!</definedName>
    <definedName name="Progra6">Temporal!#REF!</definedName>
    <definedName name="Progra7">Temporal!#REF!</definedName>
    <definedName name="Progra8">Temporal!#REF!</definedName>
    <definedName name="Progra9">Temporal!#REF!</definedName>
    <definedName name="Programa">Hoja1!$F$50:$F$63</definedName>
    <definedName name="Quetzaltenango">Hoja1!$O$14:$O$37</definedName>
    <definedName name="Quiché">Hoja1!$T$14:$T$34</definedName>
    <definedName name="Red_de_Promotores">Hoja1!$T$50</definedName>
    <definedName name="REGION">Hoja1!$C$19:$C$26</definedName>
    <definedName name="Retalhuleu">Hoja1!$Q$14:$Q$22</definedName>
    <definedName name="Sacatepéquez">Hoja1!$I$14:$I$29</definedName>
    <definedName name="San_Marcos">Hoja1!$R$14:$R$43</definedName>
    <definedName name="Santa_Rosa">Hoja1!$L$14:$L$27</definedName>
    <definedName name="Servicio_Civico">Hoja1!$S$50</definedName>
    <definedName name="Sololá">Hoja1!$M$14:$M$32</definedName>
    <definedName name="SUB">Hoja1!$D$3:$D$15</definedName>
    <definedName name="SUB_PRODUCTO">Hoja1!$D$3:$AI$15</definedName>
    <definedName name="SUBPRODUCTO">Hoja1!$D$3:$AI$15</definedName>
    <definedName name="Suchitepéquez">Hoja1!$P$14:$P$34</definedName>
    <definedName name="_xlnm.Print_Titles" localSheetId="2">Temporal!$1:$14</definedName>
    <definedName name="Totonicapán">Hoja1!$N$14:$N$21</definedName>
    <definedName name="Zacapa">Hoja1!$Y$14:$Y$24</definedName>
  </definedNames>
  <calcPr calcId="152511"/>
  <pivotCaches>
    <pivotCache cacheId="0" r:id="rId36"/>
  </pivotCaches>
</workbook>
</file>

<file path=xl/calcChain.xml><?xml version="1.0" encoding="utf-8"?>
<calcChain xmlns="http://schemas.openxmlformats.org/spreadsheetml/2006/main">
  <c r="BF101" i="4" l="1"/>
  <c r="BE101" i="4"/>
  <c r="BG101" i="4" s="1"/>
  <c r="AU101" i="4"/>
  <c r="AT101" i="4"/>
  <c r="AV101" i="4" s="1"/>
  <c r="AJ101" i="4"/>
  <c r="AI101" i="4"/>
  <c r="Y101" i="4"/>
  <c r="X101" i="4"/>
  <c r="BF100" i="4"/>
  <c r="BE100" i="4"/>
  <c r="BG100" i="4" s="1"/>
  <c r="AU100" i="4"/>
  <c r="AT100" i="4"/>
  <c r="AV100" i="4" s="1"/>
  <c r="AJ100" i="4"/>
  <c r="AI100" i="4"/>
  <c r="Y100" i="4"/>
  <c r="X100" i="4"/>
  <c r="BF99" i="4"/>
  <c r="BE99" i="4"/>
  <c r="BG99" i="4" s="1"/>
  <c r="AU99" i="4"/>
  <c r="AT99" i="4"/>
  <c r="AJ99" i="4"/>
  <c r="AI99" i="4"/>
  <c r="Y99" i="4"/>
  <c r="X99" i="4"/>
  <c r="BF98" i="4"/>
  <c r="BE98" i="4"/>
  <c r="BG98" i="4" s="1"/>
  <c r="AU98" i="4"/>
  <c r="AT98" i="4"/>
  <c r="AV98" i="4" s="1"/>
  <c r="AJ98" i="4"/>
  <c r="AI98" i="4"/>
  <c r="Y98" i="4"/>
  <c r="X98" i="4"/>
  <c r="Z98" i="4" s="1"/>
  <c r="BI99" i="4" l="1"/>
  <c r="AK99" i="4"/>
  <c r="AK100" i="4"/>
  <c r="AK101" i="4"/>
  <c r="BH98" i="4"/>
  <c r="BH99" i="4"/>
  <c r="AK98" i="4"/>
  <c r="BJ98" i="4" s="1"/>
  <c r="BI100" i="4"/>
  <c r="BI101" i="4"/>
  <c r="AV99" i="4"/>
  <c r="BH100" i="4"/>
  <c r="BH101" i="4"/>
  <c r="Z101" i="4"/>
  <c r="BJ101" i="4" s="1"/>
  <c r="Z100" i="4"/>
  <c r="BJ100" i="4" s="1"/>
  <c r="BI98" i="4"/>
  <c r="Z99" i="4"/>
  <c r="BJ99" i="4" l="1"/>
  <c r="BF118" i="4"/>
  <c r="BE118" i="4"/>
  <c r="BF117" i="4"/>
  <c r="BE117" i="4"/>
  <c r="BF116" i="4"/>
  <c r="BE116" i="4"/>
  <c r="BF115" i="4"/>
  <c r="BE115" i="4"/>
  <c r="BF114" i="4"/>
  <c r="BE114" i="4"/>
  <c r="BF113" i="4"/>
  <c r="BE113" i="4"/>
  <c r="BF112" i="4"/>
  <c r="BE112" i="4"/>
  <c r="BF111" i="4"/>
  <c r="BE111" i="4"/>
  <c r="BF110" i="4"/>
  <c r="BE110" i="4"/>
  <c r="BF109" i="4"/>
  <c r="BE109" i="4"/>
  <c r="BF108" i="4"/>
  <c r="BE108" i="4"/>
  <c r="BF107" i="4"/>
  <c r="BE107" i="4"/>
  <c r="BF106" i="4"/>
  <c r="BE106" i="4"/>
  <c r="BF105" i="4"/>
  <c r="BE105" i="4"/>
  <c r="BF104" i="4"/>
  <c r="BE104" i="4"/>
  <c r="BF103" i="4"/>
  <c r="BE103" i="4"/>
  <c r="BF102" i="4"/>
  <c r="BE102" i="4"/>
  <c r="BF97" i="4"/>
  <c r="BE97" i="4"/>
  <c r="BF96" i="4"/>
  <c r="BE96" i="4"/>
  <c r="BF95" i="4"/>
  <c r="BE95" i="4"/>
  <c r="BF94" i="4"/>
  <c r="BE94" i="4"/>
  <c r="BF93" i="4"/>
  <c r="BE93" i="4"/>
  <c r="BF92" i="4"/>
  <c r="BE92" i="4"/>
  <c r="BF91" i="4"/>
  <c r="BE91" i="4"/>
  <c r="BF90" i="4"/>
  <c r="BE90" i="4"/>
  <c r="BF89" i="4"/>
  <c r="BE89" i="4"/>
  <c r="BF88" i="4"/>
  <c r="BE88" i="4"/>
  <c r="BF87" i="4"/>
  <c r="BE87" i="4"/>
  <c r="BF86" i="4"/>
  <c r="BE86" i="4"/>
  <c r="BF85" i="4"/>
  <c r="BE85" i="4"/>
  <c r="BF84" i="4"/>
  <c r="BE84" i="4"/>
  <c r="BF83" i="4"/>
  <c r="BE83" i="4"/>
  <c r="BF82" i="4"/>
  <c r="BE82" i="4"/>
  <c r="BF81" i="4"/>
  <c r="BE81" i="4"/>
  <c r="BF80" i="4"/>
  <c r="BE80" i="4"/>
  <c r="BF79" i="4"/>
  <c r="BE79" i="4"/>
  <c r="BF78" i="4"/>
  <c r="BE78" i="4"/>
  <c r="BF77" i="4"/>
  <c r="BE77" i="4"/>
  <c r="BF76" i="4"/>
  <c r="BE76" i="4"/>
  <c r="BF75" i="4"/>
  <c r="BE75" i="4"/>
  <c r="BF74" i="4"/>
  <c r="BE74" i="4"/>
  <c r="BF73" i="4"/>
  <c r="BE73" i="4"/>
  <c r="BF72" i="4"/>
  <c r="BE72" i="4"/>
  <c r="BF71" i="4"/>
  <c r="BE71" i="4"/>
  <c r="BF70" i="4"/>
  <c r="BE70" i="4"/>
  <c r="BF69" i="4"/>
  <c r="BE69" i="4"/>
  <c r="BF68" i="4"/>
  <c r="BE68" i="4"/>
  <c r="BF67" i="4"/>
  <c r="BE67" i="4"/>
  <c r="BF66" i="4"/>
  <c r="BE66" i="4"/>
  <c r="BF65" i="4"/>
  <c r="BE65" i="4"/>
  <c r="BF64" i="4"/>
  <c r="BE64" i="4"/>
  <c r="BF63" i="4"/>
  <c r="BE63" i="4"/>
  <c r="BF62" i="4"/>
  <c r="BE62" i="4"/>
  <c r="BF61" i="4"/>
  <c r="BE61" i="4"/>
  <c r="BF60" i="4"/>
  <c r="BE60" i="4"/>
  <c r="BF59" i="4"/>
  <c r="BE59" i="4"/>
  <c r="BF58" i="4"/>
  <c r="BE58" i="4"/>
  <c r="BF57" i="4"/>
  <c r="BE57" i="4"/>
  <c r="BF56" i="4"/>
  <c r="BE56" i="4"/>
  <c r="BF55" i="4"/>
  <c r="BE55" i="4"/>
  <c r="BF54" i="4"/>
  <c r="BE54" i="4"/>
  <c r="BF53" i="4"/>
  <c r="BE53" i="4"/>
  <c r="BF52" i="4"/>
  <c r="BE52" i="4"/>
  <c r="BF51" i="4"/>
  <c r="BE51" i="4"/>
  <c r="BF50" i="4"/>
  <c r="BE50" i="4"/>
  <c r="BF49" i="4"/>
  <c r="BE49" i="4"/>
  <c r="BF48" i="4"/>
  <c r="BE48" i="4"/>
  <c r="BF47" i="4"/>
  <c r="BE47" i="4"/>
  <c r="BF46" i="4"/>
  <c r="BE46" i="4"/>
  <c r="BF45" i="4"/>
  <c r="BE45" i="4"/>
  <c r="BF44" i="4"/>
  <c r="BE44" i="4"/>
  <c r="BF43" i="4"/>
  <c r="BE43" i="4"/>
  <c r="BF42" i="4"/>
  <c r="BE42" i="4"/>
  <c r="BF41" i="4"/>
  <c r="BE41" i="4"/>
  <c r="BF40" i="4"/>
  <c r="BE40" i="4"/>
  <c r="BF39" i="4"/>
  <c r="BE39" i="4"/>
  <c r="BF38" i="4"/>
  <c r="BE38" i="4"/>
  <c r="BF37" i="4"/>
  <c r="BE37" i="4"/>
  <c r="BF36" i="4"/>
  <c r="BE36" i="4"/>
  <c r="BF35" i="4"/>
  <c r="BE35" i="4"/>
  <c r="BF34" i="4"/>
  <c r="BE34" i="4"/>
  <c r="BF33" i="4"/>
  <c r="BE33" i="4"/>
  <c r="BF32" i="4"/>
  <c r="BE32" i="4"/>
  <c r="BF31" i="4"/>
  <c r="BE31" i="4"/>
  <c r="BF30" i="4"/>
  <c r="BE30" i="4"/>
  <c r="BF29" i="4"/>
  <c r="BE29" i="4"/>
  <c r="BF28" i="4"/>
  <c r="BE28" i="4"/>
  <c r="BF27" i="4"/>
  <c r="BE27" i="4"/>
  <c r="BF26" i="4"/>
  <c r="BE26" i="4"/>
  <c r="BF25" i="4"/>
  <c r="BE25" i="4"/>
  <c r="BF24" i="4"/>
  <c r="BE24" i="4"/>
  <c r="BF23" i="4"/>
  <c r="BE23" i="4"/>
  <c r="BF22" i="4"/>
  <c r="BE22" i="4"/>
  <c r="BF21" i="4"/>
  <c r="BE21" i="4"/>
  <c r="BF20" i="4"/>
  <c r="BE20" i="4"/>
  <c r="BF19" i="4"/>
  <c r="BE19" i="4"/>
  <c r="BF18" i="4"/>
  <c r="BE18" i="4"/>
  <c r="BF17" i="4"/>
  <c r="BE17" i="4"/>
  <c r="BF16" i="4"/>
  <c r="BE16" i="4"/>
  <c r="BF15" i="4"/>
  <c r="BE15" i="4"/>
  <c r="AU118" i="4"/>
  <c r="AT118" i="4"/>
  <c r="AU117" i="4"/>
  <c r="AT117" i="4"/>
  <c r="AU116" i="4"/>
  <c r="AT116" i="4"/>
  <c r="AU115" i="4"/>
  <c r="AT115" i="4"/>
  <c r="AU114" i="4"/>
  <c r="AT114" i="4"/>
  <c r="AU113" i="4"/>
  <c r="AT113" i="4"/>
  <c r="AU112" i="4"/>
  <c r="AT112" i="4"/>
  <c r="AU111" i="4"/>
  <c r="AT111" i="4"/>
  <c r="AU110" i="4"/>
  <c r="AT110" i="4"/>
  <c r="AU109" i="4"/>
  <c r="AT109" i="4"/>
  <c r="AU108" i="4"/>
  <c r="AT108" i="4"/>
  <c r="AU107" i="4"/>
  <c r="AT107" i="4"/>
  <c r="AU106" i="4"/>
  <c r="AT106" i="4"/>
  <c r="AU105" i="4"/>
  <c r="AT105" i="4"/>
  <c r="AU104" i="4"/>
  <c r="AT104" i="4"/>
  <c r="AU103" i="4"/>
  <c r="AT103" i="4"/>
  <c r="AU102" i="4"/>
  <c r="AT102" i="4"/>
  <c r="AU97" i="4"/>
  <c r="AT97" i="4"/>
  <c r="AU96" i="4"/>
  <c r="AT96" i="4"/>
  <c r="AU95" i="4"/>
  <c r="AT95" i="4"/>
  <c r="AU94" i="4"/>
  <c r="AT94" i="4"/>
  <c r="AU93" i="4"/>
  <c r="AT93" i="4"/>
  <c r="AU92" i="4"/>
  <c r="AT92" i="4"/>
  <c r="AU91" i="4"/>
  <c r="AT91" i="4"/>
  <c r="AU90" i="4"/>
  <c r="AT90" i="4"/>
  <c r="AU89" i="4"/>
  <c r="AT89" i="4"/>
  <c r="AU88" i="4"/>
  <c r="AT88" i="4"/>
  <c r="AU87" i="4"/>
  <c r="AT87" i="4"/>
  <c r="AU86" i="4"/>
  <c r="AT86" i="4"/>
  <c r="AU85" i="4"/>
  <c r="AT85" i="4"/>
  <c r="AU84" i="4"/>
  <c r="AT84" i="4"/>
  <c r="AU83" i="4"/>
  <c r="AT83" i="4"/>
  <c r="AU82" i="4"/>
  <c r="AT82" i="4"/>
  <c r="AU81" i="4"/>
  <c r="AT81" i="4"/>
  <c r="AU80" i="4"/>
  <c r="AT80" i="4"/>
  <c r="AU79" i="4"/>
  <c r="AT79" i="4"/>
  <c r="AU78" i="4"/>
  <c r="AT78" i="4"/>
  <c r="AU77" i="4"/>
  <c r="AT77" i="4"/>
  <c r="AU76" i="4"/>
  <c r="AT76" i="4"/>
  <c r="AU75" i="4"/>
  <c r="AT75" i="4"/>
  <c r="AU74" i="4"/>
  <c r="AT74" i="4"/>
  <c r="AU73" i="4"/>
  <c r="AT73" i="4"/>
  <c r="AU72" i="4"/>
  <c r="AT72" i="4"/>
  <c r="AU71" i="4"/>
  <c r="AT71" i="4"/>
  <c r="AU70" i="4"/>
  <c r="AT70" i="4"/>
  <c r="AU69" i="4"/>
  <c r="AT69" i="4"/>
  <c r="AU68" i="4"/>
  <c r="AT68" i="4"/>
  <c r="AU67" i="4"/>
  <c r="AT67" i="4"/>
  <c r="AU66" i="4"/>
  <c r="AT66" i="4"/>
  <c r="AU65" i="4"/>
  <c r="AT65" i="4"/>
  <c r="AU64" i="4"/>
  <c r="AT64" i="4"/>
  <c r="AU63" i="4"/>
  <c r="AT63" i="4"/>
  <c r="AU62" i="4"/>
  <c r="AT62" i="4"/>
  <c r="AU61" i="4"/>
  <c r="AT61" i="4"/>
  <c r="AU60" i="4"/>
  <c r="AT60" i="4"/>
  <c r="AU59" i="4"/>
  <c r="AT59" i="4"/>
  <c r="AU58" i="4"/>
  <c r="AT58" i="4"/>
  <c r="AU57" i="4"/>
  <c r="AT57" i="4"/>
  <c r="AU56" i="4"/>
  <c r="AT56" i="4"/>
  <c r="AU55" i="4"/>
  <c r="AT55" i="4"/>
  <c r="AU54" i="4"/>
  <c r="AT54" i="4"/>
  <c r="AU53" i="4"/>
  <c r="AT53" i="4"/>
  <c r="AU52" i="4"/>
  <c r="AT52" i="4"/>
  <c r="AU51" i="4"/>
  <c r="AT51" i="4"/>
  <c r="AU50" i="4"/>
  <c r="AT50" i="4"/>
  <c r="AU49" i="4"/>
  <c r="AT49" i="4"/>
  <c r="AU48" i="4"/>
  <c r="AT48" i="4"/>
  <c r="AU47" i="4"/>
  <c r="AT47" i="4"/>
  <c r="AU46" i="4"/>
  <c r="AT46" i="4"/>
  <c r="AU45" i="4"/>
  <c r="AT45" i="4"/>
  <c r="AU44" i="4"/>
  <c r="AT44" i="4"/>
  <c r="AU43" i="4"/>
  <c r="AT43" i="4"/>
  <c r="AU42" i="4"/>
  <c r="AT42" i="4"/>
  <c r="AU41" i="4"/>
  <c r="AT41" i="4"/>
  <c r="AU40" i="4"/>
  <c r="AT40" i="4"/>
  <c r="AU39" i="4"/>
  <c r="AT39" i="4"/>
  <c r="AU38" i="4"/>
  <c r="AT38" i="4"/>
  <c r="AU37" i="4"/>
  <c r="AT37" i="4"/>
  <c r="AU36" i="4"/>
  <c r="AT36" i="4"/>
  <c r="AU35" i="4"/>
  <c r="AT35" i="4"/>
  <c r="AU34" i="4"/>
  <c r="AT34" i="4"/>
  <c r="AU33" i="4"/>
  <c r="AT33" i="4"/>
  <c r="AU32" i="4"/>
  <c r="AT32" i="4"/>
  <c r="AU31" i="4"/>
  <c r="AT31" i="4"/>
  <c r="AU30" i="4"/>
  <c r="AT30" i="4"/>
  <c r="AU29" i="4"/>
  <c r="AT29" i="4"/>
  <c r="AU28" i="4"/>
  <c r="AT28" i="4"/>
  <c r="AU27" i="4"/>
  <c r="AT27" i="4"/>
  <c r="AU26" i="4"/>
  <c r="AT26" i="4"/>
  <c r="AU25" i="4"/>
  <c r="AT25" i="4"/>
  <c r="AU24" i="4"/>
  <c r="AT24" i="4"/>
  <c r="AU23" i="4"/>
  <c r="AT23" i="4"/>
  <c r="AU22" i="4"/>
  <c r="AT22" i="4"/>
  <c r="AU21" i="4"/>
  <c r="AT21" i="4"/>
  <c r="AU20" i="4"/>
  <c r="AT20" i="4"/>
  <c r="AU19" i="4"/>
  <c r="AT19" i="4"/>
  <c r="AU18" i="4"/>
  <c r="AT18" i="4"/>
  <c r="AU17" i="4"/>
  <c r="AT17" i="4"/>
  <c r="AU16" i="4"/>
  <c r="AT16" i="4"/>
  <c r="AU15" i="4"/>
  <c r="AT15" i="4"/>
  <c r="AJ118" i="4"/>
  <c r="AI118" i="4"/>
  <c r="AJ117" i="4"/>
  <c r="AI117" i="4"/>
  <c r="AJ116" i="4"/>
  <c r="AI116" i="4"/>
  <c r="AJ115" i="4"/>
  <c r="AI115" i="4"/>
  <c r="AJ114" i="4"/>
  <c r="AI114" i="4"/>
  <c r="AJ113" i="4"/>
  <c r="AI113" i="4"/>
  <c r="AJ112" i="4"/>
  <c r="AI112" i="4"/>
  <c r="AJ111" i="4"/>
  <c r="AI111" i="4"/>
  <c r="AJ110" i="4"/>
  <c r="AI110" i="4"/>
  <c r="AJ109" i="4"/>
  <c r="AI109" i="4"/>
  <c r="AJ108" i="4"/>
  <c r="AI108" i="4"/>
  <c r="AJ107" i="4"/>
  <c r="AI107" i="4"/>
  <c r="AJ106" i="4"/>
  <c r="AI106" i="4"/>
  <c r="AJ105" i="4"/>
  <c r="AI105" i="4"/>
  <c r="AJ104" i="4"/>
  <c r="AI104" i="4"/>
  <c r="AJ103" i="4"/>
  <c r="AI103" i="4"/>
  <c r="AJ102" i="4"/>
  <c r="AI102" i="4"/>
  <c r="AJ97" i="4"/>
  <c r="AI97" i="4"/>
  <c r="AJ96" i="4"/>
  <c r="AI96" i="4"/>
  <c r="AJ95" i="4"/>
  <c r="AI95" i="4"/>
  <c r="AJ94" i="4"/>
  <c r="AI94" i="4"/>
  <c r="AJ93" i="4"/>
  <c r="AI93" i="4"/>
  <c r="AJ92" i="4"/>
  <c r="AI92" i="4"/>
  <c r="AJ91" i="4"/>
  <c r="AI91" i="4"/>
  <c r="AJ90" i="4"/>
  <c r="AI90" i="4"/>
  <c r="AJ89" i="4"/>
  <c r="AI89" i="4"/>
  <c r="AJ88" i="4"/>
  <c r="AI88" i="4"/>
  <c r="AJ87" i="4"/>
  <c r="AI87" i="4"/>
  <c r="AJ86" i="4"/>
  <c r="AI86" i="4"/>
  <c r="AJ85" i="4"/>
  <c r="AI85" i="4"/>
  <c r="AJ84" i="4"/>
  <c r="AI84" i="4"/>
  <c r="AJ83" i="4"/>
  <c r="AI83" i="4"/>
  <c r="AJ82" i="4"/>
  <c r="AI82" i="4"/>
  <c r="AJ81" i="4"/>
  <c r="AI81" i="4"/>
  <c r="AJ80" i="4"/>
  <c r="AI80" i="4"/>
  <c r="AJ79" i="4"/>
  <c r="AI79" i="4"/>
  <c r="AJ78" i="4"/>
  <c r="AI78" i="4"/>
  <c r="AJ77" i="4"/>
  <c r="AI77" i="4"/>
  <c r="AJ76" i="4"/>
  <c r="AI76" i="4"/>
  <c r="AJ75" i="4"/>
  <c r="AI75" i="4"/>
  <c r="AJ74" i="4"/>
  <c r="AI74" i="4"/>
  <c r="AJ73" i="4"/>
  <c r="AI73" i="4"/>
  <c r="AJ72" i="4"/>
  <c r="AI72" i="4"/>
  <c r="AJ71" i="4"/>
  <c r="AI71" i="4"/>
  <c r="AJ70" i="4"/>
  <c r="AI70" i="4"/>
  <c r="AJ69" i="4"/>
  <c r="AI69" i="4"/>
  <c r="AJ68" i="4"/>
  <c r="AI68" i="4"/>
  <c r="AJ67" i="4"/>
  <c r="AI67" i="4"/>
  <c r="AJ66" i="4"/>
  <c r="AI66" i="4"/>
  <c r="AJ65" i="4"/>
  <c r="AI65" i="4"/>
  <c r="AJ64" i="4"/>
  <c r="AI64" i="4"/>
  <c r="AJ63" i="4"/>
  <c r="AI63" i="4"/>
  <c r="AJ62" i="4"/>
  <c r="AI62" i="4"/>
  <c r="AJ61" i="4"/>
  <c r="AI61" i="4"/>
  <c r="AJ60" i="4"/>
  <c r="AI60" i="4"/>
  <c r="AJ59" i="4"/>
  <c r="AI59" i="4"/>
  <c r="AJ58" i="4"/>
  <c r="AI58" i="4"/>
  <c r="AJ57" i="4"/>
  <c r="AI57" i="4"/>
  <c r="AJ56" i="4"/>
  <c r="AI56" i="4"/>
  <c r="AJ55" i="4"/>
  <c r="AI55" i="4"/>
  <c r="AJ54" i="4"/>
  <c r="AI54" i="4"/>
  <c r="AJ53" i="4"/>
  <c r="AI53" i="4"/>
  <c r="AJ52" i="4"/>
  <c r="AI52" i="4"/>
  <c r="AJ51" i="4"/>
  <c r="AI51" i="4"/>
  <c r="AJ50" i="4"/>
  <c r="AI50" i="4"/>
  <c r="AJ49" i="4"/>
  <c r="AI49" i="4"/>
  <c r="AJ48" i="4"/>
  <c r="AI48" i="4"/>
  <c r="AJ47" i="4"/>
  <c r="AI47" i="4"/>
  <c r="AJ46" i="4"/>
  <c r="AI46" i="4"/>
  <c r="AJ45" i="4"/>
  <c r="AI45" i="4"/>
  <c r="AJ44" i="4"/>
  <c r="AI44" i="4"/>
  <c r="AJ43" i="4"/>
  <c r="AI43" i="4"/>
  <c r="AJ42" i="4"/>
  <c r="AI42" i="4"/>
  <c r="AJ41" i="4"/>
  <c r="AI41" i="4"/>
  <c r="AJ40" i="4"/>
  <c r="AI40" i="4"/>
  <c r="AJ39" i="4"/>
  <c r="AI39" i="4"/>
  <c r="AJ38" i="4"/>
  <c r="AI38" i="4"/>
  <c r="AJ37" i="4"/>
  <c r="AI37" i="4"/>
  <c r="AJ36" i="4"/>
  <c r="AI36" i="4"/>
  <c r="AJ35" i="4"/>
  <c r="AI35" i="4"/>
  <c r="AJ34" i="4"/>
  <c r="AI34" i="4"/>
  <c r="AJ33" i="4"/>
  <c r="AI33" i="4"/>
  <c r="AJ32" i="4"/>
  <c r="AI32" i="4"/>
  <c r="AJ31" i="4"/>
  <c r="AI31" i="4"/>
  <c r="AJ30" i="4"/>
  <c r="AI30" i="4"/>
  <c r="AJ29" i="4"/>
  <c r="AI29" i="4"/>
  <c r="AJ28" i="4"/>
  <c r="AI28" i="4"/>
  <c r="AJ27" i="4"/>
  <c r="AI27" i="4"/>
  <c r="AJ26" i="4"/>
  <c r="AI26" i="4"/>
  <c r="AJ25" i="4"/>
  <c r="AI25" i="4"/>
  <c r="AJ24" i="4"/>
  <c r="AI24" i="4"/>
  <c r="AJ23" i="4"/>
  <c r="AI23" i="4"/>
  <c r="AJ22" i="4"/>
  <c r="AI22" i="4"/>
  <c r="AJ21" i="4"/>
  <c r="AI21" i="4"/>
  <c r="AJ20" i="4"/>
  <c r="AI20" i="4"/>
  <c r="AJ19" i="4"/>
  <c r="AI19" i="4"/>
  <c r="AJ18" i="4"/>
  <c r="AI18" i="4"/>
  <c r="AJ17" i="4"/>
  <c r="AI17" i="4"/>
  <c r="AJ16" i="4"/>
  <c r="AI16" i="4"/>
  <c r="AJ15" i="4"/>
  <c r="AI15" i="4"/>
  <c r="Y118" i="4"/>
  <c r="X118" i="4"/>
  <c r="Y117" i="4"/>
  <c r="X117" i="4"/>
  <c r="Y116" i="4"/>
  <c r="X116" i="4"/>
  <c r="Y115" i="4"/>
  <c r="X115" i="4"/>
  <c r="Y114" i="4"/>
  <c r="X114" i="4"/>
  <c r="Y113" i="4"/>
  <c r="X113" i="4"/>
  <c r="Y112" i="4"/>
  <c r="X112" i="4"/>
  <c r="Y111" i="4"/>
  <c r="X111" i="4"/>
  <c r="Y110" i="4"/>
  <c r="X110" i="4"/>
  <c r="Y109" i="4"/>
  <c r="X109" i="4"/>
  <c r="Y108" i="4"/>
  <c r="X108" i="4"/>
  <c r="Y107" i="4"/>
  <c r="X107" i="4"/>
  <c r="Y106" i="4"/>
  <c r="X106" i="4"/>
  <c r="Y105" i="4"/>
  <c r="X105" i="4"/>
  <c r="Y104" i="4"/>
  <c r="X104" i="4"/>
  <c r="Y103" i="4"/>
  <c r="X103" i="4"/>
  <c r="Y102" i="4"/>
  <c r="X102" i="4"/>
  <c r="Y97" i="4"/>
  <c r="X97" i="4"/>
  <c r="Y96" i="4"/>
  <c r="X96" i="4"/>
  <c r="Y95" i="4"/>
  <c r="X95" i="4"/>
  <c r="Y94" i="4"/>
  <c r="X94" i="4"/>
  <c r="Y93" i="4"/>
  <c r="X93" i="4"/>
  <c r="Y92" i="4"/>
  <c r="X92" i="4"/>
  <c r="Y91" i="4"/>
  <c r="X91" i="4"/>
  <c r="Y90" i="4"/>
  <c r="X90" i="4"/>
  <c r="Y89" i="4"/>
  <c r="X89" i="4"/>
  <c r="Y88" i="4"/>
  <c r="X88" i="4"/>
  <c r="Y87" i="4"/>
  <c r="X87" i="4"/>
  <c r="Y86" i="4"/>
  <c r="X86" i="4"/>
  <c r="Y85" i="4"/>
  <c r="X85" i="4"/>
  <c r="Y84" i="4"/>
  <c r="X84" i="4"/>
  <c r="Y83" i="4"/>
  <c r="X83" i="4"/>
  <c r="Y82" i="4"/>
  <c r="X82" i="4"/>
  <c r="Y81" i="4"/>
  <c r="X81" i="4"/>
  <c r="Y80" i="4"/>
  <c r="X80" i="4"/>
  <c r="Y79" i="4"/>
  <c r="X79" i="4"/>
  <c r="Y78" i="4"/>
  <c r="X78" i="4"/>
  <c r="Y77" i="4"/>
  <c r="X77" i="4"/>
  <c r="Y76" i="4"/>
  <c r="X76" i="4"/>
  <c r="Y75" i="4"/>
  <c r="X75" i="4"/>
  <c r="Y74" i="4"/>
  <c r="X74" i="4"/>
  <c r="Y73" i="4"/>
  <c r="X73" i="4"/>
  <c r="Y72" i="4"/>
  <c r="X72" i="4"/>
  <c r="Y71" i="4"/>
  <c r="X71" i="4"/>
  <c r="Y70" i="4"/>
  <c r="X70" i="4"/>
  <c r="Y69" i="4"/>
  <c r="X69" i="4"/>
  <c r="Y68" i="4"/>
  <c r="X68" i="4"/>
  <c r="Y67" i="4"/>
  <c r="X67" i="4"/>
  <c r="Y66" i="4"/>
  <c r="X66" i="4"/>
  <c r="Y65" i="4"/>
  <c r="X65" i="4"/>
  <c r="Y64" i="4"/>
  <c r="X64" i="4"/>
  <c r="Y63" i="4"/>
  <c r="X63" i="4"/>
  <c r="Y62" i="4"/>
  <c r="X62" i="4"/>
  <c r="Y61" i="4"/>
  <c r="X61" i="4"/>
  <c r="Y60" i="4"/>
  <c r="X60" i="4"/>
  <c r="Y59" i="4"/>
  <c r="X59" i="4"/>
  <c r="Y58" i="4"/>
  <c r="X58" i="4"/>
  <c r="Y57" i="4"/>
  <c r="X57" i="4"/>
  <c r="Y56" i="4"/>
  <c r="X56" i="4"/>
  <c r="Y55" i="4"/>
  <c r="X55" i="4"/>
  <c r="Y54" i="4"/>
  <c r="X54" i="4"/>
  <c r="Y53" i="4"/>
  <c r="X53" i="4"/>
  <c r="Y52" i="4"/>
  <c r="X52" i="4"/>
  <c r="Y51" i="4"/>
  <c r="X51" i="4"/>
  <c r="Y50" i="4"/>
  <c r="X50" i="4"/>
  <c r="Y49" i="4"/>
  <c r="X49" i="4"/>
  <c r="Y48" i="4"/>
  <c r="X48" i="4"/>
  <c r="Y47" i="4"/>
  <c r="X47" i="4"/>
  <c r="Y46" i="4"/>
  <c r="X46" i="4"/>
  <c r="Y45" i="4"/>
  <c r="X45" i="4"/>
  <c r="Y44" i="4"/>
  <c r="X44" i="4"/>
  <c r="Y43" i="4"/>
  <c r="X43" i="4"/>
  <c r="Y42" i="4"/>
  <c r="X42" i="4"/>
  <c r="Y41" i="4"/>
  <c r="X41" i="4"/>
  <c r="Y40" i="4"/>
  <c r="X40" i="4"/>
  <c r="Y39" i="4"/>
  <c r="X39" i="4"/>
  <c r="Y38" i="4"/>
  <c r="X38" i="4"/>
  <c r="Y37" i="4"/>
  <c r="X37" i="4"/>
  <c r="Y36" i="4"/>
  <c r="X36" i="4"/>
  <c r="Y35" i="4"/>
  <c r="X35" i="4"/>
  <c r="Y34" i="4"/>
  <c r="X34" i="4"/>
  <c r="Y33" i="4"/>
  <c r="X33" i="4"/>
  <c r="Y32" i="4"/>
  <c r="X32" i="4"/>
  <c r="Y31" i="4"/>
  <c r="X31" i="4"/>
  <c r="Y30" i="4"/>
  <c r="X30" i="4"/>
  <c r="Y29" i="4"/>
  <c r="X29" i="4"/>
  <c r="Y28" i="4"/>
  <c r="X28" i="4"/>
  <c r="Y27" i="4"/>
  <c r="X27" i="4"/>
  <c r="Y26" i="4"/>
  <c r="X26" i="4"/>
  <c r="Y25" i="4"/>
  <c r="X25" i="4"/>
  <c r="Y24" i="4"/>
  <c r="X24" i="4"/>
  <c r="Y23" i="4"/>
  <c r="X23" i="4"/>
  <c r="Y22" i="4"/>
  <c r="X22" i="4"/>
  <c r="Y21" i="4"/>
  <c r="X21" i="4"/>
  <c r="Y20" i="4"/>
  <c r="X20" i="4"/>
  <c r="Y19" i="4"/>
  <c r="X19" i="4"/>
  <c r="Y18" i="4"/>
  <c r="X18" i="4"/>
  <c r="Y17" i="4"/>
  <c r="X17" i="4"/>
  <c r="Y16" i="4"/>
  <c r="X16" i="4"/>
  <c r="Y15" i="4"/>
  <c r="X15" i="4"/>
  <c r="BM76" i="4"/>
  <c r="BM75" i="4"/>
  <c r="BM74" i="4"/>
  <c r="BM40" i="4"/>
  <c r="AK17" i="4" l="1"/>
  <c r="BG82" i="4"/>
  <c r="BG89" i="4"/>
  <c r="BI83" i="4"/>
  <c r="AV94" i="4"/>
  <c r="AV102" i="4"/>
  <c r="AV112" i="4"/>
  <c r="AV116" i="4"/>
  <c r="BG33" i="4"/>
  <c r="BI91" i="4"/>
  <c r="BI78" i="4"/>
  <c r="BI106" i="4"/>
  <c r="Z107" i="4"/>
  <c r="BI33" i="4"/>
  <c r="BI53" i="4"/>
  <c r="AV87" i="4"/>
  <c r="BH35" i="4"/>
  <c r="BH47" i="4"/>
  <c r="BH71" i="4"/>
  <c r="AK20" i="4"/>
  <c r="AK39" i="4"/>
  <c r="AK44" i="4"/>
  <c r="AK95" i="4"/>
  <c r="BG31" i="4"/>
  <c r="AK19" i="4"/>
  <c r="AK25" i="4"/>
  <c r="AK28" i="4"/>
  <c r="AK30" i="4"/>
  <c r="AK34" i="4"/>
  <c r="AK43" i="4"/>
  <c r="AK46" i="4"/>
  <c r="AK70" i="4"/>
  <c r="AK78" i="4"/>
  <c r="AK82" i="4"/>
  <c r="AV18" i="4"/>
  <c r="AV24" i="4"/>
  <c r="AV57" i="4"/>
  <c r="AV65" i="4"/>
  <c r="AV81" i="4"/>
  <c r="AV88" i="4"/>
  <c r="BI16" i="4"/>
  <c r="BI86" i="4"/>
  <c r="BG48" i="4"/>
  <c r="BG52" i="4"/>
  <c r="BG60" i="4"/>
  <c r="BG64" i="4"/>
  <c r="BG68" i="4"/>
  <c r="BG72" i="4"/>
  <c r="BG30" i="4"/>
  <c r="BG37" i="4"/>
  <c r="Z96" i="4"/>
  <c r="BI113" i="4"/>
  <c r="AK86" i="4"/>
  <c r="AK107" i="4"/>
  <c r="AV25" i="4"/>
  <c r="AV43" i="4"/>
  <c r="AV58" i="4"/>
  <c r="AV66" i="4"/>
  <c r="AV82" i="4"/>
  <c r="AK36" i="4"/>
  <c r="AK52" i="4"/>
  <c r="AK56" i="4"/>
  <c r="BG18" i="4"/>
  <c r="BG24" i="4"/>
  <c r="BG108" i="4"/>
  <c r="Z55" i="4"/>
  <c r="Z63" i="4"/>
  <c r="Z92" i="4"/>
  <c r="AK116" i="4"/>
  <c r="AV93" i="4"/>
  <c r="AV97" i="4"/>
  <c r="BG44" i="4"/>
  <c r="BG47" i="4"/>
  <c r="BG51" i="4"/>
  <c r="BG55" i="4"/>
  <c r="BG59" i="4"/>
  <c r="BG63" i="4"/>
  <c r="BG67" i="4"/>
  <c r="BG71" i="4"/>
  <c r="BI66" i="4"/>
  <c r="BI70" i="4"/>
  <c r="BH116" i="4"/>
  <c r="AV19" i="4"/>
  <c r="AV89" i="4"/>
  <c r="BG23" i="4"/>
  <c r="BH16" i="4"/>
  <c r="BH22" i="4"/>
  <c r="BI20" i="4"/>
  <c r="BI31" i="4"/>
  <c r="BI35" i="4"/>
  <c r="BI44" i="4"/>
  <c r="BI51" i="4"/>
  <c r="BI55" i="4"/>
  <c r="BI59" i="4"/>
  <c r="BI63" i="4"/>
  <c r="BI67" i="4"/>
  <c r="BI71" i="4"/>
  <c r="AK18" i="4"/>
  <c r="AK24" i="4"/>
  <c r="AK96" i="4"/>
  <c r="AK108" i="4"/>
  <c r="AK110" i="4"/>
  <c r="AK114" i="4"/>
  <c r="AK118" i="4"/>
  <c r="AV113" i="4"/>
  <c r="AV117" i="4"/>
  <c r="BG15" i="4"/>
  <c r="BG41" i="4"/>
  <c r="BG45" i="4"/>
  <c r="BG85" i="4"/>
  <c r="BH18" i="4"/>
  <c r="BH37" i="4"/>
  <c r="AK79" i="4"/>
  <c r="AV32" i="4"/>
  <c r="AV40" i="4"/>
  <c r="AV60" i="4"/>
  <c r="Z71" i="4"/>
  <c r="BH86" i="4"/>
  <c r="BH95" i="4"/>
  <c r="AV50" i="4"/>
  <c r="BH113" i="4"/>
  <c r="AK80" i="4"/>
  <c r="AK89" i="4"/>
  <c r="AV67" i="4"/>
  <c r="AV71" i="4"/>
  <c r="BG29" i="4"/>
  <c r="BG32" i="4"/>
  <c r="BI76" i="4"/>
  <c r="BI117" i="4"/>
  <c r="BH50" i="4"/>
  <c r="Z54" i="4"/>
  <c r="BI84" i="4"/>
  <c r="BI96" i="4"/>
  <c r="AK16" i="4"/>
  <c r="AV56" i="4"/>
  <c r="AV72" i="4"/>
  <c r="BG84" i="4"/>
  <c r="BG87" i="4"/>
  <c r="BG91" i="4"/>
  <c r="BI114" i="4"/>
  <c r="AK84" i="4"/>
  <c r="BG53" i="4"/>
  <c r="BG69" i="4"/>
  <c r="BH78" i="4"/>
  <c r="BI85" i="4"/>
  <c r="Z66" i="4"/>
  <c r="BH74" i="4"/>
  <c r="Z47" i="4"/>
  <c r="BH102" i="4"/>
  <c r="AK64" i="4"/>
  <c r="AK72" i="4"/>
  <c r="AK76" i="4"/>
  <c r="AK85" i="4"/>
  <c r="AK87" i="4"/>
  <c r="AK113" i="4"/>
  <c r="AV15" i="4"/>
  <c r="AV27" i="4"/>
  <c r="AV33" i="4"/>
  <c r="AV37" i="4"/>
  <c r="AV41" i="4"/>
  <c r="AV42" i="4"/>
  <c r="AV96" i="4"/>
  <c r="BG43" i="4"/>
  <c r="BG58" i="4"/>
  <c r="BG66" i="4"/>
  <c r="BG73" i="4"/>
  <c r="BG93" i="4"/>
  <c r="BG97" i="4"/>
  <c r="BG109" i="4"/>
  <c r="BG115" i="4"/>
  <c r="BH58" i="4"/>
  <c r="BI80" i="4"/>
  <c r="BH87" i="4"/>
  <c r="BI95" i="4"/>
  <c r="BI112" i="4"/>
  <c r="BI116" i="4"/>
  <c r="AK33" i="4"/>
  <c r="AK42" i="4"/>
  <c r="AK45" i="4"/>
  <c r="AK57" i="4"/>
  <c r="AK61" i="4"/>
  <c r="AV31" i="4"/>
  <c r="AV35" i="4"/>
  <c r="AV53" i="4"/>
  <c r="AV68" i="4"/>
  <c r="AV83" i="4"/>
  <c r="AV86" i="4"/>
  <c r="AV104" i="4"/>
  <c r="AV110" i="4"/>
  <c r="AV114" i="4"/>
  <c r="AV118" i="4"/>
  <c r="BG16" i="4"/>
  <c r="BG20" i="4"/>
  <c r="BG38" i="4"/>
  <c r="BG42" i="4"/>
  <c r="BG49" i="4"/>
  <c r="BG57" i="4"/>
  <c r="BG65" i="4"/>
  <c r="BG77" i="4"/>
  <c r="BG96" i="4"/>
  <c r="BG104" i="4"/>
  <c r="BG110" i="4"/>
  <c r="BG114" i="4"/>
  <c r="BG118" i="4"/>
  <c r="Z22" i="4"/>
  <c r="BI73" i="4"/>
  <c r="BI77" i="4"/>
  <c r="BI87" i="4"/>
  <c r="BI103" i="4"/>
  <c r="BI107" i="4"/>
  <c r="AV21" i="4"/>
  <c r="AV29" i="4"/>
  <c r="AV69" i="4"/>
  <c r="AV73" i="4"/>
  <c r="AV105" i="4"/>
  <c r="AV109" i="4"/>
  <c r="AV115" i="4"/>
  <c r="BG17" i="4"/>
  <c r="BG21" i="4"/>
  <c r="BG26" i="4"/>
  <c r="BG74" i="4"/>
  <c r="BG81" i="4"/>
  <c r="BG105" i="4"/>
  <c r="BI29" i="4"/>
  <c r="BI104" i="4"/>
  <c r="BH108" i="4"/>
  <c r="BI39" i="4"/>
  <c r="BI26" i="4"/>
  <c r="BH42" i="4"/>
  <c r="BI48" i="4"/>
  <c r="BI52" i="4"/>
  <c r="BH79" i="4"/>
  <c r="BI93" i="4"/>
  <c r="AK35" i="4"/>
  <c r="AK55" i="4"/>
  <c r="AK63" i="4"/>
  <c r="AK117" i="4"/>
  <c r="AV59" i="4"/>
  <c r="AV63" i="4"/>
  <c r="AV74" i="4"/>
  <c r="AV78" i="4"/>
  <c r="BG27" i="4"/>
  <c r="BG36" i="4"/>
  <c r="BG40" i="4"/>
  <c r="BG75" i="4"/>
  <c r="BG79" i="4"/>
  <c r="BG116" i="4"/>
  <c r="BI41" i="4"/>
  <c r="BI45" i="4"/>
  <c r="BI60" i="4"/>
  <c r="BI64" i="4"/>
  <c r="BI75" i="4"/>
  <c r="BI79" i="4"/>
  <c r="BH25" i="4"/>
  <c r="Z28" i="4"/>
  <c r="Z34" i="4"/>
  <c r="BH43" i="4"/>
  <c r="Z46" i="4"/>
  <c r="BH57" i="4"/>
  <c r="BH72" i="4"/>
  <c r="Z106" i="4"/>
  <c r="AK23" i="4"/>
  <c r="AK26" i="4"/>
  <c r="AK29" i="4"/>
  <c r="AK48" i="4"/>
  <c r="AK60" i="4"/>
  <c r="AK67" i="4"/>
  <c r="AK90" i="4"/>
  <c r="AK92" i="4"/>
  <c r="AK102" i="4"/>
  <c r="AK112" i="4"/>
  <c r="AK115" i="4"/>
  <c r="AV30" i="4"/>
  <c r="AV38" i="4"/>
  <c r="AV49" i="4"/>
  <c r="AV64" i="4"/>
  <c r="AV75" i="4"/>
  <c r="AV79" i="4"/>
  <c r="AV91" i="4"/>
  <c r="BG25" i="4"/>
  <c r="BG56" i="4"/>
  <c r="BG76" i="4"/>
  <c r="BG80" i="4"/>
  <c r="BG92" i="4"/>
  <c r="BG95" i="4"/>
  <c r="BG103" i="4"/>
  <c r="BG107" i="4"/>
  <c r="BG113" i="4"/>
  <c r="Z20" i="4"/>
  <c r="BH20" i="4"/>
  <c r="Z25" i="4"/>
  <c r="BI25" i="4"/>
  <c r="BI28" i="4"/>
  <c r="BH30" i="4"/>
  <c r="Z37" i="4"/>
  <c r="BI37" i="4"/>
  <c r="Z45" i="4"/>
  <c r="BH45" i="4"/>
  <c r="Z56" i="4"/>
  <c r="BH56" i="4"/>
  <c r="Z60" i="4"/>
  <c r="BH60" i="4"/>
  <c r="Z67" i="4"/>
  <c r="BH67" i="4"/>
  <c r="Z78" i="4"/>
  <c r="Z84" i="4"/>
  <c r="BH84" i="4"/>
  <c r="Z86" i="4"/>
  <c r="Z90" i="4"/>
  <c r="BH90" i="4"/>
  <c r="BH92" i="4"/>
  <c r="Z94" i="4"/>
  <c r="Z97" i="4"/>
  <c r="BH97" i="4"/>
  <c r="Z105" i="4"/>
  <c r="BH105" i="4"/>
  <c r="BI108" i="4"/>
  <c r="Z110" i="4"/>
  <c r="BH110" i="4"/>
  <c r="Z113" i="4"/>
  <c r="Z116" i="4"/>
  <c r="AK31" i="4"/>
  <c r="AK50" i="4"/>
  <c r="AK54" i="4"/>
  <c r="AK65" i="4"/>
  <c r="AK69" i="4"/>
  <c r="AK91" i="4"/>
  <c r="AK106" i="4"/>
  <c r="AK109" i="4"/>
  <c r="AV23" i="4"/>
  <c r="AV34" i="4"/>
  <c r="AV48" i="4"/>
  <c r="AV51" i="4"/>
  <c r="AV62" i="4"/>
  <c r="AV95" i="4"/>
  <c r="AV106" i="4"/>
  <c r="BG35" i="4"/>
  <c r="BH34" i="4"/>
  <c r="Z41" i="4"/>
  <c r="BH41" i="4"/>
  <c r="Z48" i="4"/>
  <c r="BH48" i="4"/>
  <c r="BH70" i="4"/>
  <c r="Z16" i="4"/>
  <c r="BI22" i="4"/>
  <c r="Z30" i="4"/>
  <c r="BI30" i="4"/>
  <c r="BI34" i="4"/>
  <c r="BH38" i="4"/>
  <c r="Z42" i="4"/>
  <c r="BI42" i="4"/>
  <c r="BH49" i="4"/>
  <c r="Z53" i="4"/>
  <c r="BH53" i="4"/>
  <c r="BI56" i="4"/>
  <c r="Z64" i="4"/>
  <c r="BH64" i="4"/>
  <c r="Z74" i="4"/>
  <c r="BI74" i="4"/>
  <c r="BI92" i="4"/>
  <c r="BI94" i="4"/>
  <c r="BI97" i="4"/>
  <c r="BI105" i="4"/>
  <c r="Z108" i="4"/>
  <c r="BI110" i="4"/>
  <c r="BH114" i="4"/>
  <c r="Z117" i="4"/>
  <c r="BH117" i="4"/>
  <c r="AK15" i="4"/>
  <c r="AK27" i="4"/>
  <c r="AK32" i="4"/>
  <c r="AK47" i="4"/>
  <c r="AK58" i="4"/>
  <c r="AK62" i="4"/>
  <c r="AK73" i="4"/>
  <c r="AK77" i="4"/>
  <c r="AK88" i="4"/>
  <c r="AK111" i="4"/>
  <c r="BG19" i="4"/>
  <c r="BG39" i="4"/>
  <c r="BG50" i="4"/>
  <c r="BG61" i="4"/>
  <c r="BG83" i="4"/>
  <c r="BG86" i="4"/>
  <c r="BG90" i="4"/>
  <c r="BG102" i="4"/>
  <c r="BG111" i="4"/>
  <c r="BH54" i="4"/>
  <c r="BH106" i="4"/>
  <c r="Z81" i="4"/>
  <c r="BH81" i="4"/>
  <c r="BI17" i="4"/>
  <c r="Z23" i="4"/>
  <c r="BH23" i="4"/>
  <c r="Z43" i="4"/>
  <c r="BI43" i="4"/>
  <c r="BI46" i="4"/>
  <c r="Z57" i="4"/>
  <c r="BI57" i="4"/>
  <c r="BI61" i="4"/>
  <c r="Z65" i="4"/>
  <c r="BH65" i="4"/>
  <c r="BI68" i="4"/>
  <c r="BI81" i="4"/>
  <c r="Z87" i="4"/>
  <c r="Z102" i="4"/>
  <c r="BI102" i="4"/>
  <c r="BI109" i="4"/>
  <c r="BI111" i="4"/>
  <c r="Z114" i="4"/>
  <c r="Z118" i="4"/>
  <c r="BH118" i="4"/>
  <c r="AK40" i="4"/>
  <c r="AK51" i="4"/>
  <c r="AK66" i="4"/>
  <c r="AK103" i="4"/>
  <c r="AV26" i="4"/>
  <c r="AV45" i="4"/>
  <c r="AV52" i="4"/>
  <c r="Z19" i="4"/>
  <c r="BI19" i="4"/>
  <c r="Z21" i="4"/>
  <c r="BH21" i="4"/>
  <c r="Z31" i="4"/>
  <c r="BH31" i="4"/>
  <c r="Z85" i="4"/>
  <c r="BH85" i="4"/>
  <c r="Z26" i="4"/>
  <c r="BH26" i="4"/>
  <c r="BI23" i="4"/>
  <c r="Z29" i="4"/>
  <c r="BH29" i="4"/>
  <c r="Z32" i="4"/>
  <c r="BH32" i="4"/>
  <c r="Z35" i="4"/>
  <c r="Z44" i="4"/>
  <c r="BH44" i="4"/>
  <c r="Z50" i="4"/>
  <c r="BI50" i="4"/>
  <c r="BI54" i="4"/>
  <c r="Z62" i="4"/>
  <c r="BI65" i="4"/>
  <c r="Z69" i="4"/>
  <c r="BH69" i="4"/>
  <c r="BI72" i="4"/>
  <c r="Z76" i="4"/>
  <c r="BH76" i="4"/>
  <c r="Z79" i="4"/>
  <c r="BH82" i="4"/>
  <c r="Z88" i="4"/>
  <c r="BH88" i="4"/>
  <c r="Z95" i="4"/>
  <c r="Z103" i="4"/>
  <c r="BH103" i="4"/>
  <c r="BH107" i="4"/>
  <c r="Z112" i="4"/>
  <c r="Z115" i="4"/>
  <c r="BH115" i="4"/>
  <c r="BI118" i="4"/>
  <c r="AK22" i="4"/>
  <c r="AK37" i="4"/>
  <c r="AK41" i="4"/>
  <c r="AK59" i="4"/>
  <c r="AK71" i="4"/>
  <c r="AK74" i="4"/>
  <c r="AK83" i="4"/>
  <c r="AK93" i="4"/>
  <c r="AK104" i="4"/>
  <c r="AV16" i="4"/>
  <c r="AV36" i="4"/>
  <c r="AV39" i="4"/>
  <c r="AV46" i="4"/>
  <c r="AV77" i="4"/>
  <c r="AV80" i="4"/>
  <c r="AV108" i="4"/>
  <c r="BG22" i="4"/>
  <c r="BH62" i="4"/>
  <c r="BH112" i="4"/>
  <c r="Z52" i="4"/>
  <c r="BH52" i="4"/>
  <c r="Z89" i="4"/>
  <c r="BI89" i="4"/>
  <c r="Z17" i="4"/>
  <c r="BH17" i="4"/>
  <c r="Z38" i="4"/>
  <c r="BI38" i="4"/>
  <c r="Z49" i="4"/>
  <c r="BI49" i="4"/>
  <c r="Z61" i="4"/>
  <c r="BH61" i="4"/>
  <c r="Z68" i="4"/>
  <c r="BH68" i="4"/>
  <c r="Z75" i="4"/>
  <c r="BH75" i="4"/>
  <c r="Z91" i="4"/>
  <c r="BH91" i="4"/>
  <c r="Z111" i="4"/>
  <c r="BH111" i="4"/>
  <c r="BI90" i="4"/>
  <c r="BI21" i="4"/>
  <c r="Z39" i="4"/>
  <c r="BH39" i="4"/>
  <c r="BH15" i="4"/>
  <c r="Z18" i="4"/>
  <c r="BI18" i="4"/>
  <c r="BH24" i="4"/>
  <c r="Z27" i="4"/>
  <c r="BH27" i="4"/>
  <c r="BI32" i="4"/>
  <c r="Z36" i="4"/>
  <c r="BH36" i="4"/>
  <c r="Z40" i="4"/>
  <c r="BH40" i="4"/>
  <c r="BI47" i="4"/>
  <c r="Z51" i="4"/>
  <c r="BH51" i="4"/>
  <c r="BH55" i="4"/>
  <c r="Z58" i="4"/>
  <c r="BI58" i="4"/>
  <c r="BI62" i="4"/>
  <c r="BH66" i="4"/>
  <c r="BI69" i="4"/>
  <c r="Z72" i="4"/>
  <c r="Z82" i="4"/>
  <c r="BI82" i="4"/>
  <c r="BI88" i="4"/>
  <c r="BH96" i="4"/>
  <c r="BI115" i="4"/>
  <c r="BH28" i="4"/>
  <c r="Z109" i="4"/>
  <c r="BH109" i="4"/>
  <c r="Z15" i="4"/>
  <c r="BI15" i="4"/>
  <c r="BH19" i="4"/>
  <c r="Z24" i="4"/>
  <c r="BI24" i="4"/>
  <c r="BI27" i="4"/>
  <c r="Z33" i="4"/>
  <c r="BH33" i="4"/>
  <c r="BI36" i="4"/>
  <c r="BI40" i="4"/>
  <c r="Z59" i="4"/>
  <c r="BH59" i="4"/>
  <c r="BH63" i="4"/>
  <c r="Z70" i="4"/>
  <c r="Z73" i="4"/>
  <c r="BH73" i="4"/>
  <c r="Z77" i="4"/>
  <c r="BH77" i="4"/>
  <c r="Z80" i="4"/>
  <c r="BH80" i="4"/>
  <c r="Z83" i="4"/>
  <c r="BH83" i="4"/>
  <c r="BH89" i="4"/>
  <c r="Z93" i="4"/>
  <c r="BH93" i="4"/>
  <c r="Z104" i="4"/>
  <c r="BH104" i="4"/>
  <c r="AK21" i="4"/>
  <c r="AK38" i="4"/>
  <c r="AK49" i="4"/>
  <c r="AK53" i="4"/>
  <c r="AK68" i="4"/>
  <c r="AK75" i="4"/>
  <c r="AK81" i="4"/>
  <c r="AK94" i="4"/>
  <c r="AK97" i="4"/>
  <c r="AK105" i="4"/>
  <c r="AV17" i="4"/>
  <c r="AV20" i="4"/>
  <c r="AV22" i="4"/>
  <c r="AV28" i="4"/>
  <c r="AV44" i="4"/>
  <c r="AV47" i="4"/>
  <c r="AV54" i="4"/>
  <c r="AV84" i="4"/>
  <c r="AV90" i="4"/>
  <c r="AV92" i="4"/>
  <c r="BH46" i="4"/>
  <c r="BH94" i="4"/>
  <c r="AV55" i="4"/>
  <c r="AV61" i="4"/>
  <c r="AV103" i="4"/>
  <c r="AV107" i="4"/>
  <c r="AV111" i="4"/>
  <c r="BG28" i="4"/>
  <c r="BG54" i="4"/>
  <c r="BG70" i="4"/>
  <c r="BG106" i="4"/>
  <c r="BG117" i="4"/>
  <c r="AV70" i="4"/>
  <c r="AV76" i="4"/>
  <c r="AV85" i="4"/>
  <c r="BG34" i="4"/>
  <c r="BG46" i="4"/>
  <c r="BG62" i="4"/>
  <c r="BG78" i="4"/>
  <c r="BG88" i="4"/>
  <c r="BG94" i="4"/>
  <c r="BG112" i="4"/>
  <c r="BN117" i="4"/>
  <c r="BM73" i="4"/>
  <c r="BM72" i="4"/>
  <c r="BM71" i="4"/>
  <c r="BM70" i="4"/>
  <c r="BM69" i="4"/>
  <c r="BM68" i="4"/>
  <c r="BM67" i="4"/>
  <c r="BM47" i="4"/>
  <c r="BM46" i="4"/>
  <c r="BM45" i="4"/>
  <c r="BJ82" i="4" l="1"/>
  <c r="BJ18" i="4"/>
  <c r="BJ72" i="4"/>
  <c r="BJ109" i="4"/>
  <c r="BJ43" i="4"/>
  <c r="BJ19" i="4"/>
  <c r="BJ104" i="4"/>
  <c r="BJ69" i="4"/>
  <c r="BJ92" i="4"/>
  <c r="BJ77" i="4"/>
  <c r="BJ51" i="4"/>
  <c r="BJ39" i="4"/>
  <c r="BJ29" i="4"/>
  <c r="BJ64" i="4"/>
  <c r="BJ56" i="4"/>
  <c r="BJ25" i="4"/>
  <c r="BJ89" i="4"/>
  <c r="BJ24" i="4"/>
  <c r="BJ55" i="4"/>
  <c r="BJ87" i="4"/>
  <c r="BJ48" i="4"/>
  <c r="BJ67" i="4"/>
  <c r="BJ96" i="4"/>
  <c r="BJ31" i="4"/>
  <c r="BJ118" i="4"/>
  <c r="BJ71" i="4"/>
  <c r="BJ28" i="4"/>
  <c r="BJ93" i="4"/>
  <c r="BJ15" i="4"/>
  <c r="BJ79" i="4"/>
  <c r="BJ34" i="4"/>
  <c r="BJ106" i="4"/>
  <c r="BJ73" i="4"/>
  <c r="BJ66" i="4"/>
  <c r="BJ95" i="4"/>
  <c r="BJ30" i="4"/>
  <c r="BJ63" i="4"/>
  <c r="BJ107" i="4"/>
  <c r="BJ59" i="4"/>
  <c r="BJ57" i="4"/>
  <c r="BJ42" i="4"/>
  <c r="BJ116" i="4"/>
  <c r="BJ60" i="4"/>
  <c r="BJ114" i="4"/>
  <c r="BJ22" i="4"/>
  <c r="BJ113" i="4"/>
  <c r="BJ54" i="4"/>
  <c r="BJ83" i="4"/>
  <c r="BJ91" i="4"/>
  <c r="BJ49" i="4"/>
  <c r="BJ52" i="4"/>
  <c r="BJ44" i="4"/>
  <c r="BJ35" i="4"/>
  <c r="BJ110" i="4"/>
  <c r="BJ115" i="4"/>
  <c r="BJ65" i="4"/>
  <c r="BJ53" i="4"/>
  <c r="BJ78" i="4"/>
  <c r="BJ40" i="4"/>
  <c r="BJ33" i="4"/>
  <c r="BJ36" i="4"/>
  <c r="BJ46" i="4"/>
  <c r="BJ32" i="4"/>
  <c r="BJ47" i="4"/>
  <c r="BJ27" i="4"/>
  <c r="BJ90" i="4"/>
  <c r="BJ45" i="4"/>
  <c r="BJ58" i="4"/>
  <c r="BJ75" i="4"/>
  <c r="BJ38" i="4"/>
  <c r="BJ21" i="4"/>
  <c r="BJ81" i="4"/>
  <c r="BJ108" i="4"/>
  <c r="BJ86" i="4"/>
  <c r="BJ20" i="4"/>
  <c r="BJ112" i="4"/>
  <c r="BJ62" i="4"/>
  <c r="BJ85" i="4"/>
  <c r="BJ74" i="4"/>
  <c r="BJ105" i="4"/>
  <c r="BJ37" i="4"/>
  <c r="BJ111" i="4"/>
  <c r="BJ68" i="4"/>
  <c r="BJ17" i="4"/>
  <c r="BJ16" i="4"/>
  <c r="BJ41" i="4"/>
  <c r="BJ84" i="4"/>
  <c r="BJ80" i="4"/>
  <c r="BJ26" i="4"/>
  <c r="BJ97" i="4"/>
  <c r="BJ61" i="4"/>
  <c r="BJ76" i="4"/>
  <c r="BJ50" i="4"/>
  <c r="BJ102" i="4"/>
  <c r="BJ94" i="4"/>
  <c r="BJ70" i="4"/>
  <c r="BJ103" i="4"/>
  <c r="BJ88" i="4"/>
  <c r="BJ23" i="4"/>
  <c r="BJ117" i="4"/>
  <c r="BN116" i="4"/>
  <c r="BM116" i="4"/>
  <c r="BN115" i="4"/>
  <c r="BM115" i="4"/>
  <c r="BN114" i="4"/>
  <c r="BM114" i="4"/>
  <c r="BN113" i="4"/>
  <c r="BM113" i="4"/>
  <c r="BN112" i="4"/>
  <c r="BM112" i="4"/>
  <c r="BN111" i="4"/>
  <c r="BM111" i="4"/>
  <c r="BM90" i="4"/>
  <c r="BM89" i="4"/>
  <c r="BM88" i="4"/>
  <c r="BM87" i="4"/>
  <c r="BM86" i="4"/>
  <c r="BM80" i="4"/>
  <c r="BM57" i="4"/>
  <c r="BM56" i="4"/>
  <c r="BM55" i="4"/>
  <c r="BM54" i="4"/>
  <c r="BN110" i="4" l="1"/>
  <c r="BM110" i="4"/>
  <c r="BN109" i="4"/>
  <c r="BM109" i="4"/>
  <c r="BM85" i="4"/>
  <c r="BM79" i="4"/>
  <c r="BM78" i="4"/>
  <c r="BM77" i="4"/>
  <c r="BM63" i="4"/>
  <c r="BM62" i="4"/>
  <c r="BM61" i="4"/>
  <c r="G119" i="4" l="1"/>
  <c r="F119" i="4"/>
  <c r="B9" i="6" l="1"/>
  <c r="B8" i="6"/>
  <c r="B7" i="6"/>
  <c r="J119" i="4" l="1"/>
  <c r="I119" i="4"/>
  <c r="BD119" i="4" l="1"/>
  <c r="BC119" i="4"/>
  <c r="BB119" i="4"/>
  <c r="BA119" i="4"/>
  <c r="AZ119" i="4"/>
  <c r="AY119" i="4"/>
  <c r="AX119" i="4"/>
  <c r="AW119" i="4"/>
  <c r="AS119" i="4"/>
  <c r="AR119" i="4"/>
  <c r="AQ119" i="4"/>
  <c r="AP119" i="4"/>
  <c r="AO119" i="4"/>
  <c r="AN119" i="4"/>
  <c r="AM119" i="4"/>
  <c r="AL119" i="4"/>
  <c r="AH119" i="4"/>
  <c r="AG119" i="4"/>
  <c r="AF119" i="4"/>
  <c r="AE119" i="4"/>
  <c r="AD119" i="4"/>
  <c r="AC119" i="4"/>
  <c r="AB119" i="4"/>
  <c r="AA119" i="4"/>
  <c r="W119" i="4"/>
  <c r="V119" i="4"/>
  <c r="U119" i="4"/>
  <c r="T119" i="4"/>
  <c r="S119" i="4"/>
  <c r="R119" i="4"/>
  <c r="Q119" i="4"/>
  <c r="P119" i="4"/>
  <c r="BG119" i="4"/>
  <c r="AV119" i="4" l="1"/>
  <c r="AK119" i="4"/>
  <c r="Z119" i="4"/>
  <c r="BJ119" i="4" l="1"/>
</calcChain>
</file>

<file path=xl/sharedStrings.xml><?xml version="1.0" encoding="utf-8"?>
<sst xmlns="http://schemas.openxmlformats.org/spreadsheetml/2006/main" count="2321" uniqueCount="815">
  <si>
    <t>No</t>
  </si>
  <si>
    <t>DEPARTAMENTO</t>
  </si>
  <si>
    <t>MUNICIPIO</t>
  </si>
  <si>
    <t>UBICACIÓN</t>
  </si>
  <si>
    <t>Guatemala</t>
  </si>
  <si>
    <t>FECHA</t>
  </si>
  <si>
    <t>Externa</t>
  </si>
  <si>
    <t>Temporal</t>
  </si>
  <si>
    <t>No. Gestión</t>
  </si>
  <si>
    <t>Ejecutada</t>
  </si>
  <si>
    <t>No Ejecutada</t>
  </si>
  <si>
    <t>Estatus</t>
  </si>
  <si>
    <t>PRE-ORDEN</t>
  </si>
  <si>
    <t xml:space="preserve">RESPONSABLE </t>
  </si>
  <si>
    <t>OBSERVACIONES DE LA ACTIVIDAD</t>
  </si>
  <si>
    <t>PROGRAMA</t>
  </si>
  <si>
    <t>Nombre de la Actividad</t>
  </si>
  <si>
    <t>Actividad</t>
  </si>
  <si>
    <t>Fecha Inicio</t>
  </si>
  <si>
    <t>Fecha Final</t>
  </si>
  <si>
    <t>Totales</t>
  </si>
  <si>
    <t>Beneficiarios</t>
  </si>
  <si>
    <t>Total Niñez</t>
  </si>
  <si>
    <t>Total Juventud</t>
  </si>
  <si>
    <t>Total Mayor</t>
  </si>
  <si>
    <t xml:space="preserve">Niñez Maya MUJER </t>
  </si>
  <si>
    <t>Niñez Maya HOMBRE</t>
  </si>
  <si>
    <t xml:space="preserve">Niñez Xinca HOMBRE </t>
  </si>
  <si>
    <t>Niñez Xinca MUJER</t>
  </si>
  <si>
    <t xml:space="preserve">Niñez Ladino HOMBRE </t>
  </si>
  <si>
    <t>Niñez Ladino MUJER</t>
  </si>
  <si>
    <t xml:space="preserve">Juventud Maya HOMBRE </t>
  </si>
  <si>
    <t>Juventud Maya MUJER</t>
  </si>
  <si>
    <t>Juventud Xinca HOMBRE</t>
  </si>
  <si>
    <t>Juventud Xinca MUJER</t>
  </si>
  <si>
    <t>Juventud Ladino HOMBRE</t>
  </si>
  <si>
    <t>Juventud Ladino MUJER</t>
  </si>
  <si>
    <t xml:space="preserve">Mayor  Maya HOMBRE </t>
  </si>
  <si>
    <t>Mayor Maya MUJER</t>
  </si>
  <si>
    <t>Mayor Ladino HOMBRE</t>
  </si>
  <si>
    <t>Mayor Ladino MUJER</t>
  </si>
  <si>
    <t>Mayor Xinca HOMBRE</t>
  </si>
  <si>
    <t xml:space="preserve">Mayor Xinca MUJER  </t>
  </si>
  <si>
    <t>CONSOLIDADO DE ACTIVIDADES REALIZADAS (Temporales y Externas)</t>
  </si>
  <si>
    <t>Costo aproximado sin viático ni combustible (basarse en POA)</t>
  </si>
  <si>
    <t>Total por Actividad</t>
  </si>
  <si>
    <t>Total General</t>
  </si>
  <si>
    <t>n/a</t>
  </si>
  <si>
    <t>Niñez</t>
  </si>
  <si>
    <t>PRODUCTO</t>
  </si>
  <si>
    <t>SUB PRODUCTO</t>
  </si>
  <si>
    <t xml:space="preserve">Adulto Maya HOMBRE </t>
  </si>
  <si>
    <t>Adulto Maya MUJER</t>
  </si>
  <si>
    <t xml:space="preserve">Adulto Xinca HOMBRE </t>
  </si>
  <si>
    <t>Adulto Xinca MUJER</t>
  </si>
  <si>
    <t>Adulto Ladino HOMBRE</t>
  </si>
  <si>
    <t>Adulto Ladino MUJER</t>
  </si>
  <si>
    <t>Total Adulto</t>
  </si>
  <si>
    <t>Juventud (13 a 29 años)</t>
  </si>
  <si>
    <t>NIÑÉZ (0 a 12 años)</t>
  </si>
  <si>
    <t>Adulto (30 a 59 años)</t>
  </si>
  <si>
    <t>Adulto Mayor (mayores de 60 años)</t>
  </si>
  <si>
    <t>Descripción de insumos y recurso humano utilizado</t>
  </si>
  <si>
    <t>UNIDAD EJECUTORA: 104</t>
  </si>
  <si>
    <t>VICEMINISTERIO DEL DEPORTE Y LA RECREACIÓN</t>
  </si>
  <si>
    <t>DIRECCIÓN GENERAL DEL DEPORTE Y LA RECREACIÓN</t>
  </si>
  <si>
    <t>Total Hombre</t>
  </si>
  <si>
    <t>Total Mujer</t>
  </si>
  <si>
    <t>Total Niñez Hombre</t>
  </si>
  <si>
    <t>Total Niñez Mujer</t>
  </si>
  <si>
    <t>Total Juventud Hombre</t>
  </si>
  <si>
    <t>Total Juventud Mujer</t>
  </si>
  <si>
    <t>Total Adulto Hombre</t>
  </si>
  <si>
    <t>Total Adulto Mujer</t>
  </si>
  <si>
    <t>Total Mayor Hombre</t>
  </si>
  <si>
    <t>Total Mayor Mujer</t>
  </si>
  <si>
    <t>Programa</t>
  </si>
  <si>
    <t>Producto</t>
  </si>
  <si>
    <t>Sub Producto</t>
  </si>
  <si>
    <t>Juventud</t>
  </si>
  <si>
    <t>Adulto Sector Laboral</t>
  </si>
  <si>
    <t>Adulto Mayor</t>
  </si>
  <si>
    <t>Mujer</t>
  </si>
  <si>
    <t>Capacidades Especiales</t>
  </si>
  <si>
    <t>Juegos Autóctonos y Tradicionales</t>
  </si>
  <si>
    <t>Inclusión y Convivencia</t>
  </si>
  <si>
    <t>Eventos Especiales</t>
  </si>
  <si>
    <t>Festivales Deportivos y Recreativos</t>
  </si>
  <si>
    <t>Plan Luz</t>
  </si>
  <si>
    <t>Pirámide</t>
  </si>
  <si>
    <t>Servicio Cívico</t>
  </si>
  <si>
    <t>Red de Promotores</t>
  </si>
  <si>
    <t>Departamento</t>
  </si>
  <si>
    <t>Municipio</t>
  </si>
  <si>
    <t>Alta Verapaz</t>
  </si>
  <si>
    <t>Baja Verapaz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</si>
  <si>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</si>
  <si>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</si>
  <si>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</si>
  <si>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</si>
  <si>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</si>
  <si>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</si>
  <si>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</si>
  <si>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</si>
  <si>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</si>
  <si>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</si>
  <si>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</si>
  <si>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Retalhuleu</t>
  </si>
  <si>
    <t>Sacatepéquez</t>
  </si>
  <si>
    <t>San Marcos</t>
  </si>
  <si>
    <t>Santa Rosa</t>
  </si>
  <si>
    <t>Sololá</t>
  </si>
  <si>
    <t>Suchitepéquez</t>
  </si>
  <si>
    <t>Totonicapán</t>
  </si>
  <si>
    <t>Zacapa</t>
  </si>
  <si>
    <t>Región</t>
  </si>
  <si>
    <t>Región Metropolitana (I)</t>
  </si>
  <si>
    <t>Región Norte (II)</t>
  </si>
  <si>
    <t>Región Nororiental (III)</t>
  </si>
  <si>
    <t>Región Suroriental (IV)</t>
  </si>
  <si>
    <t>Región Central (V)</t>
  </si>
  <si>
    <t>Región Suroccidental (VI)</t>
  </si>
  <si>
    <t>Región Noroccidental (VII)</t>
  </si>
  <si>
    <t>Región Petén (VIII)</t>
  </si>
  <si>
    <t>Santa Catarina Pinula</t>
  </si>
  <si>
    <t>San José Pinula</t>
  </si>
  <si>
    <t>San José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</si>
  <si>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</si>
  <si>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</si>
  <si>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</si>
  <si>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</si>
  <si>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</si>
  <si>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</si>
  <si>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</si>
  <si>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Chuarrancho</t>
  </si>
  <si>
    <t>Fraijanes</t>
  </si>
  <si>
    <t>Amatitlán</t>
  </si>
  <si>
    <t>Villa Nueva</t>
  </si>
  <si>
    <t>Villa Canales</t>
  </si>
  <si>
    <t>San Miguel Petapa</t>
  </si>
  <si>
    <t>Cobán</t>
  </si>
  <si>
    <t>San Pedro Carchá</t>
  </si>
  <si>
    <t>San Juan Chamelco</t>
  </si>
  <si>
    <t>San Cristóbal Verapaz</t>
  </si>
  <si>
    <t>Tactic</t>
  </si>
  <si>
    <t>Tucurú</t>
  </si>
  <si>
    <t>Tamahú</t>
  </si>
  <si>
    <t>Panzós</t>
  </si>
  <si>
    <t>Senahú</t>
  </si>
  <si>
    <t>Cahabón</t>
  </si>
  <si>
    <t>Lanquín</t>
  </si>
  <si>
    <t>Chahal</t>
  </si>
  <si>
    <t>Fray Bartolomé de las Casas</t>
  </si>
  <si>
    <t>Chisec</t>
  </si>
  <si>
    <t>Santa Cruz Verapaz</t>
  </si>
  <si>
    <t>Santa Catalina La Tinta</t>
  </si>
  <si>
    <t>Raxruhá</t>
  </si>
  <si>
    <t>Cubulco</t>
  </si>
  <si>
    <t>Santa Cruz el Chol</t>
  </si>
  <si>
    <t>Granados</t>
  </si>
  <si>
    <t>Purulhá</t>
  </si>
  <si>
    <t>Rabinal</t>
  </si>
  <si>
    <t>Salamá</t>
  </si>
  <si>
    <t>San Miguel Chicaj</t>
  </si>
  <si>
    <t>San Jerónimo</t>
  </si>
  <si>
    <t>Camotán</t>
  </si>
  <si>
    <t>Concepción Las Minas</t>
  </si>
  <si>
    <t>Esquipulas</t>
  </si>
  <si>
    <t>Ipala</t>
  </si>
  <si>
    <t>Jocotán</t>
  </si>
  <si>
    <t>Olopa</t>
  </si>
  <si>
    <t>Quezaltepeque</t>
  </si>
  <si>
    <t>San José La Arada</t>
  </si>
  <si>
    <t xml:space="preserve"> San Juan Ermita</t>
  </si>
  <si>
    <t>San Jacinto</t>
  </si>
  <si>
    <t>Guastatoya</t>
  </si>
  <si>
    <t>Morazán</t>
  </si>
  <si>
    <t>San Agustín Acasaguastlán</t>
  </si>
  <si>
    <t>San Rafael Petzal</t>
  </si>
  <si>
    <t>San Sebastián Coatán</t>
  </si>
  <si>
    <t>San Sebastián Huehuetenango</t>
  </si>
  <si>
    <t>Santa Ana Huista</t>
  </si>
  <si>
    <t>Santa Bárbara</t>
  </si>
  <si>
    <t>Santa Cruz Barillas</t>
  </si>
  <si>
    <t>Santa Eulalia</t>
  </si>
  <si>
    <t>Santiago Chimaltenango</t>
  </si>
  <si>
    <t>Tectitán</t>
  </si>
  <si>
    <t>Todos Santos Cuchumatán</t>
  </si>
  <si>
    <t>Unión Cantinil</t>
  </si>
  <si>
    <t>Santa Cruz del Quiché</t>
  </si>
  <si>
    <t>Canillá</t>
  </si>
  <si>
    <t>Chajul</t>
  </si>
  <si>
    <t>Chicamán</t>
  </si>
  <si>
    <t>Chiché</t>
  </si>
  <si>
    <t>Chichicastenango</t>
  </si>
  <si>
    <t>Chinique</t>
  </si>
  <si>
    <t>Cunén</t>
  </si>
  <si>
    <t>Ixcán</t>
  </si>
  <si>
    <t>Joyabaj</t>
  </si>
  <si>
    <t>Nebaj</t>
  </si>
  <si>
    <t>Pachalum</t>
  </si>
  <si>
    <t>Patzité</t>
  </si>
  <si>
    <t>Sacapulas</t>
  </si>
  <si>
    <t>San Andrés Sajcabajá</t>
  </si>
  <si>
    <t>San Antonio Ilotenango</t>
  </si>
  <si>
    <t>San Bartolomé Jocotenango</t>
  </si>
  <si>
    <t>San Juan Cotzal</t>
  </si>
  <si>
    <t>San Pedro Jocopilas</t>
  </si>
  <si>
    <t>Uspantán</t>
  </si>
  <si>
    <t>Dolores</t>
  </si>
  <si>
    <t>Zacualpa</t>
  </si>
  <si>
    <t>San Benito</t>
  </si>
  <si>
    <t>Flores</t>
  </si>
  <si>
    <t>San Francisco</t>
  </si>
  <si>
    <t>La Libertad</t>
  </si>
  <si>
    <t>San José</t>
  </si>
  <si>
    <t>Melchor de Mencos</t>
  </si>
  <si>
    <t>San Luis</t>
  </si>
  <si>
    <t>Poptún</t>
  </si>
  <si>
    <t>Santa Ana</t>
  </si>
  <si>
    <t>San Andrés</t>
  </si>
  <si>
    <t>Sayaxché</t>
  </si>
  <si>
    <t>San Cristóbal Acasaguastlán</t>
  </si>
  <si>
    <t>El Jícaro</t>
  </si>
  <si>
    <t>Sansare</t>
  </si>
  <si>
    <t>Sanarate</t>
  </si>
  <si>
    <t>San Antonio La Paz</t>
  </si>
  <si>
    <t>Puerto Barrios</t>
  </si>
  <si>
    <t>Livingston</t>
  </si>
  <si>
    <t>El Estor</t>
  </si>
  <si>
    <t>Morales</t>
  </si>
  <si>
    <t>Los Amates</t>
  </si>
  <si>
    <t>Cabañas</t>
  </si>
  <si>
    <t>Estanzuela</t>
  </si>
  <si>
    <t>Gualán</t>
  </si>
  <si>
    <t>Huité</t>
  </si>
  <si>
    <t>La Unión</t>
  </si>
  <si>
    <t>Río Hondo</t>
  </si>
  <si>
    <t>San Diego</t>
  </si>
  <si>
    <t>Teculután</t>
  </si>
  <si>
    <t>Usumatlán</t>
  </si>
  <si>
    <t>San Pedro Pinula</t>
  </si>
  <si>
    <t>San Luis Jilotepeque</t>
  </si>
  <si>
    <t>San Manuel Chaparrón</t>
  </si>
  <si>
    <t>San Carlos Alzatate</t>
  </si>
  <si>
    <t>Monjas</t>
  </si>
  <si>
    <t>Mataquescuintla</t>
  </si>
  <si>
    <t>Agua Blanca</t>
  </si>
  <si>
    <t>Asunción Mita</t>
  </si>
  <si>
    <t>Atescatempa</t>
  </si>
  <si>
    <t>Comapa</t>
  </si>
  <si>
    <t>Conguaco</t>
  </si>
  <si>
    <t>El Adelanto</t>
  </si>
  <si>
    <t>Jalpatagua</t>
  </si>
  <si>
    <t>Jeréz</t>
  </si>
  <si>
    <t>Moyuta</t>
  </si>
  <si>
    <t>Pasaco</t>
  </si>
  <si>
    <t>Quesada</t>
  </si>
  <si>
    <t>San José Acatempa</t>
  </si>
  <si>
    <t>Santa Catarina Mita</t>
  </si>
  <si>
    <t>Yupiltepeque</t>
  </si>
  <si>
    <t>Zapotitlán</t>
  </si>
  <si>
    <t>Cuilapa</t>
  </si>
  <si>
    <t>Casillas</t>
  </si>
  <si>
    <t>Chiquimulilla</t>
  </si>
  <si>
    <t>Guazacapán</t>
  </si>
  <si>
    <t>Nueva Santa Rosa</t>
  </si>
  <si>
    <t>Oratorio</t>
  </si>
  <si>
    <t>Pueblo Nuevo Viñas</t>
  </si>
  <si>
    <t>San Juan Tecuaco</t>
  </si>
  <si>
    <t>San Rafaél Las Flores</t>
  </si>
  <si>
    <t>Santa Cruz Naranjo</t>
  </si>
  <si>
    <t>Santa María Ixhuatán</t>
  </si>
  <si>
    <t>Santa Rosa de Lima</t>
  </si>
  <si>
    <t>Taxisco</t>
  </si>
  <si>
    <t>Barberena</t>
  </si>
  <si>
    <t>San José Poaquíl</t>
  </si>
  <si>
    <t>San Martín Jilotepeque</t>
  </si>
  <si>
    <t>San Juan Comalapa</t>
  </si>
  <si>
    <t>Santa Apolonia</t>
  </si>
  <si>
    <t>Tecpán Guatemala</t>
  </si>
  <si>
    <t>Patzún</t>
  </si>
  <si>
    <t>Pochuta</t>
  </si>
  <si>
    <t>Patzicía</t>
  </si>
  <si>
    <t>Santa Cruz Balanyá</t>
  </si>
  <si>
    <t>Acatenango</t>
  </si>
  <si>
    <t>San Pedro Yepocapa</t>
  </si>
  <si>
    <t>San Andrés Itzapa</t>
  </si>
  <si>
    <t>Parramos</t>
  </si>
  <si>
    <t>Olintepeque</t>
  </si>
  <si>
    <t>San Juan Ostuncalco</t>
  </si>
  <si>
    <t>Palestina de Los Altos</t>
  </si>
  <si>
    <t>Salcajá</t>
  </si>
  <si>
    <t>San Carlos Sija</t>
  </si>
  <si>
    <t>San Francisco La Unión</t>
  </si>
  <si>
    <t>San Martín Sacatepéquez</t>
  </si>
  <si>
    <t>San Mateo</t>
  </si>
  <si>
    <t>San Miguel Sigüilá</t>
  </si>
  <si>
    <t>Sibilia</t>
  </si>
  <si>
    <t>Zunil</t>
  </si>
  <si>
    <t>Aguacatán</t>
  </si>
  <si>
    <t>Chiantla</t>
  </si>
  <si>
    <t>Colotenango</t>
  </si>
  <si>
    <t>Concepción Huista</t>
  </si>
  <si>
    <t>Cuilco</t>
  </si>
  <si>
    <t>Jacaltenango</t>
  </si>
  <si>
    <t>La Democracia</t>
  </si>
  <si>
    <t>Malacatancito</t>
  </si>
  <si>
    <t>Nentón</t>
  </si>
  <si>
    <t>San Antonio Huista</t>
  </si>
  <si>
    <t>San Gaspar Ixchil</t>
  </si>
  <si>
    <t>San Ildefonso Ixtahuacán</t>
  </si>
  <si>
    <t>San Juan Atitán</t>
  </si>
  <si>
    <t>San Juan Ixcoy</t>
  </si>
  <si>
    <t>San Mateo Ixtatán</t>
  </si>
  <si>
    <t>San Miguel Acatán</t>
  </si>
  <si>
    <t>San Pedro Necta</t>
  </si>
  <si>
    <t>San Pedro Soloma</t>
  </si>
  <si>
    <t>San Rafael La Independencia</t>
  </si>
  <si>
    <t>Zaragoza</t>
  </si>
  <si>
    <t>El Tejar</t>
  </si>
  <si>
    <t>Guanagazapa</t>
  </si>
  <si>
    <t>Iztapa</t>
  </si>
  <si>
    <t>La Gomera</t>
  </si>
  <si>
    <t>Masagua</t>
  </si>
  <si>
    <t>Nueva Concepción</t>
  </si>
  <si>
    <t>Palín</t>
  </si>
  <si>
    <t>Puerto San José</t>
  </si>
  <si>
    <t>San Vicente Pacaya</t>
  </si>
  <si>
    <t>Santa Lucía Cotzumalguapa</t>
  </si>
  <si>
    <t>Siquinalá</t>
  </si>
  <si>
    <t>Tiquisate</t>
  </si>
  <si>
    <t>Alotenango</t>
  </si>
  <si>
    <t>Antigua Guatemala</t>
  </si>
  <si>
    <t>Ciudad Vieja</t>
  </si>
  <si>
    <t>Jocotenango</t>
  </si>
  <si>
    <t>Magdalena Milpas Altas</t>
  </si>
  <si>
    <t>Pastores</t>
  </si>
  <si>
    <t>San Antonio Aguas Calientes</t>
  </si>
  <si>
    <t>San Bartolomé Milpas Altas</t>
  </si>
  <si>
    <t>San Lucas Sacatepéquez</t>
  </si>
  <si>
    <t>San Miguel Dueñas</t>
  </si>
  <si>
    <t>Santa Catarina Barahona</t>
  </si>
  <si>
    <t>Santa Lucía Milpas Altas</t>
  </si>
  <si>
    <t>Santa María de Jesús</t>
  </si>
  <si>
    <t>Santiago Sacatepéquez</t>
  </si>
  <si>
    <t>Santo Domingo Xenacoj</t>
  </si>
  <si>
    <t>Sumpango</t>
  </si>
  <si>
    <t>Champerico</t>
  </si>
  <si>
    <t>El Asintal</t>
  </si>
  <si>
    <t>Nuevo San Carlos</t>
  </si>
  <si>
    <t>San Andrés Villa Seca</t>
  </si>
  <si>
    <t>San Martín Zapotitlán</t>
  </si>
  <si>
    <t>San Felipe</t>
  </si>
  <si>
    <t>San Sebastián</t>
  </si>
  <si>
    <t>Santa Cruz Muluá</t>
  </si>
  <si>
    <t>Ayutla</t>
  </si>
  <si>
    <t>Catarina</t>
  </si>
  <si>
    <t>Comitancillo</t>
  </si>
  <si>
    <t>Concepción Tutuapa</t>
  </si>
  <si>
    <t>El Quetzal</t>
  </si>
  <si>
    <t>El Rodeo</t>
  </si>
  <si>
    <t>El Tumbador</t>
  </si>
  <si>
    <t>Ixchiguán</t>
  </si>
  <si>
    <t xml:space="preserve"> La Reforma</t>
  </si>
  <si>
    <t>Malacatán</t>
  </si>
  <si>
    <t xml:space="preserve"> Nuevo Progreso</t>
  </si>
  <si>
    <t>Ocós</t>
  </si>
  <si>
    <t>Pajapita</t>
  </si>
  <si>
    <t>Esquipulas Palo Gordo</t>
  </si>
  <si>
    <t>San Juan Bautista</t>
  </si>
  <si>
    <t>San Lorenzo</t>
  </si>
  <si>
    <t>San Miguel Panán</t>
  </si>
  <si>
    <t>San Pablo Jocopilas</t>
  </si>
  <si>
    <t>Santa Barbara</t>
  </si>
  <si>
    <t>Santo Domingo Suchitepequez</t>
  </si>
  <si>
    <t>Santo Tomas La Unión</t>
  </si>
  <si>
    <t>Zunilito</t>
  </si>
  <si>
    <t>Momostenango</t>
  </si>
  <si>
    <t>San Andrés Xecul</t>
  </si>
  <si>
    <t>San Bartolo</t>
  </si>
  <si>
    <t>San Cristóbal Totonicapán</t>
  </si>
  <si>
    <t>San Francisco El Alto</t>
  </si>
  <si>
    <t>Santa Lucía La Reforma</t>
  </si>
  <si>
    <t>Santa María Chiquimula</t>
  </si>
  <si>
    <t>Almolonga</t>
  </si>
  <si>
    <t>Cabricán</t>
  </si>
  <si>
    <t>Cajolá</t>
  </si>
  <si>
    <t>Cantel</t>
  </si>
  <si>
    <t>Coatepeque</t>
  </si>
  <si>
    <t>Colomba</t>
  </si>
  <si>
    <t>Concepción Chiquirichapa</t>
  </si>
  <si>
    <t>El Palmar</t>
  </si>
  <si>
    <t>Flores Costa Cuca</t>
  </si>
  <si>
    <t>Génova</t>
  </si>
  <si>
    <t>Huitán</t>
  </si>
  <si>
    <t>La Esperanza</t>
  </si>
  <si>
    <t>San Antonio Sacatepéquez</t>
  </si>
  <si>
    <t>San Cristóbal Cucho</t>
  </si>
  <si>
    <t>San José Ojetenam</t>
  </si>
  <si>
    <t>San Miguel Ixtahuacán</t>
  </si>
  <si>
    <t>San Pablo</t>
  </si>
  <si>
    <t>San Rafaél Pie de La Cuesta</t>
  </si>
  <si>
    <t>Sibinal</t>
  </si>
  <si>
    <t>Sipacapa</t>
  </si>
  <si>
    <t>Tacaná</t>
  </si>
  <si>
    <t>Tajumulco</t>
  </si>
  <si>
    <t>Tejutla</t>
  </si>
  <si>
    <t>Río Blanco</t>
  </si>
  <si>
    <t>Concepción</t>
  </si>
  <si>
    <t>Nahualá</t>
  </si>
  <si>
    <t>Panajachel</t>
  </si>
  <si>
    <t>San Andrés Semetabaj</t>
  </si>
  <si>
    <t>San Antonio Palopó</t>
  </si>
  <si>
    <t>San José Chacayá</t>
  </si>
  <si>
    <t>San Juan La Laguna</t>
  </si>
  <si>
    <t>San Lucas Tolimán</t>
  </si>
  <si>
    <t>San Marcos La Laguna</t>
  </si>
  <si>
    <t>San Pablo La Laguna</t>
  </si>
  <si>
    <t>San Pedro La Laguna</t>
  </si>
  <si>
    <t>Santa Catarina Ixtahuacan</t>
  </si>
  <si>
    <t>Santa Catarina Palopó</t>
  </si>
  <si>
    <t>Santa Clara La Laguna</t>
  </si>
  <si>
    <t>Santa Cruz La Laguna</t>
  </si>
  <si>
    <t>Santa Lucía Utatlán</t>
  </si>
  <si>
    <t>Santa María Visitación</t>
  </si>
  <si>
    <t>Santiago Atitlán</t>
  </si>
  <si>
    <t>Mazatenango</t>
  </si>
  <si>
    <t>Chicacao</t>
  </si>
  <si>
    <t>Cuyotenango</t>
  </si>
  <si>
    <t>Patulul</t>
  </si>
  <si>
    <t>Pueblo Nuevo</t>
  </si>
  <si>
    <t>Río Bravo</t>
  </si>
  <si>
    <t>Samayac</t>
  </si>
  <si>
    <t>San Antonio Suchitepéquez</t>
  </si>
  <si>
    <t>San Bernardino</t>
  </si>
  <si>
    <t>San José El Ídolo</t>
  </si>
  <si>
    <t>San Gabriel</t>
  </si>
  <si>
    <t>San Francisco Zapotitlán</t>
  </si>
  <si>
    <t xml:space="preserve">Atención a comunidad Sepur Zarco </t>
  </si>
  <si>
    <t>Política Pública Chixoy</t>
  </si>
  <si>
    <t>Plan Nacional de Prevención de Embarazos en Adolescentes y Jóvenes (PLANEA)</t>
  </si>
  <si>
    <t xml:space="preserve">Política Nacional de Promoción y Desarrollo Integral de la Mujer y el Plan de Equidad de Oportunidades </t>
  </si>
  <si>
    <t xml:space="preserve">Plan  de Acción Interinstitucional de la Juventud –PAI- de la Política Nacional de Juventud –PNJ-. </t>
  </si>
  <si>
    <t>Política y Planes</t>
  </si>
  <si>
    <t>CONADI</t>
  </si>
  <si>
    <t>JEFATURA:</t>
  </si>
  <si>
    <t>PROGRAMA:</t>
  </si>
  <si>
    <t>ENCARGADO:</t>
  </si>
  <si>
    <t xml:space="preserve">SEMANA DEL </t>
  </si>
  <si>
    <t>Elaborado por:</t>
  </si>
  <si>
    <t>Fecha:</t>
  </si>
  <si>
    <t>Total general</t>
  </si>
  <si>
    <t>Cuenta de Temporal</t>
  </si>
  <si>
    <t>Cuenta de Externa</t>
  </si>
  <si>
    <t>Suma de Ejecutada</t>
  </si>
  <si>
    <t>Suma de No Ejecutada</t>
  </si>
  <si>
    <t>Suma de Total por Actividad</t>
  </si>
  <si>
    <t>ELABORADOR POR:</t>
  </si>
  <si>
    <t>FECHA:</t>
  </si>
  <si>
    <t>FIRMA:</t>
  </si>
  <si>
    <t>Áreas Sustantivas</t>
  </si>
  <si>
    <t>Total Q. por  comisión (031-029)</t>
  </si>
  <si>
    <t>Valores</t>
  </si>
  <si>
    <t>El_Progreso</t>
  </si>
  <si>
    <t>Santa_Rosa</t>
  </si>
  <si>
    <t>San_Marcos</t>
  </si>
  <si>
    <t>Baja_Verapaz</t>
  </si>
  <si>
    <t>Alta_Verapaz</t>
  </si>
  <si>
    <t>San José Poaquil</t>
  </si>
  <si>
    <t>San Francisco el Alto</t>
  </si>
  <si>
    <t>San Juan Ermita</t>
  </si>
  <si>
    <t>Comalapa</t>
  </si>
  <si>
    <t>San Rafael las Flores</t>
  </si>
  <si>
    <t>San José el Idolo</t>
  </si>
  <si>
    <t>Santa Catarina Ixtahuacán</t>
  </si>
  <si>
    <t>Santo Domingo Suchitepéquez</t>
  </si>
  <si>
    <t>El Chol</t>
  </si>
  <si>
    <t>Santa Clara la Laguna</t>
  </si>
  <si>
    <t>Santa Lucía la Reforma</t>
  </si>
  <si>
    <t>San Antonio la Paz</t>
  </si>
  <si>
    <t>San Miguel Siguilá</t>
  </si>
  <si>
    <t>Soloma</t>
  </si>
  <si>
    <t>Jerez</t>
  </si>
  <si>
    <t>Ostuncalco</t>
  </si>
  <si>
    <t>Ixtahuacán</t>
  </si>
  <si>
    <t>Quetzaltepeque</t>
  </si>
  <si>
    <t>San Rafael Pié de la Cuesta</t>
  </si>
  <si>
    <t>San Jorge</t>
  </si>
  <si>
    <t>Yepocapa</t>
  </si>
  <si>
    <t>Nuevo Progreso</t>
  </si>
  <si>
    <t>Las Cruces</t>
  </si>
  <si>
    <t>Santa Cruz la Laguna</t>
  </si>
  <si>
    <t>San Rafael la Independencia</t>
  </si>
  <si>
    <t>El Chal</t>
  </si>
  <si>
    <t>San Pablo la Laguna</t>
  </si>
  <si>
    <t>San Marcos la Laguna</t>
  </si>
  <si>
    <t>Santa Catalina la Tinta</t>
  </si>
  <si>
    <t>Petapa</t>
  </si>
  <si>
    <t>San Juan la Laguna</t>
  </si>
  <si>
    <t>Santo Tomás la Unión</t>
  </si>
  <si>
    <t>San Pedro la Laguna</t>
  </si>
  <si>
    <t>San Francisco la Unión</t>
  </si>
  <si>
    <t>San José La Máquina</t>
  </si>
  <si>
    <t>La Reforma</t>
  </si>
  <si>
    <t>Palestina de los Altos</t>
  </si>
  <si>
    <t>San José Ojetenán</t>
  </si>
  <si>
    <t>Barillas</t>
  </si>
  <si>
    <t>La Blanca</t>
  </si>
  <si>
    <t>Departamento1</t>
  </si>
  <si>
    <t xml:space="preserve">Rangos en celdas de departamento en deplegado es </t>
  </si>
  <si>
    <t>de DepA a DepT sin ñ</t>
  </si>
  <si>
    <t>Capacidades</t>
  </si>
  <si>
    <t>Inclusion</t>
  </si>
  <si>
    <t>Pelota_Maya</t>
  </si>
  <si>
    <t xml:space="preserve"> (PLANEA)</t>
  </si>
  <si>
    <t>Política Pública 
Chixoy</t>
  </si>
  <si>
    <t xml:space="preserve">Atención a comunidad 
Sepur Zarco </t>
  </si>
  <si>
    <t xml:space="preserve">PAI  PNJ </t>
  </si>
  <si>
    <t>Sin Observaciones</t>
  </si>
  <si>
    <t>Etiquetas de fila</t>
  </si>
  <si>
    <t>Viáticos</t>
  </si>
  <si>
    <t xml:space="preserve">Niñez Garífuna HOMBRE </t>
  </si>
  <si>
    <t xml:space="preserve">Niñez Garífuna MUJER  </t>
  </si>
  <si>
    <t xml:space="preserve">Juventud Garífuna HOMBRE </t>
  </si>
  <si>
    <t>Juventud Garífuna MUJER</t>
  </si>
  <si>
    <t xml:space="preserve">Adulto Garífuna HOMBRE </t>
  </si>
  <si>
    <t>Adulto Garífuna MUJER</t>
  </si>
  <si>
    <t xml:space="preserve">Mayo Garífuna HOMBRE </t>
  </si>
  <si>
    <t>Mayor Garífuna MUJER</t>
  </si>
  <si>
    <t>No. De días de Comisión</t>
  </si>
  <si>
    <t>Personas beneficiadas con actividades deportivas no escolares, no federadas y de recreación</t>
  </si>
  <si>
    <t>Niños y niñas de 4 a 13 años atendidos con actividades físicas,deportivas y recreativas</t>
  </si>
  <si>
    <t>Personas del sector laboral beneficiadas con actividades físicas, deportivas y recreativas</t>
  </si>
  <si>
    <t>Personas de 60 años y más, beneficiadas con actividades físicas, deportivas y recreativas</t>
  </si>
  <si>
    <t>Personas con discapacidad beneficiadas con actividades físicas, deportivas y recreativas adaptadas</t>
  </si>
  <si>
    <t>Personas beneficiadas con acceso a espacios para la práctica del deporte y la recreación física</t>
  </si>
  <si>
    <t>Personas beneficiadas con acceso a espacios para la práctica del deporte y la recreación física en el Parque Deportivo y Recreativo Erick Bernabé Barrondo</t>
  </si>
  <si>
    <t>Personas beneficiadas con acceso a espacios para la practica del deporte y la recreación física en el Centro Deportivo y Recreativo Campo Marte</t>
  </si>
  <si>
    <t>Personas beneficiadas con acceso a espacios para la práctica del deporte y la recreación física en el Centro Deportivo y Recreativo Campos del Roosevelt</t>
  </si>
  <si>
    <t>Personas beneficiadas con acceso a espacios para la práctica del deporte y la recreación física en el Centro Deportivo y Recreativo Gerona</t>
  </si>
  <si>
    <t>Mujeres beneficiadas con acceso a actividades físicas, recreativas y de sensibilización para la prevención de la violencia</t>
  </si>
  <si>
    <t>Jóvenes beneficiados con actividades físicas, deportivas y recreativas</t>
  </si>
  <si>
    <t>Jóvenes BENEFICIADOS CON ACTIVIDADES FÍSICAS, DEPORTIVAS Y RECREATIVAS</t>
  </si>
  <si>
    <t>Jóvenes involucrados en la prestación de servicio cívico para la promoción de actividades físicas y deportivas</t>
  </si>
  <si>
    <t>Personas que reciben implementos para actividades físicas, deportivas y de recreación física en su tiempo libre</t>
  </si>
  <si>
    <t>Personas en situación de vulnerabilidad o riesgo social beneficiadas con actividades físicas y deportivas</t>
  </si>
  <si>
    <t>Festivales deportivos, recreativos y otros eventos de carácter especial, realizados para promover el acceso a la actividad física y la recreación</t>
  </si>
  <si>
    <t>Eventos de exhibición y práctica de juegos ancestrales y tradicionales, en beneficio de personas</t>
  </si>
  <si>
    <t>Festivales deportivos y recreativos realizados para promover el acceso a la actividad física, el deporte no federado y no escolar</t>
  </si>
  <si>
    <t>Cantidad de Integrantes en Comisión</t>
  </si>
  <si>
    <t>Programas Sustantivos</t>
  </si>
  <si>
    <t>Angélica Morales</t>
  </si>
  <si>
    <t xml:space="preserve">PERIODO </t>
  </si>
  <si>
    <t>Niños y niñas de 4 a 13 años atendidos con actividades físicas, deportivas y recreativas</t>
  </si>
  <si>
    <t>Actividad Recreativa Externa “Actividad Recreativa en Familia”</t>
  </si>
  <si>
    <t xml:space="preserve">PASE/JPS/AVMB/69-2019/JM
Gestión 2019-423
</t>
  </si>
  <si>
    <t>31 avenida “B” 26-32 colonia Bethania zona 7</t>
  </si>
  <si>
    <t>Zuiny Marina López Rodríguez</t>
  </si>
  <si>
    <t>La interesada canceló la actividad</t>
  </si>
  <si>
    <t>Parque Central</t>
  </si>
  <si>
    <t>Encuentros Deportivos</t>
  </si>
  <si>
    <t>Cancha de Futbol de la localidad</t>
  </si>
  <si>
    <t>Personal del Programa, uniformes deportivos</t>
  </si>
  <si>
    <t>Douglas Vásquez</t>
  </si>
  <si>
    <t>Sin observaciones</t>
  </si>
  <si>
    <t>Carrera 5K Juventud</t>
  </si>
  <si>
    <t>Personal del Programa, Tarima y Sonido</t>
  </si>
  <si>
    <t>PJ 010</t>
  </si>
  <si>
    <t>Juegos Pre-Deportivos</t>
  </si>
  <si>
    <t>Carrera de Orientación</t>
  </si>
  <si>
    <t>canchas polideportivas de la localidad</t>
  </si>
  <si>
    <t xml:space="preserve">Personal del Programa, </t>
  </si>
  <si>
    <t>Encuentro Nacional de Baile</t>
  </si>
  <si>
    <t>Parque Erick Barrondo zona 7</t>
  </si>
  <si>
    <t xml:space="preserve">SÚPER CLASES </t>
  </si>
  <si>
    <t>Canchas 1, 2 y 3 de baloncesto del Campo de Marte.</t>
  </si>
  <si>
    <t>Tarima, Sonido y Pantalla LED y personal del programa</t>
  </si>
  <si>
    <t>PAL-003</t>
  </si>
  <si>
    <t>Edwin Villela</t>
  </si>
  <si>
    <t>Municipalidades, Instituciones Públicas y Privadas y Universidades</t>
  </si>
  <si>
    <t xml:space="preserve">Colchonetas, hulas, pelotas terapéuticas, bandas elásticas, conos y escaleras de agilidad y personal del programa </t>
  </si>
  <si>
    <t>MUÉVETE Y HAZ EL CAMBIO                                                   (Colomba)</t>
  </si>
  <si>
    <t>MUÉVETE Y HAZ EL CAMBIO                                                          (Quetzaltenango)</t>
  </si>
  <si>
    <t>Caminando por mi salud</t>
  </si>
  <si>
    <t xml:space="preserve">Parque Erick Bernabé Barrondo </t>
  </si>
  <si>
    <t>Miriam Santizo</t>
  </si>
  <si>
    <t>No hubo convocatoria por razones de salud de los beneficiarios</t>
  </si>
  <si>
    <t>Recreación en el Adulto Mayor</t>
  </si>
  <si>
    <t>Centro Mis años Dorados</t>
  </si>
  <si>
    <t>Se reprogramó debido a que los Centros Permanentes de la localidad tienen programadas otras actividad</t>
  </si>
  <si>
    <t>Reducción de Daño/ Atención a niñas madres en situación de calle</t>
  </si>
  <si>
    <t>Parque Central y comunidades Aledañas</t>
  </si>
  <si>
    <t>Jessica Lemus</t>
  </si>
  <si>
    <t>Actividad Recreativa en Familia</t>
  </si>
  <si>
    <t>Charlas sobre Prevención Trata de Personas</t>
  </si>
  <si>
    <t>Gestión Interna</t>
  </si>
  <si>
    <t>Actividades Recreativas</t>
  </si>
  <si>
    <t>Oficio No. 016-2019-JCD/MJVP/tj</t>
  </si>
  <si>
    <t>Colonia San Francisco</t>
  </si>
  <si>
    <t>Carmen Villatoro</t>
  </si>
  <si>
    <t>Mañana Recreativa y Deportiva</t>
  </si>
  <si>
    <t>2019-393</t>
  </si>
  <si>
    <t>6 avenida 2-62 zona 1</t>
  </si>
  <si>
    <t>Actividad Recreativa</t>
  </si>
  <si>
    <t>2019-572</t>
  </si>
  <si>
    <t>12 avenida B 10-18 Colonia Martinico Ío zona 6</t>
  </si>
  <si>
    <t xml:space="preserve">Actividades Recreativas y Deportivas </t>
  </si>
  <si>
    <t>JPS-AVMB/355-2018/dc   2018-4156</t>
  </si>
  <si>
    <t xml:space="preserve">Magdalena Milpas Altas </t>
  </si>
  <si>
    <t xml:space="preserve">Karen González </t>
  </si>
  <si>
    <t xml:space="preserve">Mynor Cordón </t>
  </si>
  <si>
    <t>Festival Re-creo</t>
  </si>
  <si>
    <t xml:space="preserve">En Varios Puntos del Municipio </t>
  </si>
  <si>
    <t xml:space="preserve">Tarima, Sonido, Iluminación, </t>
  </si>
  <si>
    <t>PEF-162 y PEF-163</t>
  </si>
  <si>
    <t>Carlos Oliva</t>
  </si>
  <si>
    <t>Exhibición del Juego de la Pelota Maya</t>
  </si>
  <si>
    <t>2019-233</t>
  </si>
  <si>
    <t>Tablero de Pelota Maya, trajes de jugadores, escalera.</t>
  </si>
  <si>
    <t>Marlon Winter</t>
  </si>
  <si>
    <t xml:space="preserve">Talleres de Sensibilización </t>
  </si>
  <si>
    <t xml:space="preserve">Salón Municipal </t>
  </si>
  <si>
    <t xml:space="preserve">Refacciones </t>
  </si>
  <si>
    <t>PM10</t>
  </si>
  <si>
    <t xml:space="preserve">Día Internacional de la Mujer </t>
  </si>
  <si>
    <t xml:space="preserve">Palacio Nacional de la Cultura </t>
  </si>
  <si>
    <t xml:space="preserve">Servicio de Protocolo con Almuerzo Servido </t>
  </si>
  <si>
    <t>PM17</t>
  </si>
  <si>
    <t>1. Inflable.  2. Cama elástica.  3. Pinta caritas.  4. Globoflexia.  5. 4 promotores</t>
  </si>
  <si>
    <t>Actividad Recreativa Interna "Muévete al Ritmo de la Música"</t>
  </si>
  <si>
    <t>Cancha Polideportiva</t>
  </si>
  <si>
    <t xml:space="preserve"> Q. 26,578.00</t>
  </si>
  <si>
    <t>TARIMA - SONIDO - REFACCIONES.                1 Inflable.  2 Camas elásticas y 4 promotores</t>
  </si>
  <si>
    <t xml:space="preserve">PN041 - PN061 </t>
  </si>
  <si>
    <t>Vinsy Clarisa Larios Oxlaj</t>
  </si>
  <si>
    <t xml:space="preserve">PN042 - PN062 </t>
  </si>
  <si>
    <t xml:space="preserve">PN043 - PN063 </t>
  </si>
  <si>
    <t>Actividad Recreativa Interna Conmemoración: Día Nacional de la no Violencia Contra la Niñez</t>
  </si>
  <si>
    <t>Campo de fútbol</t>
  </si>
  <si>
    <t xml:space="preserve"> Q. 40,878.00</t>
  </si>
  <si>
    <t xml:space="preserve">PN021 - PN019 </t>
  </si>
  <si>
    <t>Estadio del Parque Erick Bernabé Barrondo García</t>
  </si>
  <si>
    <t>Q. 40,878.00</t>
  </si>
  <si>
    <t xml:space="preserve">PN022 - PN020 </t>
  </si>
  <si>
    <t xml:space="preserve">PN044 - PN064 </t>
  </si>
  <si>
    <t>Salón Municipal</t>
  </si>
  <si>
    <t>Personal del Programa, Uniformes Deportivos</t>
  </si>
  <si>
    <t>Cancha de Fútbol de la localidad</t>
  </si>
  <si>
    <t>UN DÍA SIN ESTRÉS (AMIGSS)</t>
  </si>
  <si>
    <t>Estimulando los Recuerdos del Ayer</t>
  </si>
  <si>
    <t xml:space="preserve">Centro Permanente </t>
  </si>
  <si>
    <t>Los beneficiarios no se presentaron al Centro Permanente</t>
  </si>
  <si>
    <t>Mini Rallys</t>
  </si>
  <si>
    <t>Mis Años Dorados  Jose Pinula</t>
  </si>
  <si>
    <t>Se logró el objetivo</t>
  </si>
  <si>
    <t>76-2019</t>
  </si>
  <si>
    <t>Laguna Monja Blanca</t>
  </si>
  <si>
    <t>Caminata del Amor Añejo</t>
  </si>
  <si>
    <t>Parque Municipal</t>
  </si>
  <si>
    <t>No se cumplió con los insumos solicitados a la encargada del Centro Permanente por parte de la Municipalidad</t>
  </si>
  <si>
    <t>Feria de Prevención</t>
  </si>
  <si>
    <t>PASE/JPS/AVMB/97-2019/jm Gestión 2019-525</t>
  </si>
  <si>
    <t>Charlas de Prevención a la Violencia</t>
  </si>
  <si>
    <t>PASE/JPS/AVMB/92-2019/jm Gestión 2019-510</t>
  </si>
  <si>
    <t>PASE/JPS/AVMB/72-2019/jm Gestión 2019-426</t>
  </si>
  <si>
    <t>2019-426</t>
  </si>
  <si>
    <t>6 Avenida  17 Calle Colonia Reina Barrios zona 13</t>
  </si>
  <si>
    <t>Inauguración mañana Recreativa y Deportiva</t>
  </si>
  <si>
    <t>Taller de Consejos Departamentales del Deporte, la Educación Física y Recreación</t>
  </si>
  <si>
    <t>Carrera Inclusiva 3k Rompiendo Barreras</t>
  </si>
  <si>
    <t>3 Promotores, 50 almuerzos, actividades deportivas</t>
  </si>
  <si>
    <t>Campaña de Concienciación Ponte en mi Lugar</t>
  </si>
  <si>
    <t>4 Promotores, 350 almuerzos, actividades recreativas y deportivas</t>
  </si>
  <si>
    <t>Festival Deportivo de Bochas</t>
  </si>
  <si>
    <t>Domo zona 13</t>
  </si>
  <si>
    <t>Carnaval</t>
  </si>
  <si>
    <t>PPASE JPS/AVMB/09-2019/jc                               Gestión 2019-93</t>
  </si>
  <si>
    <t>Hospital de Salud Mental Federico Mora</t>
  </si>
  <si>
    <t>3 Promotores, 320 almuerzos, actividades recreativas</t>
  </si>
  <si>
    <t>parque Central de San miguel Petapa</t>
  </si>
  <si>
    <t>Adán celada</t>
  </si>
  <si>
    <t>Kevin Rojas</t>
  </si>
  <si>
    <t>Erick López</t>
  </si>
  <si>
    <t xml:space="preserve">2,800 Refacciones  E Implementación Deportiva(playeras, hulas y maletines) </t>
  </si>
  <si>
    <t>PM18</t>
  </si>
  <si>
    <t xml:space="preserve">En Coordinación con Promotor Municipal y Oficina Municipal de la Mujer </t>
  </si>
  <si>
    <t xml:space="preserve">Refacciones  E Implementación Deportiva(playeras, hulas y maletines) </t>
  </si>
  <si>
    <t>Campo de la Feria de la Aldea El Xab</t>
  </si>
  <si>
    <t xml:space="preserve">TARIMA: Q. 10,039.00          SONIDO: Q. 10,039.00                  REFACIONES: Q. 6,500.00  AGUA PURA: (250 BOT AGUA PUARA * Q. 5) = Q. 1,250.00  (TOTAL: Q. 27,828.00)   </t>
  </si>
  <si>
    <t>TARIMA - SONIDO - REFACCIONES - AGUA PURA                                        1 Inflable.  2 Camas elásticas y 4 promotores</t>
  </si>
  <si>
    <t>PN037 - PN057 - PN053</t>
  </si>
  <si>
    <t xml:space="preserve">PN038 - PN058 - PN053 </t>
  </si>
  <si>
    <t xml:space="preserve">PN039 - PN059 - PN053 </t>
  </si>
  <si>
    <t xml:space="preserve">PN040 - PN060 - PN053 </t>
  </si>
  <si>
    <t>Carrera 5K Neón</t>
  </si>
  <si>
    <t>UN DÍA SIN ESTRÉS  (INDE)</t>
  </si>
  <si>
    <t>Hidroeléctrica</t>
  </si>
  <si>
    <t>MUÉVETE Y HAZ EL CAMBIO                             (PORTUARIA)</t>
  </si>
  <si>
    <t>Portuaria Nacional Santo Tomás de Castilla</t>
  </si>
  <si>
    <t>Centro Deportivo Gerona</t>
  </si>
  <si>
    <t xml:space="preserve">Carlos Crocker </t>
  </si>
  <si>
    <t xml:space="preserve">Parque central y comunidades aledañas </t>
  </si>
  <si>
    <t xml:space="preserve">Promotores </t>
  </si>
  <si>
    <t xml:space="preserve">Fortalecimiento del Tejido Social /  Escuela para padres </t>
  </si>
  <si>
    <t xml:space="preserve">promotores </t>
  </si>
  <si>
    <t xml:space="preserve">25 calle real las tapias, Interior Granja Julia, zona 18 </t>
  </si>
  <si>
    <t>Síndrome de Down</t>
  </si>
  <si>
    <t>400 refacciones, pinta caritas, dos promotores y Globoflexia</t>
  </si>
  <si>
    <t>Feria del Deporte Adaptado</t>
  </si>
  <si>
    <t>Campo Marte, zona 5</t>
  </si>
  <si>
    <t>N/A</t>
  </si>
  <si>
    <t>parque Central de Moyuta</t>
  </si>
  <si>
    <t xml:space="preserve"> PEF-0053</t>
  </si>
  <si>
    <t>parque Central de Chinautla</t>
  </si>
  <si>
    <t>Carlos Cinto</t>
  </si>
  <si>
    <t>2019-657</t>
  </si>
  <si>
    <t>(km 2.5 carretera a San Juan del Obispo y Santa María de Jesús Finca Primavera No. 1 La Antigua Guatemala).</t>
  </si>
  <si>
    <t>PM14</t>
  </si>
  <si>
    <t xml:space="preserve">Súper clase </t>
  </si>
  <si>
    <t>Pase/JPS/AVMB/114-2019/Jm</t>
  </si>
  <si>
    <t xml:space="preserve">Proyecto 4-10 Zona 6 </t>
  </si>
  <si>
    <t xml:space="preserve">Sin Observaciones </t>
  </si>
  <si>
    <t>2019-730</t>
  </si>
  <si>
    <t>Almuerzos</t>
  </si>
  <si>
    <t>PEF0201</t>
  </si>
  <si>
    <t>2019-286</t>
  </si>
  <si>
    <t>Campo de LA comunidad de los San Juaneros</t>
  </si>
  <si>
    <t>2019-169</t>
  </si>
  <si>
    <t>Pef 0051 y 0049</t>
  </si>
  <si>
    <t>2019-491</t>
  </si>
  <si>
    <t>Diagonal 25 calle de la Las tapias Interior Granja Julia zona 18</t>
  </si>
  <si>
    <t xml:space="preserve">Se hace referencia de que la actividad del Síndrome de Down en el Instituto Neurológico de Guatemala se unificó con la actividad del parque Central </t>
  </si>
  <si>
    <t>Adán Celada</t>
  </si>
  <si>
    <t>Exhibición de Pelota Maya</t>
  </si>
  <si>
    <t>No se llevo viáticos</t>
  </si>
  <si>
    <t xml:space="preserve">Lesbia Nataly Pacheco Alarcón </t>
  </si>
  <si>
    <t xml:space="preserve">500 Refacciones  e Implementación Deportiva(playeras, maletines) </t>
  </si>
  <si>
    <t xml:space="preserve">Inflables, Camas Elásticas y Pinta Caritas </t>
  </si>
  <si>
    <t>Jardín Trípoli zona 10</t>
  </si>
  <si>
    <t>Personal del programa</t>
  </si>
  <si>
    <t>Súper clase</t>
  </si>
  <si>
    <t>Charlas de Prevención y Sensibilización</t>
  </si>
  <si>
    <t>Pase/ JPS/AVMB/121-2019/jm Gestión 2019-658</t>
  </si>
  <si>
    <t>segundo cantón calle real, el calvario san juan alotenango,  Sacatepéquez</t>
  </si>
  <si>
    <t>no se conto con la cantidad de combustible adecuada para la comisión</t>
  </si>
  <si>
    <t>segundo cantón calle real, el calvario san juan alotenango, alotenango Sacatepéquez</t>
  </si>
  <si>
    <t>segundo cantón calle real, el calvario san juan alotenango, y en el parque central de San Juan alotenango Sacatepéquez</t>
  </si>
  <si>
    <t xml:space="preserve">Relleno sanitario de la Zona3 </t>
  </si>
  <si>
    <t xml:space="preserve">no se ejecuto debido a que en el sector había campaña política, se reprogramará </t>
  </si>
  <si>
    <t xml:space="preserve">Fortalecimiento del Tejido social / Charlas de Sensibilización </t>
  </si>
  <si>
    <t>Actividad y Convivencia en Familia</t>
  </si>
  <si>
    <t xml:space="preserve">Jugando y Realizando Deporte, Aprendo Matemáticas </t>
  </si>
  <si>
    <t>Parque Erick Bernabé Barrondo zona 7</t>
  </si>
  <si>
    <t>Prevención de la Violencia</t>
  </si>
  <si>
    <t>Primer Festival de Convites, Primer  festival Latinoamericano del turismo Cultura y Gastronomía y Concurso de Bandas Escolles Música, Guatemalteca domingo Betancourt</t>
  </si>
  <si>
    <t xml:space="preserve">Plaza de la constitución, </t>
  </si>
  <si>
    <t>320 refacciones y  320 almuerzos</t>
  </si>
  <si>
    <t>Charlas de Prevención a la violencia</t>
  </si>
  <si>
    <t>Actividad Recreativa Interna "Re-Creo"</t>
  </si>
  <si>
    <t>Gestión 
Interna</t>
  </si>
  <si>
    <t>PN045 - PN065 - PN053</t>
  </si>
  <si>
    <t xml:space="preserve">PN046 - PN066 - PN053 </t>
  </si>
  <si>
    <t>Cancha Polideportiva de la Aldea El Guayabal</t>
  </si>
  <si>
    <t xml:space="preserve">PN048 - PN068 - PN053 </t>
  </si>
  <si>
    <t>Día Internacional del Consumidor</t>
  </si>
  <si>
    <t>2019-769</t>
  </si>
  <si>
    <t>5 calle 6 avenida zona 13 (Los Museos)</t>
  </si>
  <si>
    <t xml:space="preserve">Personal del Programa,  tarima, sonido </t>
  </si>
  <si>
    <t>PJ 026</t>
  </si>
  <si>
    <t>pendiente de reportar beneficiarios</t>
  </si>
  <si>
    <t>TORNEO INTERMUNICIPAL (Villa Nueva)</t>
  </si>
  <si>
    <t>Polideportivo La Pilona zona 1 del Municipio de Villa Nueva del  Departamento de Guatemala.</t>
  </si>
  <si>
    <t>Pick-Up, playeras, medallas y balones de baloncesto y voleibol</t>
  </si>
  <si>
    <t>La actividad se realizaría en el mes de septiembre pero se trasladó al mes de marzo</t>
  </si>
  <si>
    <t>Recorriendo Guatemala</t>
  </si>
  <si>
    <t>Base Naval del Pacífico</t>
  </si>
  <si>
    <t>Se reprogramó para el mes de mayo para tener mejor afluencia de beneficiarios</t>
  </si>
  <si>
    <t>Club de Baile</t>
  </si>
  <si>
    <t>Personal de Programa, 200 refacciones, 200 almuerzos</t>
  </si>
  <si>
    <t>PAM 008 Y PAM 013</t>
  </si>
  <si>
    <t xml:space="preserve">Fortalecimiento del Tejido Social/ Trata de Personal </t>
  </si>
  <si>
    <t xml:space="preserve">Oficio/No.0140/DAS/DADP/ps </t>
  </si>
  <si>
    <t xml:space="preserve">Biblioteca Nacional </t>
  </si>
  <si>
    <t xml:space="preserve">Personal </t>
  </si>
  <si>
    <t xml:space="preserve">Fortalecimiento del Tejido Social/ Escuela para padres </t>
  </si>
  <si>
    <t xml:space="preserve">Parque Central </t>
  </si>
  <si>
    <t xml:space="preserve">Fortalecimiento del Tejido Social/ Visita Técnica y Mesa de Trabajo </t>
  </si>
  <si>
    <t>JPS/AVMB/139-2019/jm</t>
  </si>
  <si>
    <t xml:space="preserve">Complejo Deportivo de Escuintla  </t>
  </si>
  <si>
    <t xml:space="preserve">No se Reportan Beneficiarios debido a que fue una visita Técnica </t>
  </si>
  <si>
    <t>Festival Deportivo de Baseball</t>
  </si>
  <si>
    <t>Campo Marte</t>
  </si>
  <si>
    <t>Promotores  y 150 refacciones</t>
  </si>
  <si>
    <t>PCE 032</t>
  </si>
  <si>
    <t>Mynor Cordón</t>
  </si>
  <si>
    <t>Miriam Elizabeth Elías</t>
  </si>
  <si>
    <t>Personal del Programa, Uniformes Deportivos, insumos neón, tarima, sonido e iluminación</t>
  </si>
  <si>
    <t xml:space="preserve">Inflables, extensiones, pinta caritas y Globoflexia, </t>
  </si>
  <si>
    <t>Pase/ JPS/AVMB/89-2019/rc Gestion 2019-471</t>
  </si>
  <si>
    <t>Rotafolios, Hojas en blanco, Lapiceros, marcadores</t>
  </si>
  <si>
    <t xml:space="preserve">Inflables, extensiones, pinta caritas y Globoflexia </t>
  </si>
  <si>
    <t xml:space="preserve">entrega de refacciones Inflables, extensiones, pinta caritas y Globoflexia, 300 refacciones </t>
  </si>
  <si>
    <t xml:space="preserve">Fortalecimiento del Tejido Social /  Socio dramas, escuela para padres. </t>
  </si>
  <si>
    <t xml:space="preserve">cama elástica, inflable, gorras y pelotas,  pinta caritas, Promotores </t>
  </si>
  <si>
    <t xml:space="preserve">Se suspendió la actividad debido a que no se presentaron los colaboradores de los centros deportivos/ se reprogramará. </t>
  </si>
  <si>
    <t xml:space="preserve">Juego Inflable, Cama Elástica, Pinta caritas y Globoflexia, 3 Promotores  </t>
  </si>
  <si>
    <t>400 refacciones, pinta caritas, Globoflexia</t>
  </si>
  <si>
    <t>Globoflexia, pinta caritas, camas elásticas, inflables</t>
  </si>
  <si>
    <t>15 Eventos</t>
  </si>
  <si>
    <t>8 Eventos</t>
  </si>
  <si>
    <t>7 Eventos</t>
  </si>
  <si>
    <t>4 Eventos</t>
  </si>
  <si>
    <t>Juan José Comparini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</si>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</sst>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Q&quot;#,##0.00_);[Red]\(&quot;Q&quot;#,##0.00\)"/>
    <numFmt numFmtId="165" formatCode="_-[$€]* #,##0.00_-;\-[$€]* #,##0.00_-;_-[$€]* &quot;-&quot;??_-;_-@_-"/>
    <numFmt numFmtId="166" formatCode="d/mmm/yyyy;@"/>
    <numFmt numFmtId="167" formatCode="[$Q-100A]#,##0.00_);\([$Q-100A]#,##0.00\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omic Sans MS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5" fillId="0" borderId="0" xfId="0" applyFont="1"/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Fill="1"/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2" fillId="0" borderId="0" xfId="0" applyFont="1"/>
    <xf numFmtId="166" fontId="5" fillId="5" borderId="1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left"/>
    </xf>
    <xf numFmtId="0" fontId="5" fillId="0" borderId="6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3" fontId="0" fillId="0" borderId="0" xfId="0" applyNumberFormat="1"/>
    <xf numFmtId="0" fontId="0" fillId="0" borderId="6" xfId="0" applyBorder="1"/>
    <xf numFmtId="0" fontId="12" fillId="0" borderId="0" xfId="0" applyFont="1" applyAlignment="1">
      <alignment horizontal="right"/>
    </xf>
    <xf numFmtId="0" fontId="5" fillId="5" borderId="1" xfId="6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4" borderId="1" xfId="0" applyFill="1" applyBorder="1"/>
    <xf numFmtId="0" fontId="0" fillId="14" borderId="3" xfId="0" applyFill="1" applyBorder="1"/>
    <xf numFmtId="0" fontId="0" fillId="14" borderId="2" xfId="0" applyFill="1" applyBorder="1"/>
    <xf numFmtId="0" fontId="13" fillId="12" borderId="7" xfId="0" applyFont="1" applyFill="1" applyBorder="1" applyAlignment="1">
      <alignment horizontal="center" vertical="center"/>
    </xf>
    <xf numFmtId="0" fontId="13" fillId="13" borderId="9" xfId="0" applyFont="1" applyFill="1" applyBorder="1"/>
    <xf numFmtId="0" fontId="13" fillId="13" borderId="1" xfId="0" applyFont="1" applyFill="1" applyBorder="1"/>
    <xf numFmtId="0" fontId="2" fillId="0" borderId="0" xfId="0" applyFont="1"/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10" fillId="16" borderId="0" xfId="0" applyFont="1" applyFill="1"/>
    <xf numFmtId="0" fontId="2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10" fillId="17" borderId="0" xfId="0" applyFont="1" applyFill="1"/>
    <xf numFmtId="0" fontId="10" fillId="18" borderId="1" xfId="0" applyFon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 wrapText="1"/>
    </xf>
    <xf numFmtId="0" fontId="5" fillId="0" borderId="6" xfId="0" applyFont="1" applyFill="1" applyBorder="1" applyProtection="1">
      <protection locked="0"/>
    </xf>
    <xf numFmtId="0" fontId="13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2" borderId="1" xfId="0" applyNumberFormat="1" applyFont="1" applyFill="1" applyBorder="1" applyAlignment="1" applyProtection="1">
      <alignment horizontal="center" vertical="center" wrapText="1"/>
      <protection hidden="1"/>
    </xf>
    <xf numFmtId="3" fontId="5" fillId="11" borderId="1" xfId="0" applyNumberFormat="1" applyFont="1" applyFill="1" applyBorder="1" applyAlignment="1" applyProtection="1">
      <alignment horizontal="center" vertical="center" wrapText="1"/>
      <protection locked="0" hidden="1"/>
    </xf>
    <xf numFmtId="167" fontId="5" fillId="1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5" fillId="5" borderId="19" xfId="6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3" fontId="0" fillId="6" borderId="0" xfId="0" applyNumberFormat="1" applyFill="1"/>
    <xf numFmtId="3" fontId="0" fillId="0" borderId="0" xfId="0" applyNumberFormat="1" applyFill="1"/>
    <xf numFmtId="14" fontId="0" fillId="0" borderId="6" xfId="0" applyNumberFormat="1" applyBorder="1"/>
    <xf numFmtId="14" fontId="5" fillId="0" borderId="6" xfId="0" applyNumberFormat="1" applyFont="1" applyFill="1" applyBorder="1" applyProtection="1">
      <protection locked="0"/>
    </xf>
    <xf numFmtId="0" fontId="9" fillId="8" borderId="3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2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</cellXfs>
  <cellStyles count="8">
    <cellStyle name="Euro" xfId="2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22"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pivotCacheDefinition" Target="pivotCache/pivotCacheDefinition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9886950" y="4543425"/>
          <a:ext cx="0" cy="438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35719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9886950" y="4714875"/>
          <a:ext cx="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6" name="2 Rectángulo"/>
        <xdr:cNvSpPr>
          <a:spLocks noChangeArrowheads="1"/>
        </xdr:cNvSpPr>
      </xdr:nvSpPr>
      <xdr:spPr bwMode="auto">
        <a:xfrm>
          <a:off x="179903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7" name="2 Rectángulo"/>
        <xdr:cNvSpPr>
          <a:spLocks noChangeArrowheads="1"/>
        </xdr:cNvSpPr>
      </xdr:nvSpPr>
      <xdr:spPr bwMode="auto">
        <a:xfrm>
          <a:off x="17990344" y="6862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8" name="2 Rectángulo"/>
        <xdr:cNvSpPr>
          <a:spLocks noChangeArrowheads="1"/>
        </xdr:cNvSpPr>
      </xdr:nvSpPr>
      <xdr:spPr bwMode="auto">
        <a:xfrm>
          <a:off x="17990344" y="11763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9" name="2 Rectángulo"/>
        <xdr:cNvSpPr>
          <a:spLocks noChangeArrowheads="1"/>
        </xdr:cNvSpPr>
      </xdr:nvSpPr>
      <xdr:spPr bwMode="auto">
        <a:xfrm>
          <a:off x="17990344" y="9934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10" name="2 Rectángulo"/>
        <xdr:cNvSpPr>
          <a:spLocks noChangeArrowheads="1"/>
        </xdr:cNvSpPr>
      </xdr:nvSpPr>
      <xdr:spPr bwMode="auto">
        <a:xfrm>
          <a:off x="17990344" y="10958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11" name="2 Rectángulo"/>
        <xdr:cNvSpPr>
          <a:spLocks noChangeArrowheads="1"/>
        </xdr:cNvSpPr>
      </xdr:nvSpPr>
      <xdr:spPr bwMode="auto">
        <a:xfrm>
          <a:off x="17990344" y="179784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12" name="2 Rectángulo"/>
        <xdr:cNvSpPr>
          <a:spLocks noChangeArrowheads="1"/>
        </xdr:cNvSpPr>
      </xdr:nvSpPr>
      <xdr:spPr bwMode="auto">
        <a:xfrm>
          <a:off x="17990344" y="161496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13" name="2 Rectángulo"/>
        <xdr:cNvSpPr>
          <a:spLocks noChangeArrowheads="1"/>
        </xdr:cNvSpPr>
      </xdr:nvSpPr>
      <xdr:spPr bwMode="auto">
        <a:xfrm>
          <a:off x="17990344" y="1717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14" name="2 Rectángulo"/>
        <xdr:cNvSpPr>
          <a:spLocks noChangeArrowheads="1"/>
        </xdr:cNvSpPr>
      </xdr:nvSpPr>
      <xdr:spPr bwMode="auto">
        <a:xfrm>
          <a:off x="17990344" y="148351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15" name="2 Rectángulo"/>
        <xdr:cNvSpPr>
          <a:spLocks noChangeArrowheads="1"/>
        </xdr:cNvSpPr>
      </xdr:nvSpPr>
      <xdr:spPr bwMode="auto">
        <a:xfrm>
          <a:off x="179903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16" name="2 Rectángulo"/>
        <xdr:cNvSpPr>
          <a:spLocks noChangeArrowheads="1"/>
        </xdr:cNvSpPr>
      </xdr:nvSpPr>
      <xdr:spPr bwMode="auto">
        <a:xfrm>
          <a:off x="17990344" y="14030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17" name="2 Rectángulo"/>
        <xdr:cNvSpPr>
          <a:spLocks noChangeArrowheads="1"/>
        </xdr:cNvSpPr>
      </xdr:nvSpPr>
      <xdr:spPr bwMode="auto">
        <a:xfrm>
          <a:off x="17990344" y="263128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18" name="2 Rectángulo"/>
        <xdr:cNvSpPr>
          <a:spLocks noChangeArrowheads="1"/>
        </xdr:cNvSpPr>
      </xdr:nvSpPr>
      <xdr:spPr bwMode="auto">
        <a:xfrm>
          <a:off x="17990344" y="24484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19" name="2 Rectángulo"/>
        <xdr:cNvSpPr>
          <a:spLocks noChangeArrowheads="1"/>
        </xdr:cNvSpPr>
      </xdr:nvSpPr>
      <xdr:spPr bwMode="auto">
        <a:xfrm>
          <a:off x="17990344" y="25507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20" name="2 Rectángulo"/>
        <xdr:cNvSpPr>
          <a:spLocks noChangeArrowheads="1"/>
        </xdr:cNvSpPr>
      </xdr:nvSpPr>
      <xdr:spPr bwMode="auto">
        <a:xfrm>
          <a:off x="17990344" y="2316956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21" name="2 Rectángulo"/>
        <xdr:cNvSpPr>
          <a:spLocks noChangeArrowheads="1"/>
        </xdr:cNvSpPr>
      </xdr:nvSpPr>
      <xdr:spPr bwMode="auto">
        <a:xfrm>
          <a:off x="17990344" y="21340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22" name="2 Rectángulo"/>
        <xdr:cNvSpPr>
          <a:spLocks noChangeArrowheads="1"/>
        </xdr:cNvSpPr>
      </xdr:nvSpPr>
      <xdr:spPr bwMode="auto">
        <a:xfrm>
          <a:off x="17990344" y="22364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23" name="2 Rectángulo"/>
        <xdr:cNvSpPr>
          <a:spLocks noChangeArrowheads="1"/>
        </xdr:cNvSpPr>
      </xdr:nvSpPr>
      <xdr:spPr bwMode="auto">
        <a:xfrm>
          <a:off x="17990344" y="20026313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24" name="2 Rectángulo"/>
        <xdr:cNvSpPr>
          <a:spLocks noChangeArrowheads="1"/>
        </xdr:cNvSpPr>
      </xdr:nvSpPr>
      <xdr:spPr bwMode="auto">
        <a:xfrm>
          <a:off x="17990344" y="19221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25" name="2 Rectángulo"/>
        <xdr:cNvSpPr>
          <a:spLocks noChangeArrowheads="1"/>
        </xdr:cNvSpPr>
      </xdr:nvSpPr>
      <xdr:spPr bwMode="auto">
        <a:xfrm>
          <a:off x="17990344" y="40057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26" name="2 Rectángulo"/>
        <xdr:cNvSpPr>
          <a:spLocks noChangeArrowheads="1"/>
        </xdr:cNvSpPr>
      </xdr:nvSpPr>
      <xdr:spPr bwMode="auto">
        <a:xfrm>
          <a:off x="17990344" y="41081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27" name="2 Rectángulo"/>
        <xdr:cNvSpPr>
          <a:spLocks noChangeArrowheads="1"/>
        </xdr:cNvSpPr>
      </xdr:nvSpPr>
      <xdr:spPr bwMode="auto">
        <a:xfrm>
          <a:off x="17990344" y="3874293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28" name="2 Rectángulo"/>
        <xdr:cNvSpPr>
          <a:spLocks noChangeArrowheads="1"/>
        </xdr:cNvSpPr>
      </xdr:nvSpPr>
      <xdr:spPr bwMode="auto">
        <a:xfrm>
          <a:off x="17990344" y="36914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29" name="2 Rectángulo"/>
        <xdr:cNvSpPr>
          <a:spLocks noChangeArrowheads="1"/>
        </xdr:cNvSpPr>
      </xdr:nvSpPr>
      <xdr:spPr bwMode="auto">
        <a:xfrm>
          <a:off x="17990344" y="37938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30" name="2 Rectángulo"/>
        <xdr:cNvSpPr>
          <a:spLocks noChangeArrowheads="1"/>
        </xdr:cNvSpPr>
      </xdr:nvSpPr>
      <xdr:spPr bwMode="auto">
        <a:xfrm>
          <a:off x="17990344" y="35599688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31" name="2 Rectángulo"/>
        <xdr:cNvSpPr>
          <a:spLocks noChangeArrowheads="1"/>
        </xdr:cNvSpPr>
      </xdr:nvSpPr>
      <xdr:spPr bwMode="auto">
        <a:xfrm>
          <a:off x="17990344" y="34794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32" name="2 Rectángulo"/>
        <xdr:cNvSpPr>
          <a:spLocks noChangeArrowheads="1"/>
        </xdr:cNvSpPr>
      </xdr:nvSpPr>
      <xdr:spPr bwMode="auto">
        <a:xfrm>
          <a:off x="17990344" y="334803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33" name="2 Rectángulo"/>
        <xdr:cNvSpPr>
          <a:spLocks noChangeArrowheads="1"/>
        </xdr:cNvSpPr>
      </xdr:nvSpPr>
      <xdr:spPr bwMode="auto">
        <a:xfrm>
          <a:off x="17990344" y="31651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34" name="2 Rectángulo"/>
        <xdr:cNvSpPr>
          <a:spLocks noChangeArrowheads="1"/>
        </xdr:cNvSpPr>
      </xdr:nvSpPr>
      <xdr:spPr bwMode="auto">
        <a:xfrm>
          <a:off x="17990344" y="326755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35" name="2 Rectángulo"/>
        <xdr:cNvSpPr>
          <a:spLocks noChangeArrowheads="1"/>
        </xdr:cNvSpPr>
      </xdr:nvSpPr>
      <xdr:spPr bwMode="auto">
        <a:xfrm>
          <a:off x="17990344" y="3033712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36" name="2 Rectángulo"/>
        <xdr:cNvSpPr>
          <a:spLocks noChangeArrowheads="1"/>
        </xdr:cNvSpPr>
      </xdr:nvSpPr>
      <xdr:spPr bwMode="auto">
        <a:xfrm>
          <a:off x="17990344" y="28508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37" name="2 Rectángulo"/>
        <xdr:cNvSpPr>
          <a:spLocks noChangeArrowheads="1"/>
        </xdr:cNvSpPr>
      </xdr:nvSpPr>
      <xdr:spPr bwMode="auto">
        <a:xfrm>
          <a:off x="17990344" y="29532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2"/>
    <xdr:sp macro="" textlink="">
      <xdr:nvSpPr>
        <xdr:cNvPr id="38" name="2 Rectángulo"/>
        <xdr:cNvSpPr>
          <a:spLocks noChangeArrowheads="1"/>
        </xdr:cNvSpPr>
      </xdr:nvSpPr>
      <xdr:spPr bwMode="auto">
        <a:xfrm>
          <a:off x="17990344" y="27193875"/>
          <a:ext cx="0" cy="440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39" name="2 Rectángulo"/>
        <xdr:cNvSpPr>
          <a:spLocks noChangeArrowheads="1"/>
        </xdr:cNvSpPr>
      </xdr:nvSpPr>
      <xdr:spPr bwMode="auto">
        <a:xfrm>
          <a:off x="17990344" y="2638901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40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41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42" name="2 Rectángulo"/>
        <xdr:cNvSpPr>
          <a:spLocks noChangeArrowheads="1"/>
        </xdr:cNvSpPr>
      </xdr:nvSpPr>
      <xdr:spPr bwMode="auto">
        <a:xfrm>
          <a:off x="17990344" y="426053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118</xdr:row>
      <xdr:rowOff>0</xdr:rowOff>
    </xdr:from>
    <xdr:ext cx="0" cy="440531"/>
    <xdr:sp macro="" textlink="">
      <xdr:nvSpPr>
        <xdr:cNvPr id="43" name="2 Rectángulo"/>
        <xdr:cNvSpPr>
          <a:spLocks noChangeArrowheads="1"/>
        </xdr:cNvSpPr>
      </xdr:nvSpPr>
      <xdr:spPr bwMode="auto">
        <a:xfrm>
          <a:off x="17990344" y="43629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45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46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47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48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49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0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1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2" name="2 Rectángulo"/>
        <xdr:cNvSpPr>
          <a:spLocks noChangeArrowheads="1"/>
        </xdr:cNvSpPr>
      </xdr:nvSpPr>
      <xdr:spPr bwMode="auto">
        <a:xfrm>
          <a:off x="18180844" y="5838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3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4" name="2 Rectángulo"/>
        <xdr:cNvSpPr>
          <a:spLocks noChangeArrowheads="1"/>
        </xdr:cNvSpPr>
      </xdr:nvSpPr>
      <xdr:spPr bwMode="auto">
        <a:xfrm>
          <a:off x="18180844" y="130063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5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6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7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8" name="2 Rectángulo"/>
        <xdr:cNvSpPr>
          <a:spLocks noChangeArrowheads="1"/>
        </xdr:cNvSpPr>
      </xdr:nvSpPr>
      <xdr:spPr bwMode="auto">
        <a:xfrm>
          <a:off x="16775906" y="160782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9" name="2 Rectángulo"/>
        <xdr:cNvSpPr>
          <a:spLocks noChangeArrowheads="1"/>
        </xdr:cNvSpPr>
      </xdr:nvSpPr>
      <xdr:spPr bwMode="auto">
        <a:xfrm>
          <a:off x="16775906" y="150542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60" name="2 Rectángulo"/>
        <xdr:cNvSpPr>
          <a:spLocks noChangeArrowheads="1"/>
        </xdr:cNvSpPr>
      </xdr:nvSpPr>
      <xdr:spPr bwMode="auto">
        <a:xfrm>
          <a:off x="16775906" y="1710213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61" name="2 Rectángulo"/>
        <xdr:cNvSpPr>
          <a:spLocks noChangeArrowheads="1"/>
        </xdr:cNvSpPr>
      </xdr:nvSpPr>
      <xdr:spPr bwMode="auto">
        <a:xfrm>
          <a:off x="16775906" y="2222182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62" name="2 Rectángulo"/>
        <xdr:cNvSpPr>
          <a:spLocks noChangeArrowheads="1"/>
        </xdr:cNvSpPr>
      </xdr:nvSpPr>
      <xdr:spPr bwMode="auto">
        <a:xfrm>
          <a:off x="16775906" y="21197888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63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64" name="2 Rectángulo"/>
        <xdr:cNvSpPr>
          <a:spLocks noChangeArrowheads="1"/>
        </xdr:cNvSpPr>
      </xdr:nvSpPr>
      <xdr:spPr bwMode="auto">
        <a:xfrm>
          <a:off x="16775906" y="23245763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212914</xdr:colOff>
      <xdr:row>0</xdr:row>
      <xdr:rowOff>0</xdr:rowOff>
    </xdr:from>
    <xdr:to>
      <xdr:col>1</xdr:col>
      <xdr:colOff>1277472</xdr:colOff>
      <xdr:row>2</xdr:row>
      <xdr:rowOff>877332</xdr:rowOff>
    </xdr:to>
    <xdr:pic>
      <xdr:nvPicPr>
        <xdr:cNvPr id="65" name="64 Imagen" descr="IMG-20180122-WA0009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2914" y="0"/>
          <a:ext cx="2162734" cy="128074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66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67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68" name="2 Rectángulo"/>
        <xdr:cNvSpPr>
          <a:spLocks noChangeArrowheads="1"/>
        </xdr:cNvSpPr>
      </xdr:nvSpPr>
      <xdr:spPr bwMode="auto">
        <a:xfrm>
          <a:off x="13258800" y="10153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69" name="2 Rectángulo"/>
        <xdr:cNvSpPr>
          <a:spLocks noChangeArrowheads="1"/>
        </xdr:cNvSpPr>
      </xdr:nvSpPr>
      <xdr:spPr bwMode="auto">
        <a:xfrm>
          <a:off x="13258800" y="9124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70" name="2 Rectángulo"/>
        <xdr:cNvSpPr>
          <a:spLocks noChangeArrowheads="1"/>
        </xdr:cNvSpPr>
      </xdr:nvSpPr>
      <xdr:spPr bwMode="auto">
        <a:xfrm>
          <a:off x="13258800" y="8096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7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0</xdr:colOff>
      <xdr:row>14</xdr:row>
      <xdr:rowOff>440531</xdr:rowOff>
    </xdr:to>
    <xdr:sp macro="" textlink="">
      <xdr:nvSpPr>
        <xdr:cNvPr id="72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73" name="2 Rectángulo"/>
        <xdr:cNvSpPr>
          <a:spLocks noChangeArrowheads="1"/>
        </xdr:cNvSpPr>
      </xdr:nvSpPr>
      <xdr:spPr bwMode="auto">
        <a:xfrm>
          <a:off x="13258800" y="10153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74" name="2 Rectángulo"/>
        <xdr:cNvSpPr>
          <a:spLocks noChangeArrowheads="1"/>
        </xdr:cNvSpPr>
      </xdr:nvSpPr>
      <xdr:spPr bwMode="auto">
        <a:xfrm>
          <a:off x="13258800" y="9124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75" name="2 Rectángulo"/>
        <xdr:cNvSpPr>
          <a:spLocks noChangeArrowheads="1"/>
        </xdr:cNvSpPr>
      </xdr:nvSpPr>
      <xdr:spPr bwMode="auto">
        <a:xfrm>
          <a:off x="13258800" y="8096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14</xdr:row>
      <xdr:rowOff>219075</xdr:rowOff>
    </xdr:from>
    <xdr:to>
      <xdr:col>10</xdr:col>
      <xdr:colOff>0</xdr:colOff>
      <xdr:row>14</xdr:row>
      <xdr:rowOff>659606</xdr:rowOff>
    </xdr:to>
    <xdr:sp macro="" textlink="">
      <xdr:nvSpPr>
        <xdr:cNvPr id="76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77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78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79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80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81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82" name="2 Rectángulo"/>
        <xdr:cNvSpPr>
          <a:spLocks noChangeArrowheads="1"/>
        </xdr:cNvSpPr>
      </xdr:nvSpPr>
      <xdr:spPr bwMode="auto">
        <a:xfrm>
          <a:off x="13258800" y="18383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0</xdr:colOff>
      <xdr:row>60</xdr:row>
      <xdr:rowOff>440531</xdr:rowOff>
    </xdr:to>
    <xdr:sp macro="" textlink="">
      <xdr:nvSpPr>
        <xdr:cNvPr id="83" name="2 Rectángulo"/>
        <xdr:cNvSpPr>
          <a:spLocks noChangeArrowheads="1"/>
        </xdr:cNvSpPr>
      </xdr:nvSpPr>
      <xdr:spPr bwMode="auto">
        <a:xfrm>
          <a:off x="13258800" y="2947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0</xdr:colOff>
      <xdr:row>60</xdr:row>
      <xdr:rowOff>440531</xdr:rowOff>
    </xdr:to>
    <xdr:sp macro="" textlink="">
      <xdr:nvSpPr>
        <xdr:cNvPr id="84" name="2 Rectángulo"/>
        <xdr:cNvSpPr>
          <a:spLocks noChangeArrowheads="1"/>
        </xdr:cNvSpPr>
      </xdr:nvSpPr>
      <xdr:spPr bwMode="auto">
        <a:xfrm>
          <a:off x="13258800" y="2947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0</xdr:colOff>
      <xdr:row>60</xdr:row>
      <xdr:rowOff>440531</xdr:rowOff>
    </xdr:to>
    <xdr:sp macro="" textlink="">
      <xdr:nvSpPr>
        <xdr:cNvPr id="85" name="2 Rectángulo"/>
        <xdr:cNvSpPr>
          <a:spLocks noChangeArrowheads="1"/>
        </xdr:cNvSpPr>
      </xdr:nvSpPr>
      <xdr:spPr bwMode="auto">
        <a:xfrm>
          <a:off x="13258800" y="2947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0</xdr:colOff>
      <xdr:row>60</xdr:row>
      <xdr:rowOff>440531</xdr:rowOff>
    </xdr:to>
    <xdr:sp macro="" textlink="">
      <xdr:nvSpPr>
        <xdr:cNvPr id="86" name="2 Rectángulo"/>
        <xdr:cNvSpPr>
          <a:spLocks noChangeArrowheads="1"/>
        </xdr:cNvSpPr>
      </xdr:nvSpPr>
      <xdr:spPr bwMode="auto">
        <a:xfrm>
          <a:off x="13258800" y="2947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219075</xdr:rowOff>
    </xdr:from>
    <xdr:to>
      <xdr:col>10</xdr:col>
      <xdr:colOff>0</xdr:colOff>
      <xdr:row>40</xdr:row>
      <xdr:rowOff>659606</xdr:rowOff>
    </xdr:to>
    <xdr:sp macro="" textlink="">
      <xdr:nvSpPr>
        <xdr:cNvPr id="87" name="2 Rectángulo"/>
        <xdr:cNvSpPr>
          <a:spLocks noChangeArrowheads="1"/>
        </xdr:cNvSpPr>
      </xdr:nvSpPr>
      <xdr:spPr bwMode="auto">
        <a:xfrm>
          <a:off x="13258800" y="18383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0</xdr:colOff>
      <xdr:row>60</xdr:row>
      <xdr:rowOff>440531</xdr:rowOff>
    </xdr:to>
    <xdr:sp macro="" textlink="">
      <xdr:nvSpPr>
        <xdr:cNvPr id="88" name="2 Rectángulo"/>
        <xdr:cNvSpPr>
          <a:spLocks noChangeArrowheads="1"/>
        </xdr:cNvSpPr>
      </xdr:nvSpPr>
      <xdr:spPr bwMode="auto">
        <a:xfrm>
          <a:off x="13258800" y="2947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0</xdr:colOff>
      <xdr:row>60</xdr:row>
      <xdr:rowOff>440531</xdr:rowOff>
    </xdr:to>
    <xdr:sp macro="" textlink="">
      <xdr:nvSpPr>
        <xdr:cNvPr id="89" name="2 Rectángulo"/>
        <xdr:cNvSpPr>
          <a:spLocks noChangeArrowheads="1"/>
        </xdr:cNvSpPr>
      </xdr:nvSpPr>
      <xdr:spPr bwMode="auto">
        <a:xfrm>
          <a:off x="13258800" y="2947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0</xdr:colOff>
      <xdr:row>60</xdr:row>
      <xdr:rowOff>440531</xdr:rowOff>
    </xdr:to>
    <xdr:sp macro="" textlink="">
      <xdr:nvSpPr>
        <xdr:cNvPr id="90" name="2 Rectángulo"/>
        <xdr:cNvSpPr>
          <a:spLocks noChangeArrowheads="1"/>
        </xdr:cNvSpPr>
      </xdr:nvSpPr>
      <xdr:spPr bwMode="auto">
        <a:xfrm>
          <a:off x="13258800" y="2947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0</xdr:colOff>
      <xdr:row>60</xdr:row>
      <xdr:rowOff>440531</xdr:rowOff>
    </xdr:to>
    <xdr:sp macro="" textlink="">
      <xdr:nvSpPr>
        <xdr:cNvPr id="91" name="2 Rectángulo"/>
        <xdr:cNvSpPr>
          <a:spLocks noChangeArrowheads="1"/>
        </xdr:cNvSpPr>
      </xdr:nvSpPr>
      <xdr:spPr bwMode="auto">
        <a:xfrm>
          <a:off x="13258800" y="29479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92" name="2 Rectángulo"/>
        <xdr:cNvSpPr>
          <a:spLocks noChangeArrowheads="1"/>
        </xdr:cNvSpPr>
      </xdr:nvSpPr>
      <xdr:spPr bwMode="auto">
        <a:xfrm>
          <a:off x="13258800" y="2969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93" name="2 Rectángulo"/>
        <xdr:cNvSpPr>
          <a:spLocks noChangeArrowheads="1"/>
        </xdr:cNvSpPr>
      </xdr:nvSpPr>
      <xdr:spPr bwMode="auto">
        <a:xfrm>
          <a:off x="13258800" y="31756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94" name="2 Rectángulo"/>
        <xdr:cNvSpPr>
          <a:spLocks noChangeArrowheads="1"/>
        </xdr:cNvSpPr>
      </xdr:nvSpPr>
      <xdr:spPr bwMode="auto">
        <a:xfrm>
          <a:off x="13258800" y="30727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60</xdr:row>
      <xdr:rowOff>219075</xdr:rowOff>
    </xdr:from>
    <xdr:to>
      <xdr:col>10</xdr:col>
      <xdr:colOff>0</xdr:colOff>
      <xdr:row>60</xdr:row>
      <xdr:rowOff>659606</xdr:rowOff>
    </xdr:to>
    <xdr:sp macro="" textlink="">
      <xdr:nvSpPr>
        <xdr:cNvPr id="95" name="2 Rectángulo"/>
        <xdr:cNvSpPr>
          <a:spLocks noChangeArrowheads="1"/>
        </xdr:cNvSpPr>
      </xdr:nvSpPr>
      <xdr:spPr bwMode="auto">
        <a:xfrm>
          <a:off x="13258800" y="29698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62</xdr:row>
      <xdr:rowOff>219075</xdr:rowOff>
    </xdr:from>
    <xdr:to>
      <xdr:col>10</xdr:col>
      <xdr:colOff>0</xdr:colOff>
      <xdr:row>62</xdr:row>
      <xdr:rowOff>659606</xdr:rowOff>
    </xdr:to>
    <xdr:sp macro="" textlink="">
      <xdr:nvSpPr>
        <xdr:cNvPr id="96" name="2 Rectángulo"/>
        <xdr:cNvSpPr>
          <a:spLocks noChangeArrowheads="1"/>
        </xdr:cNvSpPr>
      </xdr:nvSpPr>
      <xdr:spPr bwMode="auto">
        <a:xfrm>
          <a:off x="13258800" y="31756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61</xdr:row>
      <xdr:rowOff>219075</xdr:rowOff>
    </xdr:from>
    <xdr:to>
      <xdr:col>10</xdr:col>
      <xdr:colOff>0</xdr:colOff>
      <xdr:row>61</xdr:row>
      <xdr:rowOff>659606</xdr:rowOff>
    </xdr:to>
    <xdr:sp macro="" textlink="">
      <xdr:nvSpPr>
        <xdr:cNvPr id="97" name="2 Rectángulo"/>
        <xdr:cNvSpPr>
          <a:spLocks noChangeArrowheads="1"/>
        </xdr:cNvSpPr>
      </xdr:nvSpPr>
      <xdr:spPr bwMode="auto">
        <a:xfrm>
          <a:off x="13258800" y="30727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98" name="2 Rectángulo"/>
        <xdr:cNvSpPr>
          <a:spLocks noChangeArrowheads="1"/>
        </xdr:cNvSpPr>
      </xdr:nvSpPr>
      <xdr:spPr bwMode="auto">
        <a:xfrm>
          <a:off x="13258800" y="35871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99" name="2 Rectángulo"/>
        <xdr:cNvSpPr>
          <a:spLocks noChangeArrowheads="1"/>
        </xdr:cNvSpPr>
      </xdr:nvSpPr>
      <xdr:spPr bwMode="auto">
        <a:xfrm>
          <a:off x="13258800" y="36899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100" name="2 Rectángulo"/>
        <xdr:cNvSpPr>
          <a:spLocks noChangeArrowheads="1"/>
        </xdr:cNvSpPr>
      </xdr:nvSpPr>
      <xdr:spPr bwMode="auto">
        <a:xfrm>
          <a:off x="13258800" y="3668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101" name="2 Rectángulo"/>
        <xdr:cNvSpPr>
          <a:spLocks noChangeArrowheads="1"/>
        </xdr:cNvSpPr>
      </xdr:nvSpPr>
      <xdr:spPr bwMode="auto">
        <a:xfrm>
          <a:off x="13258800" y="3668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84</xdr:row>
      <xdr:rowOff>219075</xdr:rowOff>
    </xdr:from>
    <xdr:to>
      <xdr:col>10</xdr:col>
      <xdr:colOff>0</xdr:colOff>
      <xdr:row>84</xdr:row>
      <xdr:rowOff>659606</xdr:rowOff>
    </xdr:to>
    <xdr:sp macro="" textlink="">
      <xdr:nvSpPr>
        <xdr:cNvPr id="102" name="2 Rectángulo"/>
        <xdr:cNvSpPr>
          <a:spLocks noChangeArrowheads="1"/>
        </xdr:cNvSpPr>
      </xdr:nvSpPr>
      <xdr:spPr bwMode="auto">
        <a:xfrm>
          <a:off x="13258800" y="35871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103" name="2 Rectángulo"/>
        <xdr:cNvSpPr>
          <a:spLocks noChangeArrowheads="1"/>
        </xdr:cNvSpPr>
      </xdr:nvSpPr>
      <xdr:spPr bwMode="auto">
        <a:xfrm>
          <a:off x="13258800" y="36899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104" name="2 Rectángulo"/>
        <xdr:cNvSpPr>
          <a:spLocks noChangeArrowheads="1"/>
        </xdr:cNvSpPr>
      </xdr:nvSpPr>
      <xdr:spPr bwMode="auto">
        <a:xfrm>
          <a:off x="13258800" y="3668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105" name="2 Rectángulo"/>
        <xdr:cNvSpPr>
          <a:spLocks noChangeArrowheads="1"/>
        </xdr:cNvSpPr>
      </xdr:nvSpPr>
      <xdr:spPr bwMode="auto">
        <a:xfrm>
          <a:off x="13258800" y="36680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106" name="2 Rectángulo"/>
        <xdr:cNvSpPr>
          <a:spLocks noChangeArrowheads="1"/>
        </xdr:cNvSpPr>
      </xdr:nvSpPr>
      <xdr:spPr bwMode="auto">
        <a:xfrm>
          <a:off x="13258800" y="37928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107" name="2 Rectángulo"/>
        <xdr:cNvSpPr>
          <a:spLocks noChangeArrowheads="1"/>
        </xdr:cNvSpPr>
      </xdr:nvSpPr>
      <xdr:spPr bwMode="auto">
        <a:xfrm>
          <a:off x="13258800" y="37928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108" name="2 Rectángulo"/>
        <xdr:cNvSpPr>
          <a:spLocks noChangeArrowheads="1"/>
        </xdr:cNvSpPr>
      </xdr:nvSpPr>
      <xdr:spPr bwMode="auto">
        <a:xfrm>
          <a:off x="13258800" y="38957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219075</xdr:rowOff>
    </xdr:from>
    <xdr:to>
      <xdr:col>10</xdr:col>
      <xdr:colOff>0</xdr:colOff>
      <xdr:row>101</xdr:row>
      <xdr:rowOff>659606</xdr:rowOff>
    </xdr:to>
    <xdr:sp macro="" textlink="">
      <xdr:nvSpPr>
        <xdr:cNvPr id="109" name="2 Rectángulo"/>
        <xdr:cNvSpPr>
          <a:spLocks noChangeArrowheads="1"/>
        </xdr:cNvSpPr>
      </xdr:nvSpPr>
      <xdr:spPr bwMode="auto">
        <a:xfrm>
          <a:off x="13258800" y="38957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110" name="2 Rectángulo"/>
        <xdr:cNvSpPr>
          <a:spLocks noChangeArrowheads="1"/>
        </xdr:cNvSpPr>
      </xdr:nvSpPr>
      <xdr:spPr bwMode="auto">
        <a:xfrm>
          <a:off x="13258800" y="39985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111" name="2 Rectángulo"/>
        <xdr:cNvSpPr>
          <a:spLocks noChangeArrowheads="1"/>
        </xdr:cNvSpPr>
      </xdr:nvSpPr>
      <xdr:spPr bwMode="auto">
        <a:xfrm>
          <a:off x="13258800" y="43072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112" name="2 Rectángulo"/>
        <xdr:cNvSpPr>
          <a:spLocks noChangeArrowheads="1"/>
        </xdr:cNvSpPr>
      </xdr:nvSpPr>
      <xdr:spPr bwMode="auto">
        <a:xfrm>
          <a:off x="13258800" y="42043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113" name="2 Rectángulo"/>
        <xdr:cNvSpPr>
          <a:spLocks noChangeArrowheads="1"/>
        </xdr:cNvSpPr>
      </xdr:nvSpPr>
      <xdr:spPr bwMode="auto">
        <a:xfrm>
          <a:off x="13258800" y="41014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108</xdr:row>
      <xdr:rowOff>219075</xdr:rowOff>
    </xdr:from>
    <xdr:to>
      <xdr:col>10</xdr:col>
      <xdr:colOff>0</xdr:colOff>
      <xdr:row>108</xdr:row>
      <xdr:rowOff>659606</xdr:rowOff>
    </xdr:to>
    <xdr:sp macro="" textlink="">
      <xdr:nvSpPr>
        <xdr:cNvPr id="114" name="2 Rectángulo"/>
        <xdr:cNvSpPr>
          <a:spLocks noChangeArrowheads="1"/>
        </xdr:cNvSpPr>
      </xdr:nvSpPr>
      <xdr:spPr bwMode="auto">
        <a:xfrm>
          <a:off x="13258800" y="39985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219075</xdr:rowOff>
    </xdr:from>
    <xdr:to>
      <xdr:col>10</xdr:col>
      <xdr:colOff>0</xdr:colOff>
      <xdr:row>109</xdr:row>
      <xdr:rowOff>659606</xdr:rowOff>
    </xdr:to>
    <xdr:sp macro="" textlink="">
      <xdr:nvSpPr>
        <xdr:cNvPr id="115" name="2 Rectángulo"/>
        <xdr:cNvSpPr>
          <a:spLocks noChangeArrowheads="1"/>
        </xdr:cNvSpPr>
      </xdr:nvSpPr>
      <xdr:spPr bwMode="auto">
        <a:xfrm>
          <a:off x="13258800" y="43072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116" name="2 Rectángulo"/>
        <xdr:cNvSpPr>
          <a:spLocks noChangeArrowheads="1"/>
        </xdr:cNvSpPr>
      </xdr:nvSpPr>
      <xdr:spPr bwMode="auto">
        <a:xfrm>
          <a:off x="13258800" y="42043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0</xdr:colOff>
      <xdr:row>109</xdr:row>
      <xdr:rowOff>440531</xdr:rowOff>
    </xdr:to>
    <xdr:sp macro="" textlink="">
      <xdr:nvSpPr>
        <xdr:cNvPr id="117" name="2 Rectángulo"/>
        <xdr:cNvSpPr>
          <a:spLocks noChangeArrowheads="1"/>
        </xdr:cNvSpPr>
      </xdr:nvSpPr>
      <xdr:spPr bwMode="auto">
        <a:xfrm>
          <a:off x="13258800" y="41014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18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19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20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21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22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23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24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25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26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0</xdr:colOff>
      <xdr:row>40</xdr:row>
      <xdr:rowOff>440531</xdr:rowOff>
    </xdr:to>
    <xdr:sp macro="" textlink="">
      <xdr:nvSpPr>
        <xdr:cNvPr id="127" name="2 Rectángulo"/>
        <xdr:cNvSpPr>
          <a:spLocks noChangeArrowheads="1"/>
        </xdr:cNvSpPr>
      </xdr:nvSpPr>
      <xdr:spPr bwMode="auto">
        <a:xfrm>
          <a:off x="13258800" y="18164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128" name="2 Rectángulo"/>
        <xdr:cNvSpPr>
          <a:spLocks noChangeArrowheads="1"/>
        </xdr:cNvSpPr>
      </xdr:nvSpPr>
      <xdr:spPr bwMode="auto">
        <a:xfrm>
          <a:off x="13258800" y="32785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129" name="2 Rectángulo"/>
        <xdr:cNvSpPr>
          <a:spLocks noChangeArrowheads="1"/>
        </xdr:cNvSpPr>
      </xdr:nvSpPr>
      <xdr:spPr bwMode="auto">
        <a:xfrm>
          <a:off x="13258800" y="34842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130" name="2 Rectángulo"/>
        <xdr:cNvSpPr>
          <a:spLocks noChangeArrowheads="1"/>
        </xdr:cNvSpPr>
      </xdr:nvSpPr>
      <xdr:spPr bwMode="auto">
        <a:xfrm>
          <a:off x="13258800" y="33813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76</xdr:row>
      <xdr:rowOff>219075</xdr:rowOff>
    </xdr:from>
    <xdr:to>
      <xdr:col>10</xdr:col>
      <xdr:colOff>0</xdr:colOff>
      <xdr:row>76</xdr:row>
      <xdr:rowOff>659606</xdr:rowOff>
    </xdr:to>
    <xdr:sp macro="" textlink="">
      <xdr:nvSpPr>
        <xdr:cNvPr id="131" name="2 Rectángulo"/>
        <xdr:cNvSpPr>
          <a:spLocks noChangeArrowheads="1"/>
        </xdr:cNvSpPr>
      </xdr:nvSpPr>
      <xdr:spPr bwMode="auto">
        <a:xfrm>
          <a:off x="13258800" y="32785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78</xdr:row>
      <xdr:rowOff>219075</xdr:rowOff>
    </xdr:from>
    <xdr:to>
      <xdr:col>10</xdr:col>
      <xdr:colOff>0</xdr:colOff>
      <xdr:row>78</xdr:row>
      <xdr:rowOff>659606</xdr:rowOff>
    </xdr:to>
    <xdr:sp macro="" textlink="">
      <xdr:nvSpPr>
        <xdr:cNvPr id="132" name="2 Rectángulo"/>
        <xdr:cNvSpPr>
          <a:spLocks noChangeArrowheads="1"/>
        </xdr:cNvSpPr>
      </xdr:nvSpPr>
      <xdr:spPr bwMode="auto">
        <a:xfrm>
          <a:off x="13258800" y="34842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77</xdr:row>
      <xdr:rowOff>219075</xdr:rowOff>
    </xdr:from>
    <xdr:to>
      <xdr:col>10</xdr:col>
      <xdr:colOff>0</xdr:colOff>
      <xdr:row>77</xdr:row>
      <xdr:rowOff>659606</xdr:rowOff>
    </xdr:to>
    <xdr:sp macro="" textlink="">
      <xdr:nvSpPr>
        <xdr:cNvPr id="133" name="2 Rectángulo"/>
        <xdr:cNvSpPr>
          <a:spLocks noChangeArrowheads="1"/>
        </xdr:cNvSpPr>
      </xdr:nvSpPr>
      <xdr:spPr bwMode="auto">
        <a:xfrm>
          <a:off x="13258800" y="33813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134" name="2 Rectángulo"/>
        <xdr:cNvSpPr>
          <a:spLocks noChangeArrowheads="1"/>
        </xdr:cNvSpPr>
      </xdr:nvSpPr>
      <xdr:spPr bwMode="auto">
        <a:xfrm>
          <a:off x="13258800" y="19411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135" name="2 Rectángulo"/>
        <xdr:cNvSpPr>
          <a:spLocks noChangeArrowheads="1"/>
        </xdr:cNvSpPr>
      </xdr:nvSpPr>
      <xdr:spPr bwMode="auto">
        <a:xfrm>
          <a:off x="13258800" y="23526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136" name="2 Rectángulo"/>
        <xdr:cNvSpPr>
          <a:spLocks noChangeArrowheads="1"/>
        </xdr:cNvSpPr>
      </xdr:nvSpPr>
      <xdr:spPr bwMode="auto">
        <a:xfrm>
          <a:off x="13258800" y="22498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137" name="2 Rectángulo"/>
        <xdr:cNvSpPr>
          <a:spLocks noChangeArrowheads="1"/>
        </xdr:cNvSpPr>
      </xdr:nvSpPr>
      <xdr:spPr bwMode="auto">
        <a:xfrm>
          <a:off x="13258800" y="21469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138" name="2 Rectángulo"/>
        <xdr:cNvSpPr>
          <a:spLocks noChangeArrowheads="1"/>
        </xdr:cNvSpPr>
      </xdr:nvSpPr>
      <xdr:spPr bwMode="auto">
        <a:xfrm>
          <a:off x="13258800" y="20440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139" name="2 Rectángulo"/>
        <xdr:cNvSpPr>
          <a:spLocks noChangeArrowheads="1"/>
        </xdr:cNvSpPr>
      </xdr:nvSpPr>
      <xdr:spPr bwMode="auto">
        <a:xfrm>
          <a:off x="13258800" y="194119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42</xdr:row>
      <xdr:rowOff>219075</xdr:rowOff>
    </xdr:from>
    <xdr:to>
      <xdr:col>10</xdr:col>
      <xdr:colOff>0</xdr:colOff>
      <xdr:row>42</xdr:row>
      <xdr:rowOff>659606</xdr:rowOff>
    </xdr:to>
    <xdr:sp macro="" textlink="">
      <xdr:nvSpPr>
        <xdr:cNvPr id="140" name="2 Rectángulo"/>
        <xdr:cNvSpPr>
          <a:spLocks noChangeArrowheads="1"/>
        </xdr:cNvSpPr>
      </xdr:nvSpPr>
      <xdr:spPr bwMode="auto">
        <a:xfrm>
          <a:off x="13258800" y="23526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219075</xdr:rowOff>
    </xdr:from>
    <xdr:to>
      <xdr:col>10</xdr:col>
      <xdr:colOff>0</xdr:colOff>
      <xdr:row>41</xdr:row>
      <xdr:rowOff>659606</xdr:rowOff>
    </xdr:to>
    <xdr:sp macro="" textlink="">
      <xdr:nvSpPr>
        <xdr:cNvPr id="141" name="2 Rectángulo"/>
        <xdr:cNvSpPr>
          <a:spLocks noChangeArrowheads="1"/>
        </xdr:cNvSpPr>
      </xdr:nvSpPr>
      <xdr:spPr bwMode="auto">
        <a:xfrm>
          <a:off x="13258800" y="22498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142" name="2 Rectángulo"/>
        <xdr:cNvSpPr>
          <a:spLocks noChangeArrowheads="1"/>
        </xdr:cNvSpPr>
      </xdr:nvSpPr>
      <xdr:spPr bwMode="auto">
        <a:xfrm>
          <a:off x="13258800" y="21469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41</xdr:row>
      <xdr:rowOff>0</xdr:rowOff>
    </xdr:from>
    <xdr:to>
      <xdr:col>10</xdr:col>
      <xdr:colOff>0</xdr:colOff>
      <xdr:row>41</xdr:row>
      <xdr:rowOff>440531</xdr:rowOff>
    </xdr:to>
    <xdr:sp macro="" textlink="">
      <xdr:nvSpPr>
        <xdr:cNvPr id="143" name="2 Rectángulo"/>
        <xdr:cNvSpPr>
          <a:spLocks noChangeArrowheads="1"/>
        </xdr:cNvSpPr>
      </xdr:nvSpPr>
      <xdr:spPr bwMode="auto">
        <a:xfrm>
          <a:off x="13258800" y="204406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144" name="2 Rectángulo"/>
        <xdr:cNvSpPr>
          <a:spLocks noChangeArrowheads="1"/>
        </xdr:cNvSpPr>
      </xdr:nvSpPr>
      <xdr:spPr bwMode="auto">
        <a:xfrm>
          <a:off x="13258800" y="24555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145" name="2 Rectángulo"/>
        <xdr:cNvSpPr>
          <a:spLocks noChangeArrowheads="1"/>
        </xdr:cNvSpPr>
      </xdr:nvSpPr>
      <xdr:spPr bwMode="auto">
        <a:xfrm>
          <a:off x="13258800" y="28670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146" name="2 Rectángulo"/>
        <xdr:cNvSpPr>
          <a:spLocks noChangeArrowheads="1"/>
        </xdr:cNvSpPr>
      </xdr:nvSpPr>
      <xdr:spPr bwMode="auto">
        <a:xfrm>
          <a:off x="13258800" y="27641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147" name="2 Rectángulo"/>
        <xdr:cNvSpPr>
          <a:spLocks noChangeArrowheads="1"/>
        </xdr:cNvSpPr>
      </xdr:nvSpPr>
      <xdr:spPr bwMode="auto">
        <a:xfrm>
          <a:off x="13258800" y="26612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148" name="2 Rectángulo"/>
        <xdr:cNvSpPr>
          <a:spLocks noChangeArrowheads="1"/>
        </xdr:cNvSpPr>
      </xdr:nvSpPr>
      <xdr:spPr bwMode="auto">
        <a:xfrm>
          <a:off x="13258800" y="25584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48</xdr:row>
      <xdr:rowOff>219075</xdr:rowOff>
    </xdr:from>
    <xdr:to>
      <xdr:col>10</xdr:col>
      <xdr:colOff>0</xdr:colOff>
      <xdr:row>48</xdr:row>
      <xdr:rowOff>659606</xdr:rowOff>
    </xdr:to>
    <xdr:sp macro="" textlink="">
      <xdr:nvSpPr>
        <xdr:cNvPr id="149" name="2 Rectángulo"/>
        <xdr:cNvSpPr>
          <a:spLocks noChangeArrowheads="1"/>
        </xdr:cNvSpPr>
      </xdr:nvSpPr>
      <xdr:spPr bwMode="auto">
        <a:xfrm>
          <a:off x="13258800" y="24555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52</xdr:row>
      <xdr:rowOff>219075</xdr:rowOff>
    </xdr:from>
    <xdr:to>
      <xdr:col>10</xdr:col>
      <xdr:colOff>0</xdr:colOff>
      <xdr:row>52</xdr:row>
      <xdr:rowOff>659606</xdr:rowOff>
    </xdr:to>
    <xdr:sp macro="" textlink="">
      <xdr:nvSpPr>
        <xdr:cNvPr id="150" name="2 Rectángulo"/>
        <xdr:cNvSpPr>
          <a:spLocks noChangeArrowheads="1"/>
        </xdr:cNvSpPr>
      </xdr:nvSpPr>
      <xdr:spPr bwMode="auto">
        <a:xfrm>
          <a:off x="13258800" y="286702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51</xdr:row>
      <xdr:rowOff>219075</xdr:rowOff>
    </xdr:from>
    <xdr:to>
      <xdr:col>10</xdr:col>
      <xdr:colOff>0</xdr:colOff>
      <xdr:row>51</xdr:row>
      <xdr:rowOff>659606</xdr:rowOff>
    </xdr:to>
    <xdr:sp macro="" textlink="">
      <xdr:nvSpPr>
        <xdr:cNvPr id="151" name="2 Rectángulo"/>
        <xdr:cNvSpPr>
          <a:spLocks noChangeArrowheads="1"/>
        </xdr:cNvSpPr>
      </xdr:nvSpPr>
      <xdr:spPr bwMode="auto">
        <a:xfrm>
          <a:off x="13258800" y="27641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50</xdr:row>
      <xdr:rowOff>219075</xdr:rowOff>
    </xdr:from>
    <xdr:to>
      <xdr:col>10</xdr:col>
      <xdr:colOff>0</xdr:colOff>
      <xdr:row>50</xdr:row>
      <xdr:rowOff>659606</xdr:rowOff>
    </xdr:to>
    <xdr:sp macro="" textlink="">
      <xdr:nvSpPr>
        <xdr:cNvPr id="152" name="2 Rectángulo"/>
        <xdr:cNvSpPr>
          <a:spLocks noChangeArrowheads="1"/>
        </xdr:cNvSpPr>
      </xdr:nvSpPr>
      <xdr:spPr bwMode="auto">
        <a:xfrm>
          <a:off x="13258800" y="26612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49</xdr:row>
      <xdr:rowOff>219075</xdr:rowOff>
    </xdr:from>
    <xdr:to>
      <xdr:col>10</xdr:col>
      <xdr:colOff>0</xdr:colOff>
      <xdr:row>49</xdr:row>
      <xdr:rowOff>659606</xdr:rowOff>
    </xdr:to>
    <xdr:sp macro="" textlink="">
      <xdr:nvSpPr>
        <xdr:cNvPr id="153" name="2 Rectángulo"/>
        <xdr:cNvSpPr>
          <a:spLocks noChangeArrowheads="1"/>
        </xdr:cNvSpPr>
      </xdr:nvSpPr>
      <xdr:spPr bwMode="auto">
        <a:xfrm>
          <a:off x="13258800" y="25584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154" name="2 Rectángulo"/>
        <xdr:cNvSpPr>
          <a:spLocks noChangeArrowheads="1"/>
        </xdr:cNvSpPr>
      </xdr:nvSpPr>
      <xdr:spPr bwMode="auto">
        <a:xfrm>
          <a:off x="13258800" y="11182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55" name="2 Rectángulo"/>
        <xdr:cNvSpPr>
          <a:spLocks noChangeArrowheads="1"/>
        </xdr:cNvSpPr>
      </xdr:nvSpPr>
      <xdr:spPr bwMode="auto">
        <a:xfrm>
          <a:off x="13258800" y="16325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56" name="2 Rectángulo"/>
        <xdr:cNvSpPr>
          <a:spLocks noChangeArrowheads="1"/>
        </xdr:cNvSpPr>
      </xdr:nvSpPr>
      <xdr:spPr bwMode="auto">
        <a:xfrm>
          <a:off x="13258800" y="15297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57" name="2 Rectángulo"/>
        <xdr:cNvSpPr>
          <a:spLocks noChangeArrowheads="1"/>
        </xdr:cNvSpPr>
      </xdr:nvSpPr>
      <xdr:spPr bwMode="auto">
        <a:xfrm>
          <a:off x="13258800" y="14268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58" name="2 Rectángulo"/>
        <xdr:cNvSpPr>
          <a:spLocks noChangeArrowheads="1"/>
        </xdr:cNvSpPr>
      </xdr:nvSpPr>
      <xdr:spPr bwMode="auto">
        <a:xfrm>
          <a:off x="13258800" y="13239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159" name="2 Rectángulo"/>
        <xdr:cNvSpPr>
          <a:spLocks noChangeArrowheads="1"/>
        </xdr:cNvSpPr>
      </xdr:nvSpPr>
      <xdr:spPr bwMode="auto">
        <a:xfrm>
          <a:off x="13258800" y="12211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60" name="2 Rectángulo"/>
        <xdr:cNvSpPr>
          <a:spLocks noChangeArrowheads="1"/>
        </xdr:cNvSpPr>
      </xdr:nvSpPr>
      <xdr:spPr bwMode="auto">
        <a:xfrm>
          <a:off x="13258800" y="17354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219075</xdr:rowOff>
    </xdr:from>
    <xdr:to>
      <xdr:col>10</xdr:col>
      <xdr:colOff>0</xdr:colOff>
      <xdr:row>29</xdr:row>
      <xdr:rowOff>659606</xdr:rowOff>
    </xdr:to>
    <xdr:sp macro="" textlink="">
      <xdr:nvSpPr>
        <xdr:cNvPr id="161" name="2 Rectángulo"/>
        <xdr:cNvSpPr>
          <a:spLocks noChangeArrowheads="1"/>
        </xdr:cNvSpPr>
      </xdr:nvSpPr>
      <xdr:spPr bwMode="auto">
        <a:xfrm>
          <a:off x="13258800" y="111823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34</xdr:row>
      <xdr:rowOff>219075</xdr:rowOff>
    </xdr:from>
    <xdr:to>
      <xdr:col>10</xdr:col>
      <xdr:colOff>0</xdr:colOff>
      <xdr:row>34</xdr:row>
      <xdr:rowOff>659606</xdr:rowOff>
    </xdr:to>
    <xdr:sp macro="" textlink="">
      <xdr:nvSpPr>
        <xdr:cNvPr id="162" name="2 Rectángulo"/>
        <xdr:cNvSpPr>
          <a:spLocks noChangeArrowheads="1"/>
        </xdr:cNvSpPr>
      </xdr:nvSpPr>
      <xdr:spPr bwMode="auto">
        <a:xfrm>
          <a:off x="13258800" y="163258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33</xdr:row>
      <xdr:rowOff>219075</xdr:rowOff>
    </xdr:from>
    <xdr:to>
      <xdr:col>10</xdr:col>
      <xdr:colOff>0</xdr:colOff>
      <xdr:row>33</xdr:row>
      <xdr:rowOff>659606</xdr:rowOff>
    </xdr:to>
    <xdr:sp macro="" textlink="">
      <xdr:nvSpPr>
        <xdr:cNvPr id="163" name="2 Rectángulo"/>
        <xdr:cNvSpPr>
          <a:spLocks noChangeArrowheads="1"/>
        </xdr:cNvSpPr>
      </xdr:nvSpPr>
      <xdr:spPr bwMode="auto">
        <a:xfrm>
          <a:off x="13258800" y="152971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</xdr:row>
      <xdr:rowOff>219075</xdr:rowOff>
    </xdr:from>
    <xdr:to>
      <xdr:col>10</xdr:col>
      <xdr:colOff>0</xdr:colOff>
      <xdr:row>32</xdr:row>
      <xdr:rowOff>659606</xdr:rowOff>
    </xdr:to>
    <xdr:sp macro="" textlink="">
      <xdr:nvSpPr>
        <xdr:cNvPr id="164" name="2 Rectángulo"/>
        <xdr:cNvSpPr>
          <a:spLocks noChangeArrowheads="1"/>
        </xdr:cNvSpPr>
      </xdr:nvSpPr>
      <xdr:spPr bwMode="auto">
        <a:xfrm>
          <a:off x="13258800" y="142684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31</xdr:row>
      <xdr:rowOff>219075</xdr:rowOff>
    </xdr:from>
    <xdr:to>
      <xdr:col>10</xdr:col>
      <xdr:colOff>0</xdr:colOff>
      <xdr:row>31</xdr:row>
      <xdr:rowOff>659606</xdr:rowOff>
    </xdr:to>
    <xdr:sp macro="" textlink="">
      <xdr:nvSpPr>
        <xdr:cNvPr id="165" name="2 Rectángulo"/>
        <xdr:cNvSpPr>
          <a:spLocks noChangeArrowheads="1"/>
        </xdr:cNvSpPr>
      </xdr:nvSpPr>
      <xdr:spPr bwMode="auto">
        <a:xfrm>
          <a:off x="13258800" y="132397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30</xdr:row>
      <xdr:rowOff>219075</xdr:rowOff>
    </xdr:from>
    <xdr:to>
      <xdr:col>10</xdr:col>
      <xdr:colOff>0</xdr:colOff>
      <xdr:row>30</xdr:row>
      <xdr:rowOff>659606</xdr:rowOff>
    </xdr:to>
    <xdr:sp macro="" textlink="">
      <xdr:nvSpPr>
        <xdr:cNvPr id="166" name="2 Rectángulo"/>
        <xdr:cNvSpPr>
          <a:spLocks noChangeArrowheads="1"/>
        </xdr:cNvSpPr>
      </xdr:nvSpPr>
      <xdr:spPr bwMode="auto">
        <a:xfrm>
          <a:off x="13258800" y="122110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35</xdr:row>
      <xdr:rowOff>219075</xdr:rowOff>
    </xdr:from>
    <xdr:to>
      <xdr:col>10</xdr:col>
      <xdr:colOff>0</xdr:colOff>
      <xdr:row>35</xdr:row>
      <xdr:rowOff>659606</xdr:rowOff>
    </xdr:to>
    <xdr:sp macro="" textlink="">
      <xdr:nvSpPr>
        <xdr:cNvPr id="167" name="2 Rectángulo"/>
        <xdr:cNvSpPr>
          <a:spLocks noChangeArrowheads="1"/>
        </xdr:cNvSpPr>
      </xdr:nvSpPr>
      <xdr:spPr bwMode="auto">
        <a:xfrm>
          <a:off x="13258800" y="1735455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168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169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70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71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72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173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174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0</xdr:colOff>
      <xdr:row>21</xdr:row>
      <xdr:rowOff>440531</xdr:rowOff>
    </xdr:to>
    <xdr:sp macro="" textlink="">
      <xdr:nvSpPr>
        <xdr:cNvPr id="17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76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177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78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79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80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181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18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0</xdr:colOff>
      <xdr:row>21</xdr:row>
      <xdr:rowOff>440531</xdr:rowOff>
    </xdr:to>
    <xdr:sp macro="" textlink="">
      <xdr:nvSpPr>
        <xdr:cNvPr id="183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84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185" name="2 Rectángulo"/>
        <xdr:cNvSpPr>
          <a:spLocks noChangeArrowheads="1"/>
        </xdr:cNvSpPr>
      </xdr:nvSpPr>
      <xdr:spPr bwMode="auto">
        <a:xfrm>
          <a:off x="13258800" y="5753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186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87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88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89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190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191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0</xdr:colOff>
      <xdr:row>21</xdr:row>
      <xdr:rowOff>440531</xdr:rowOff>
    </xdr:to>
    <xdr:sp macro="" textlink="">
      <xdr:nvSpPr>
        <xdr:cNvPr id="192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19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0</xdr:colOff>
      <xdr:row>15</xdr:row>
      <xdr:rowOff>440531</xdr:rowOff>
    </xdr:to>
    <xdr:sp macro="" textlink="">
      <xdr:nvSpPr>
        <xdr:cNvPr id="194" name="2 Rectángulo"/>
        <xdr:cNvSpPr>
          <a:spLocks noChangeArrowheads="1"/>
        </xdr:cNvSpPr>
      </xdr:nvSpPr>
      <xdr:spPr bwMode="auto">
        <a:xfrm>
          <a:off x="13258800" y="5972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19</xdr:row>
      <xdr:rowOff>219075</xdr:rowOff>
    </xdr:from>
    <xdr:to>
      <xdr:col>10</xdr:col>
      <xdr:colOff>0</xdr:colOff>
      <xdr:row>19</xdr:row>
      <xdr:rowOff>659606</xdr:rowOff>
    </xdr:to>
    <xdr:sp macro="" textlink="">
      <xdr:nvSpPr>
        <xdr:cNvPr id="195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</xdr:row>
      <xdr:rowOff>219075</xdr:rowOff>
    </xdr:from>
    <xdr:to>
      <xdr:col>10</xdr:col>
      <xdr:colOff>0</xdr:colOff>
      <xdr:row>18</xdr:row>
      <xdr:rowOff>659606</xdr:rowOff>
    </xdr:to>
    <xdr:sp macro="" textlink="">
      <xdr:nvSpPr>
        <xdr:cNvPr id="196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219075</xdr:rowOff>
    </xdr:from>
    <xdr:to>
      <xdr:col>10</xdr:col>
      <xdr:colOff>0</xdr:colOff>
      <xdr:row>17</xdr:row>
      <xdr:rowOff>659606</xdr:rowOff>
    </xdr:to>
    <xdr:sp macro="" textlink="">
      <xdr:nvSpPr>
        <xdr:cNvPr id="197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16</xdr:row>
      <xdr:rowOff>219075</xdr:rowOff>
    </xdr:from>
    <xdr:to>
      <xdr:col>10</xdr:col>
      <xdr:colOff>0</xdr:colOff>
      <xdr:row>16</xdr:row>
      <xdr:rowOff>659606</xdr:rowOff>
    </xdr:to>
    <xdr:sp macro="" textlink="">
      <xdr:nvSpPr>
        <xdr:cNvPr id="198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15</xdr:row>
      <xdr:rowOff>219075</xdr:rowOff>
    </xdr:from>
    <xdr:to>
      <xdr:col>10</xdr:col>
      <xdr:colOff>0</xdr:colOff>
      <xdr:row>15</xdr:row>
      <xdr:rowOff>659606</xdr:rowOff>
    </xdr:to>
    <xdr:sp macro="" textlink="">
      <xdr:nvSpPr>
        <xdr:cNvPr id="19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0</xdr:colOff>
      <xdr:row>21</xdr:row>
      <xdr:rowOff>440531</xdr:rowOff>
    </xdr:to>
    <xdr:sp macro="" textlink="">
      <xdr:nvSpPr>
        <xdr:cNvPr id="200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</xdr:row>
      <xdr:rowOff>219075</xdr:rowOff>
    </xdr:from>
    <xdr:to>
      <xdr:col>10</xdr:col>
      <xdr:colOff>0</xdr:colOff>
      <xdr:row>20</xdr:row>
      <xdr:rowOff>659606</xdr:rowOff>
    </xdr:to>
    <xdr:sp macro="" textlink="">
      <xdr:nvSpPr>
        <xdr:cNvPr id="20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02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0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0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05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06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07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36</xdr:row>
      <xdr:rowOff>219075</xdr:rowOff>
    </xdr:from>
    <xdr:to>
      <xdr:col>10</xdr:col>
      <xdr:colOff>0</xdr:colOff>
      <xdr:row>36</xdr:row>
      <xdr:rowOff>659606</xdr:rowOff>
    </xdr:to>
    <xdr:sp macro="" textlink="">
      <xdr:nvSpPr>
        <xdr:cNvPr id="208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37</xdr:row>
      <xdr:rowOff>219075</xdr:rowOff>
    </xdr:from>
    <xdr:to>
      <xdr:col>10</xdr:col>
      <xdr:colOff>0</xdr:colOff>
      <xdr:row>37</xdr:row>
      <xdr:rowOff>659606</xdr:rowOff>
    </xdr:to>
    <xdr:sp macro="" textlink="">
      <xdr:nvSpPr>
        <xdr:cNvPr id="209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210" name="2 Rectángulo"/>
        <xdr:cNvSpPr>
          <a:spLocks noChangeArrowheads="1"/>
        </xdr:cNvSpPr>
      </xdr:nvSpPr>
      <xdr:spPr bwMode="auto">
        <a:xfrm>
          <a:off x="13258800" y="1604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211" name="2 Rectángulo"/>
        <xdr:cNvSpPr>
          <a:spLocks noChangeArrowheads="1"/>
        </xdr:cNvSpPr>
      </xdr:nvSpPr>
      <xdr:spPr bwMode="auto">
        <a:xfrm>
          <a:off x="13258800" y="1604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212" name="2 Rectángulo"/>
        <xdr:cNvSpPr>
          <a:spLocks noChangeArrowheads="1"/>
        </xdr:cNvSpPr>
      </xdr:nvSpPr>
      <xdr:spPr bwMode="auto">
        <a:xfrm>
          <a:off x="13258800" y="1604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213" name="2 Rectángulo"/>
        <xdr:cNvSpPr>
          <a:spLocks noChangeArrowheads="1"/>
        </xdr:cNvSpPr>
      </xdr:nvSpPr>
      <xdr:spPr bwMode="auto">
        <a:xfrm>
          <a:off x="13258800" y="1604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21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0</xdr:colOff>
      <xdr:row>44</xdr:row>
      <xdr:rowOff>440531</xdr:rowOff>
    </xdr:to>
    <xdr:sp macro="" textlink="">
      <xdr:nvSpPr>
        <xdr:cNvPr id="215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216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0</xdr:colOff>
      <xdr:row>44</xdr:row>
      <xdr:rowOff>440531</xdr:rowOff>
    </xdr:to>
    <xdr:sp macro="" textlink="">
      <xdr:nvSpPr>
        <xdr:cNvPr id="217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218" name="2 Rectángulo"/>
        <xdr:cNvSpPr>
          <a:spLocks noChangeArrowheads="1"/>
        </xdr:cNvSpPr>
      </xdr:nvSpPr>
      <xdr:spPr bwMode="auto">
        <a:xfrm>
          <a:off x="13258800" y="1604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219" name="2 Rectángulo"/>
        <xdr:cNvSpPr>
          <a:spLocks noChangeArrowheads="1"/>
        </xdr:cNvSpPr>
      </xdr:nvSpPr>
      <xdr:spPr bwMode="auto">
        <a:xfrm>
          <a:off x="13258800" y="1604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220" name="2 Rectángulo"/>
        <xdr:cNvSpPr>
          <a:spLocks noChangeArrowheads="1"/>
        </xdr:cNvSpPr>
      </xdr:nvSpPr>
      <xdr:spPr bwMode="auto">
        <a:xfrm>
          <a:off x="13258800" y="1604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0</xdr:colOff>
      <xdr:row>43</xdr:row>
      <xdr:rowOff>440531</xdr:rowOff>
    </xdr:to>
    <xdr:sp macro="" textlink="">
      <xdr:nvSpPr>
        <xdr:cNvPr id="221" name="2 Rectángulo"/>
        <xdr:cNvSpPr>
          <a:spLocks noChangeArrowheads="1"/>
        </xdr:cNvSpPr>
      </xdr:nvSpPr>
      <xdr:spPr bwMode="auto">
        <a:xfrm>
          <a:off x="13258800" y="160401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22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0</xdr:colOff>
      <xdr:row>44</xdr:row>
      <xdr:rowOff>440531</xdr:rowOff>
    </xdr:to>
    <xdr:sp macro="" textlink="">
      <xdr:nvSpPr>
        <xdr:cNvPr id="223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43</xdr:row>
      <xdr:rowOff>219075</xdr:rowOff>
    </xdr:from>
    <xdr:to>
      <xdr:col>10</xdr:col>
      <xdr:colOff>0</xdr:colOff>
      <xdr:row>43</xdr:row>
      <xdr:rowOff>659606</xdr:rowOff>
    </xdr:to>
    <xdr:sp macro="" textlink="">
      <xdr:nvSpPr>
        <xdr:cNvPr id="22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0</xdr:colOff>
      <xdr:row>44</xdr:row>
      <xdr:rowOff>440531</xdr:rowOff>
    </xdr:to>
    <xdr:sp macro="" textlink="">
      <xdr:nvSpPr>
        <xdr:cNvPr id="225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226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227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228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22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23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231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232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233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234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235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236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237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53</xdr:row>
      <xdr:rowOff>219075</xdr:rowOff>
    </xdr:from>
    <xdr:to>
      <xdr:col>10</xdr:col>
      <xdr:colOff>0</xdr:colOff>
      <xdr:row>53</xdr:row>
      <xdr:rowOff>659606</xdr:rowOff>
    </xdr:to>
    <xdr:sp macro="" textlink="">
      <xdr:nvSpPr>
        <xdr:cNvPr id="238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56</xdr:row>
      <xdr:rowOff>219075</xdr:rowOff>
    </xdr:from>
    <xdr:to>
      <xdr:col>10</xdr:col>
      <xdr:colOff>0</xdr:colOff>
      <xdr:row>56</xdr:row>
      <xdr:rowOff>659606</xdr:rowOff>
    </xdr:to>
    <xdr:sp macro="" textlink="">
      <xdr:nvSpPr>
        <xdr:cNvPr id="239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55</xdr:row>
      <xdr:rowOff>219075</xdr:rowOff>
    </xdr:from>
    <xdr:to>
      <xdr:col>10</xdr:col>
      <xdr:colOff>0</xdr:colOff>
      <xdr:row>55</xdr:row>
      <xdr:rowOff>659606</xdr:rowOff>
    </xdr:to>
    <xdr:sp macro="" textlink="">
      <xdr:nvSpPr>
        <xdr:cNvPr id="240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54</xdr:row>
      <xdr:rowOff>219075</xdr:rowOff>
    </xdr:from>
    <xdr:to>
      <xdr:col>10</xdr:col>
      <xdr:colOff>0</xdr:colOff>
      <xdr:row>54</xdr:row>
      <xdr:rowOff>659606</xdr:rowOff>
    </xdr:to>
    <xdr:sp macro="" textlink="">
      <xdr:nvSpPr>
        <xdr:cNvPr id="241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242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243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244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245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246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247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248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249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250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63</xdr:row>
      <xdr:rowOff>219075</xdr:rowOff>
    </xdr:from>
    <xdr:to>
      <xdr:col>10</xdr:col>
      <xdr:colOff>0</xdr:colOff>
      <xdr:row>63</xdr:row>
      <xdr:rowOff>659606</xdr:rowOff>
    </xdr:to>
    <xdr:sp macro="" textlink="">
      <xdr:nvSpPr>
        <xdr:cNvPr id="251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65</xdr:row>
      <xdr:rowOff>219075</xdr:rowOff>
    </xdr:from>
    <xdr:to>
      <xdr:col>10</xdr:col>
      <xdr:colOff>0</xdr:colOff>
      <xdr:row>65</xdr:row>
      <xdr:rowOff>659606</xdr:rowOff>
    </xdr:to>
    <xdr:sp macro="" textlink="">
      <xdr:nvSpPr>
        <xdr:cNvPr id="252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64</xdr:row>
      <xdr:rowOff>219075</xdr:rowOff>
    </xdr:from>
    <xdr:to>
      <xdr:col>10</xdr:col>
      <xdr:colOff>0</xdr:colOff>
      <xdr:row>64</xdr:row>
      <xdr:rowOff>659606</xdr:rowOff>
    </xdr:to>
    <xdr:sp macro="" textlink="">
      <xdr:nvSpPr>
        <xdr:cNvPr id="253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54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55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56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0</xdr:colOff>
      <xdr:row>80</xdr:row>
      <xdr:rowOff>440531</xdr:rowOff>
    </xdr:to>
    <xdr:sp macro="" textlink="">
      <xdr:nvSpPr>
        <xdr:cNvPr id="257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258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59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0</xdr:colOff>
      <xdr:row>80</xdr:row>
      <xdr:rowOff>440531</xdr:rowOff>
    </xdr:to>
    <xdr:sp macro="" textlink="">
      <xdr:nvSpPr>
        <xdr:cNvPr id="260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61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62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63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0</xdr:colOff>
      <xdr:row>80</xdr:row>
      <xdr:rowOff>440531</xdr:rowOff>
    </xdr:to>
    <xdr:sp macro="" textlink="">
      <xdr:nvSpPr>
        <xdr:cNvPr id="264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265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66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0</xdr:colOff>
      <xdr:row>80</xdr:row>
      <xdr:rowOff>440531</xdr:rowOff>
    </xdr:to>
    <xdr:sp macro="" textlink="">
      <xdr:nvSpPr>
        <xdr:cNvPr id="267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68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69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70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0</xdr:colOff>
      <xdr:row>80</xdr:row>
      <xdr:rowOff>440531</xdr:rowOff>
    </xdr:to>
    <xdr:sp macro="" textlink="">
      <xdr:nvSpPr>
        <xdr:cNvPr id="271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272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73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0</xdr:colOff>
      <xdr:row>80</xdr:row>
      <xdr:rowOff>440531</xdr:rowOff>
    </xdr:to>
    <xdr:sp macro="" textlink="">
      <xdr:nvSpPr>
        <xdr:cNvPr id="27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75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76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77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0</xdr:colOff>
      <xdr:row>80</xdr:row>
      <xdr:rowOff>440531</xdr:rowOff>
    </xdr:to>
    <xdr:sp macro="" textlink="">
      <xdr:nvSpPr>
        <xdr:cNvPr id="278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219075</xdr:rowOff>
    </xdr:from>
    <xdr:to>
      <xdr:col>10</xdr:col>
      <xdr:colOff>0</xdr:colOff>
      <xdr:row>79</xdr:row>
      <xdr:rowOff>659606</xdr:rowOff>
    </xdr:to>
    <xdr:sp macro="" textlink="">
      <xdr:nvSpPr>
        <xdr:cNvPr id="279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79</xdr:row>
      <xdr:rowOff>0</xdr:rowOff>
    </xdr:from>
    <xdr:to>
      <xdr:col>10</xdr:col>
      <xdr:colOff>0</xdr:colOff>
      <xdr:row>79</xdr:row>
      <xdr:rowOff>440531</xdr:rowOff>
    </xdr:to>
    <xdr:sp macro="" textlink="">
      <xdr:nvSpPr>
        <xdr:cNvPr id="280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0</xdr:colOff>
      <xdr:row>80</xdr:row>
      <xdr:rowOff>440531</xdr:rowOff>
    </xdr:to>
    <xdr:sp macro="" textlink="">
      <xdr:nvSpPr>
        <xdr:cNvPr id="281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28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283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284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28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28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28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288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289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290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29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292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293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29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29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29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297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298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299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00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01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0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0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0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305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306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0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0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09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310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311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312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1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86</xdr:row>
      <xdr:rowOff>219075</xdr:rowOff>
    </xdr:from>
    <xdr:to>
      <xdr:col>10</xdr:col>
      <xdr:colOff>0</xdr:colOff>
      <xdr:row>86</xdr:row>
      <xdr:rowOff>659606</xdr:rowOff>
    </xdr:to>
    <xdr:sp macro="" textlink="">
      <xdr:nvSpPr>
        <xdr:cNvPr id="314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219075</xdr:rowOff>
    </xdr:from>
    <xdr:to>
      <xdr:col>10</xdr:col>
      <xdr:colOff>0</xdr:colOff>
      <xdr:row>85</xdr:row>
      <xdr:rowOff>659606</xdr:rowOff>
    </xdr:to>
    <xdr:sp macro="" textlink="">
      <xdr:nvSpPr>
        <xdr:cNvPr id="315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16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17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18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219075</xdr:rowOff>
    </xdr:from>
    <xdr:to>
      <xdr:col>10</xdr:col>
      <xdr:colOff>0</xdr:colOff>
      <xdr:row>88</xdr:row>
      <xdr:rowOff>659606</xdr:rowOff>
    </xdr:to>
    <xdr:sp macro="" textlink="">
      <xdr:nvSpPr>
        <xdr:cNvPr id="319" name="2 Rectángulo"/>
        <xdr:cNvSpPr>
          <a:spLocks noChangeArrowheads="1"/>
        </xdr:cNvSpPr>
      </xdr:nvSpPr>
      <xdr:spPr bwMode="auto">
        <a:xfrm>
          <a:off x="13258800" y="35804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219075</xdr:rowOff>
    </xdr:from>
    <xdr:to>
      <xdr:col>10</xdr:col>
      <xdr:colOff>0</xdr:colOff>
      <xdr:row>87</xdr:row>
      <xdr:rowOff>659606</xdr:rowOff>
    </xdr:to>
    <xdr:sp macro="" textlink="">
      <xdr:nvSpPr>
        <xdr:cNvPr id="320" name="2 Rectángulo"/>
        <xdr:cNvSpPr>
          <a:spLocks noChangeArrowheads="1"/>
        </xdr:cNvSpPr>
      </xdr:nvSpPr>
      <xdr:spPr bwMode="auto">
        <a:xfrm>
          <a:off x="13258800" y="34775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89</xdr:row>
      <xdr:rowOff>219075</xdr:rowOff>
    </xdr:from>
    <xdr:to>
      <xdr:col>10</xdr:col>
      <xdr:colOff>0</xdr:colOff>
      <xdr:row>89</xdr:row>
      <xdr:rowOff>659606</xdr:rowOff>
    </xdr:to>
    <xdr:sp macro="" textlink="">
      <xdr:nvSpPr>
        <xdr:cNvPr id="321" name="2 Rectángulo"/>
        <xdr:cNvSpPr>
          <a:spLocks noChangeArrowheads="1"/>
        </xdr:cNvSpPr>
      </xdr:nvSpPr>
      <xdr:spPr bwMode="auto">
        <a:xfrm>
          <a:off x="13258800" y="36833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22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23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24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0</xdr:colOff>
      <xdr:row>85</xdr:row>
      <xdr:rowOff>440531</xdr:rowOff>
    </xdr:to>
    <xdr:sp macro="" textlink="">
      <xdr:nvSpPr>
        <xdr:cNvPr id="325" name="2 Rectángulo"/>
        <xdr:cNvSpPr>
          <a:spLocks noChangeArrowheads="1"/>
        </xdr:cNvSpPr>
      </xdr:nvSpPr>
      <xdr:spPr bwMode="auto">
        <a:xfrm>
          <a:off x="13258800" y="324993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26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327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328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29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30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31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332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333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34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35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36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337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338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39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40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41" name="2 Rectángulo"/>
        <xdr:cNvSpPr>
          <a:spLocks noChangeArrowheads="1"/>
        </xdr:cNvSpPr>
      </xdr:nvSpPr>
      <xdr:spPr bwMode="auto">
        <a:xfrm>
          <a:off x="13258800" y="37861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94</xdr:row>
      <xdr:rowOff>219075</xdr:rowOff>
    </xdr:from>
    <xdr:to>
      <xdr:col>10</xdr:col>
      <xdr:colOff>0</xdr:colOff>
      <xdr:row>94</xdr:row>
      <xdr:rowOff>659606</xdr:rowOff>
    </xdr:to>
    <xdr:sp macro="" textlink="">
      <xdr:nvSpPr>
        <xdr:cNvPr id="342" name="2 Rectángulo"/>
        <xdr:cNvSpPr>
          <a:spLocks noChangeArrowheads="1"/>
        </xdr:cNvSpPr>
      </xdr:nvSpPr>
      <xdr:spPr bwMode="auto">
        <a:xfrm>
          <a:off x="13258800" y="41976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219075</xdr:rowOff>
    </xdr:from>
    <xdr:to>
      <xdr:col>10</xdr:col>
      <xdr:colOff>0</xdr:colOff>
      <xdr:row>93</xdr:row>
      <xdr:rowOff>659606</xdr:rowOff>
    </xdr:to>
    <xdr:sp macro="" textlink="">
      <xdr:nvSpPr>
        <xdr:cNvPr id="343" name="2 Rectángulo"/>
        <xdr:cNvSpPr>
          <a:spLocks noChangeArrowheads="1"/>
        </xdr:cNvSpPr>
      </xdr:nvSpPr>
      <xdr:spPr bwMode="auto">
        <a:xfrm>
          <a:off x="13258800" y="40947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44" name="2 Rectángulo"/>
        <xdr:cNvSpPr>
          <a:spLocks noChangeArrowheads="1"/>
        </xdr:cNvSpPr>
      </xdr:nvSpPr>
      <xdr:spPr bwMode="auto">
        <a:xfrm>
          <a:off x="13258800" y="39919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93</xdr:row>
      <xdr:rowOff>0</xdr:rowOff>
    </xdr:from>
    <xdr:to>
      <xdr:col>10</xdr:col>
      <xdr:colOff>0</xdr:colOff>
      <xdr:row>93</xdr:row>
      <xdr:rowOff>440531</xdr:rowOff>
    </xdr:to>
    <xdr:sp macro="" textlink="">
      <xdr:nvSpPr>
        <xdr:cNvPr id="345" name="2 Rectángulo"/>
        <xdr:cNvSpPr>
          <a:spLocks noChangeArrowheads="1"/>
        </xdr:cNvSpPr>
      </xdr:nvSpPr>
      <xdr:spPr bwMode="auto">
        <a:xfrm>
          <a:off x="13258800" y="38890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346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347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348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349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350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351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102</xdr:row>
      <xdr:rowOff>219075</xdr:rowOff>
    </xdr:from>
    <xdr:to>
      <xdr:col>10</xdr:col>
      <xdr:colOff>0</xdr:colOff>
      <xdr:row>102</xdr:row>
      <xdr:rowOff>659606</xdr:rowOff>
    </xdr:to>
    <xdr:sp macro="" textlink="">
      <xdr:nvSpPr>
        <xdr:cNvPr id="352" name="2 Rectángulo"/>
        <xdr:cNvSpPr>
          <a:spLocks noChangeArrowheads="1"/>
        </xdr:cNvSpPr>
      </xdr:nvSpPr>
      <xdr:spPr bwMode="auto">
        <a:xfrm>
          <a:off x="13258800" y="43005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219075</xdr:rowOff>
    </xdr:from>
    <xdr:to>
      <xdr:col>10</xdr:col>
      <xdr:colOff>0</xdr:colOff>
      <xdr:row>103</xdr:row>
      <xdr:rowOff>659606</xdr:rowOff>
    </xdr:to>
    <xdr:sp macro="" textlink="">
      <xdr:nvSpPr>
        <xdr:cNvPr id="353" name="2 Rectángulo"/>
        <xdr:cNvSpPr>
          <a:spLocks noChangeArrowheads="1"/>
        </xdr:cNvSpPr>
      </xdr:nvSpPr>
      <xdr:spPr bwMode="auto">
        <a:xfrm>
          <a:off x="13258800" y="44034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354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355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356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357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358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359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360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361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362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363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364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365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366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367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368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369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370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371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110</xdr:row>
      <xdr:rowOff>219075</xdr:rowOff>
    </xdr:from>
    <xdr:to>
      <xdr:col>10</xdr:col>
      <xdr:colOff>0</xdr:colOff>
      <xdr:row>110</xdr:row>
      <xdr:rowOff>659606</xdr:rowOff>
    </xdr:to>
    <xdr:sp macro="" textlink="">
      <xdr:nvSpPr>
        <xdr:cNvPr id="372" name="2 Rectángulo"/>
        <xdr:cNvSpPr>
          <a:spLocks noChangeArrowheads="1"/>
        </xdr:cNvSpPr>
      </xdr:nvSpPr>
      <xdr:spPr bwMode="auto">
        <a:xfrm>
          <a:off x="13258800" y="45062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219075</xdr:rowOff>
    </xdr:from>
    <xdr:to>
      <xdr:col>10</xdr:col>
      <xdr:colOff>0</xdr:colOff>
      <xdr:row>115</xdr:row>
      <xdr:rowOff>659606</xdr:rowOff>
    </xdr:to>
    <xdr:sp macro="" textlink="">
      <xdr:nvSpPr>
        <xdr:cNvPr id="373" name="2 Rectángulo"/>
        <xdr:cNvSpPr>
          <a:spLocks noChangeArrowheads="1"/>
        </xdr:cNvSpPr>
      </xdr:nvSpPr>
      <xdr:spPr bwMode="auto">
        <a:xfrm>
          <a:off x="13258800" y="50206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114</xdr:row>
      <xdr:rowOff>219075</xdr:rowOff>
    </xdr:from>
    <xdr:to>
      <xdr:col>10</xdr:col>
      <xdr:colOff>0</xdr:colOff>
      <xdr:row>114</xdr:row>
      <xdr:rowOff>659606</xdr:rowOff>
    </xdr:to>
    <xdr:sp macro="" textlink="">
      <xdr:nvSpPr>
        <xdr:cNvPr id="374" name="2 Rectángulo"/>
        <xdr:cNvSpPr>
          <a:spLocks noChangeArrowheads="1"/>
        </xdr:cNvSpPr>
      </xdr:nvSpPr>
      <xdr:spPr bwMode="auto">
        <a:xfrm>
          <a:off x="13258800" y="49177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113</xdr:row>
      <xdr:rowOff>219075</xdr:rowOff>
    </xdr:from>
    <xdr:to>
      <xdr:col>10</xdr:col>
      <xdr:colOff>0</xdr:colOff>
      <xdr:row>113</xdr:row>
      <xdr:rowOff>659606</xdr:rowOff>
    </xdr:to>
    <xdr:sp macro="" textlink="">
      <xdr:nvSpPr>
        <xdr:cNvPr id="375" name="2 Rectángulo"/>
        <xdr:cNvSpPr>
          <a:spLocks noChangeArrowheads="1"/>
        </xdr:cNvSpPr>
      </xdr:nvSpPr>
      <xdr:spPr bwMode="auto">
        <a:xfrm>
          <a:off x="13258800" y="48148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112</xdr:row>
      <xdr:rowOff>219075</xdr:rowOff>
    </xdr:from>
    <xdr:to>
      <xdr:col>10</xdr:col>
      <xdr:colOff>0</xdr:colOff>
      <xdr:row>112</xdr:row>
      <xdr:rowOff>659606</xdr:rowOff>
    </xdr:to>
    <xdr:sp macro="" textlink="">
      <xdr:nvSpPr>
        <xdr:cNvPr id="376" name="2 Rectángulo"/>
        <xdr:cNvSpPr>
          <a:spLocks noChangeArrowheads="1"/>
        </xdr:cNvSpPr>
      </xdr:nvSpPr>
      <xdr:spPr bwMode="auto">
        <a:xfrm>
          <a:off x="13258800" y="47120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111</xdr:row>
      <xdr:rowOff>219075</xdr:rowOff>
    </xdr:from>
    <xdr:to>
      <xdr:col>10</xdr:col>
      <xdr:colOff>0</xdr:colOff>
      <xdr:row>111</xdr:row>
      <xdr:rowOff>659606</xdr:rowOff>
    </xdr:to>
    <xdr:sp macro="" textlink="">
      <xdr:nvSpPr>
        <xdr:cNvPr id="377" name="2 Rectángulo"/>
        <xdr:cNvSpPr>
          <a:spLocks noChangeArrowheads="1"/>
        </xdr:cNvSpPr>
      </xdr:nvSpPr>
      <xdr:spPr bwMode="auto">
        <a:xfrm>
          <a:off x="13258800" y="46091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0</xdr:colOff>
      <xdr:row>21</xdr:row>
      <xdr:rowOff>440531</xdr:rowOff>
    </xdr:to>
    <xdr:sp macro="" textlink="">
      <xdr:nvSpPr>
        <xdr:cNvPr id="37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379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380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381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382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0</xdr:colOff>
      <xdr:row>21</xdr:row>
      <xdr:rowOff>440531</xdr:rowOff>
    </xdr:to>
    <xdr:sp macro="" textlink="">
      <xdr:nvSpPr>
        <xdr:cNvPr id="383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38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38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38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38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0</xdr:colOff>
      <xdr:row>21</xdr:row>
      <xdr:rowOff>440531</xdr:rowOff>
    </xdr:to>
    <xdr:sp macro="" textlink="">
      <xdr:nvSpPr>
        <xdr:cNvPr id="388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389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390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391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392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0</xdr:colOff>
      <xdr:row>21</xdr:row>
      <xdr:rowOff>440531</xdr:rowOff>
    </xdr:to>
    <xdr:sp macro="" textlink="">
      <xdr:nvSpPr>
        <xdr:cNvPr id="393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219075</xdr:rowOff>
    </xdr:from>
    <xdr:to>
      <xdr:col>10</xdr:col>
      <xdr:colOff>0</xdr:colOff>
      <xdr:row>24</xdr:row>
      <xdr:rowOff>659606</xdr:rowOff>
    </xdr:to>
    <xdr:sp macro="" textlink="">
      <xdr:nvSpPr>
        <xdr:cNvPr id="39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23</xdr:row>
      <xdr:rowOff>219075</xdr:rowOff>
    </xdr:from>
    <xdr:to>
      <xdr:col>10</xdr:col>
      <xdr:colOff>0</xdr:colOff>
      <xdr:row>23</xdr:row>
      <xdr:rowOff>659606</xdr:rowOff>
    </xdr:to>
    <xdr:sp macro="" textlink="">
      <xdr:nvSpPr>
        <xdr:cNvPr id="39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22</xdr:row>
      <xdr:rowOff>219075</xdr:rowOff>
    </xdr:from>
    <xdr:to>
      <xdr:col>10</xdr:col>
      <xdr:colOff>0</xdr:colOff>
      <xdr:row>22</xdr:row>
      <xdr:rowOff>659606</xdr:rowOff>
    </xdr:to>
    <xdr:sp macro="" textlink="">
      <xdr:nvSpPr>
        <xdr:cNvPr id="39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21</xdr:row>
      <xdr:rowOff>219075</xdr:rowOff>
    </xdr:from>
    <xdr:to>
      <xdr:col>10</xdr:col>
      <xdr:colOff>0</xdr:colOff>
      <xdr:row>21</xdr:row>
      <xdr:rowOff>659606</xdr:rowOff>
    </xdr:to>
    <xdr:sp macro="" textlink="">
      <xdr:nvSpPr>
        <xdr:cNvPr id="39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398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399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400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38</xdr:row>
      <xdr:rowOff>219075</xdr:rowOff>
    </xdr:from>
    <xdr:to>
      <xdr:col>10</xdr:col>
      <xdr:colOff>0</xdr:colOff>
      <xdr:row>38</xdr:row>
      <xdr:rowOff>659606</xdr:rowOff>
    </xdr:to>
    <xdr:sp macro="" textlink="">
      <xdr:nvSpPr>
        <xdr:cNvPr id="401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402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403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404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40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406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407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408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409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410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44</xdr:row>
      <xdr:rowOff>219075</xdr:rowOff>
    </xdr:from>
    <xdr:to>
      <xdr:col>10</xdr:col>
      <xdr:colOff>0</xdr:colOff>
      <xdr:row>44</xdr:row>
      <xdr:rowOff>659606</xdr:rowOff>
    </xdr:to>
    <xdr:sp macro="" textlink="">
      <xdr:nvSpPr>
        <xdr:cNvPr id="411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46</xdr:row>
      <xdr:rowOff>219075</xdr:rowOff>
    </xdr:from>
    <xdr:to>
      <xdr:col>10</xdr:col>
      <xdr:colOff>0</xdr:colOff>
      <xdr:row>46</xdr:row>
      <xdr:rowOff>659606</xdr:rowOff>
    </xdr:to>
    <xdr:sp macro="" textlink="">
      <xdr:nvSpPr>
        <xdr:cNvPr id="412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45</xdr:row>
      <xdr:rowOff>219075</xdr:rowOff>
    </xdr:from>
    <xdr:to>
      <xdr:col>10</xdr:col>
      <xdr:colOff>0</xdr:colOff>
      <xdr:row>45</xdr:row>
      <xdr:rowOff>659606</xdr:rowOff>
    </xdr:to>
    <xdr:sp macro="" textlink="">
      <xdr:nvSpPr>
        <xdr:cNvPr id="413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41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57</xdr:row>
      <xdr:rowOff>219075</xdr:rowOff>
    </xdr:from>
    <xdr:to>
      <xdr:col>10</xdr:col>
      <xdr:colOff>0</xdr:colOff>
      <xdr:row>57</xdr:row>
      <xdr:rowOff>659606</xdr:rowOff>
    </xdr:to>
    <xdr:sp macro="" textlink="">
      <xdr:nvSpPr>
        <xdr:cNvPr id="415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416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417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418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419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420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421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422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66</xdr:row>
      <xdr:rowOff>219075</xdr:rowOff>
    </xdr:from>
    <xdr:to>
      <xdr:col>10</xdr:col>
      <xdr:colOff>0</xdr:colOff>
      <xdr:row>66</xdr:row>
      <xdr:rowOff>659606</xdr:rowOff>
    </xdr:to>
    <xdr:sp macro="" textlink="">
      <xdr:nvSpPr>
        <xdr:cNvPr id="423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71</xdr:row>
      <xdr:rowOff>219075</xdr:rowOff>
    </xdr:from>
    <xdr:to>
      <xdr:col>10</xdr:col>
      <xdr:colOff>0</xdr:colOff>
      <xdr:row>71</xdr:row>
      <xdr:rowOff>659606</xdr:rowOff>
    </xdr:to>
    <xdr:sp macro="" textlink="">
      <xdr:nvSpPr>
        <xdr:cNvPr id="424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70</xdr:row>
      <xdr:rowOff>219075</xdr:rowOff>
    </xdr:from>
    <xdr:to>
      <xdr:col>10</xdr:col>
      <xdr:colOff>0</xdr:colOff>
      <xdr:row>70</xdr:row>
      <xdr:rowOff>659606</xdr:rowOff>
    </xdr:to>
    <xdr:sp macro="" textlink="">
      <xdr:nvSpPr>
        <xdr:cNvPr id="425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69</xdr:row>
      <xdr:rowOff>219075</xdr:rowOff>
    </xdr:from>
    <xdr:to>
      <xdr:col>10</xdr:col>
      <xdr:colOff>0</xdr:colOff>
      <xdr:row>69</xdr:row>
      <xdr:rowOff>659606</xdr:rowOff>
    </xdr:to>
    <xdr:sp macro="" textlink="">
      <xdr:nvSpPr>
        <xdr:cNvPr id="426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68</xdr:row>
      <xdr:rowOff>219075</xdr:rowOff>
    </xdr:from>
    <xdr:to>
      <xdr:col>10</xdr:col>
      <xdr:colOff>0</xdr:colOff>
      <xdr:row>68</xdr:row>
      <xdr:rowOff>659606</xdr:rowOff>
    </xdr:to>
    <xdr:sp macro="" textlink="">
      <xdr:nvSpPr>
        <xdr:cNvPr id="427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67</xdr:row>
      <xdr:rowOff>219075</xdr:rowOff>
    </xdr:from>
    <xdr:to>
      <xdr:col>10</xdr:col>
      <xdr:colOff>0</xdr:colOff>
      <xdr:row>67</xdr:row>
      <xdr:rowOff>659606</xdr:rowOff>
    </xdr:to>
    <xdr:sp macro="" textlink="">
      <xdr:nvSpPr>
        <xdr:cNvPr id="428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72</xdr:row>
      <xdr:rowOff>219075</xdr:rowOff>
    </xdr:from>
    <xdr:to>
      <xdr:col>10</xdr:col>
      <xdr:colOff>0</xdr:colOff>
      <xdr:row>72</xdr:row>
      <xdr:rowOff>659606</xdr:rowOff>
    </xdr:to>
    <xdr:sp macro="" textlink="">
      <xdr:nvSpPr>
        <xdr:cNvPr id="429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30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10</xdr:col>
      <xdr:colOff>0</xdr:colOff>
      <xdr:row>91</xdr:row>
      <xdr:rowOff>440531</xdr:rowOff>
    </xdr:to>
    <xdr:sp macro="" textlink="">
      <xdr:nvSpPr>
        <xdr:cNvPr id="431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432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33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34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35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436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10</xdr:col>
      <xdr:colOff>0</xdr:colOff>
      <xdr:row>91</xdr:row>
      <xdr:rowOff>440531</xdr:rowOff>
    </xdr:to>
    <xdr:sp macro="" textlink="">
      <xdr:nvSpPr>
        <xdr:cNvPr id="437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438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39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10</xdr:col>
      <xdr:colOff>0</xdr:colOff>
      <xdr:row>91</xdr:row>
      <xdr:rowOff>440531</xdr:rowOff>
    </xdr:to>
    <xdr:sp macro="" textlink="">
      <xdr:nvSpPr>
        <xdr:cNvPr id="440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441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42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43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44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445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10</xdr:col>
      <xdr:colOff>0</xdr:colOff>
      <xdr:row>91</xdr:row>
      <xdr:rowOff>440531</xdr:rowOff>
    </xdr:to>
    <xdr:sp macro="" textlink="">
      <xdr:nvSpPr>
        <xdr:cNvPr id="446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447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48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10</xdr:col>
      <xdr:colOff>0</xdr:colOff>
      <xdr:row>91</xdr:row>
      <xdr:rowOff>440531</xdr:rowOff>
    </xdr:to>
    <xdr:sp macro="" textlink="">
      <xdr:nvSpPr>
        <xdr:cNvPr id="449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450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51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52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53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454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10</xdr:col>
      <xdr:colOff>0</xdr:colOff>
      <xdr:row>91</xdr:row>
      <xdr:rowOff>440531</xdr:rowOff>
    </xdr:to>
    <xdr:sp macro="" textlink="">
      <xdr:nvSpPr>
        <xdr:cNvPr id="455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456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57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10</xdr:col>
      <xdr:colOff>0</xdr:colOff>
      <xdr:row>91</xdr:row>
      <xdr:rowOff>440531</xdr:rowOff>
    </xdr:to>
    <xdr:sp macro="" textlink="">
      <xdr:nvSpPr>
        <xdr:cNvPr id="458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219075</xdr:rowOff>
    </xdr:from>
    <xdr:to>
      <xdr:col>10</xdr:col>
      <xdr:colOff>0</xdr:colOff>
      <xdr:row>90</xdr:row>
      <xdr:rowOff>659606</xdr:rowOff>
    </xdr:to>
    <xdr:sp macro="" textlink="">
      <xdr:nvSpPr>
        <xdr:cNvPr id="459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60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61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0</xdr:colOff>
      <xdr:row>90</xdr:row>
      <xdr:rowOff>440531</xdr:rowOff>
    </xdr:to>
    <xdr:sp macro="" textlink="">
      <xdr:nvSpPr>
        <xdr:cNvPr id="462" name="2 Rectángulo"/>
        <xdr:cNvSpPr>
          <a:spLocks noChangeArrowheads="1"/>
        </xdr:cNvSpPr>
      </xdr:nvSpPr>
      <xdr:spPr bwMode="auto">
        <a:xfrm>
          <a:off x="13258800" y="24269700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219075</xdr:rowOff>
    </xdr:from>
    <xdr:to>
      <xdr:col>10</xdr:col>
      <xdr:colOff>0</xdr:colOff>
      <xdr:row>91</xdr:row>
      <xdr:rowOff>659606</xdr:rowOff>
    </xdr:to>
    <xdr:sp macro="" textlink="">
      <xdr:nvSpPr>
        <xdr:cNvPr id="463" name="2 Rectángulo"/>
        <xdr:cNvSpPr>
          <a:spLocks noChangeArrowheads="1"/>
        </xdr:cNvSpPr>
      </xdr:nvSpPr>
      <xdr:spPr bwMode="auto">
        <a:xfrm>
          <a:off x="13258800" y="27574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91</xdr:row>
      <xdr:rowOff>0</xdr:rowOff>
    </xdr:from>
    <xdr:to>
      <xdr:col>10</xdr:col>
      <xdr:colOff>0</xdr:colOff>
      <xdr:row>91</xdr:row>
      <xdr:rowOff>440531</xdr:rowOff>
    </xdr:to>
    <xdr:sp macro="" textlink="">
      <xdr:nvSpPr>
        <xdr:cNvPr id="464" name="2 Rectángulo"/>
        <xdr:cNvSpPr>
          <a:spLocks noChangeArrowheads="1"/>
        </xdr:cNvSpPr>
      </xdr:nvSpPr>
      <xdr:spPr bwMode="auto">
        <a:xfrm>
          <a:off x="13258800" y="26546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0</xdr:colOff>
      <xdr:row>92</xdr:row>
      <xdr:rowOff>440531</xdr:rowOff>
    </xdr:to>
    <xdr:sp macro="" textlink="">
      <xdr:nvSpPr>
        <xdr:cNvPr id="465" name="2 Rectángulo"/>
        <xdr:cNvSpPr>
          <a:spLocks noChangeArrowheads="1"/>
        </xdr:cNvSpPr>
      </xdr:nvSpPr>
      <xdr:spPr bwMode="auto">
        <a:xfrm>
          <a:off x="13258800" y="28603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466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467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468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469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470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471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95</xdr:row>
      <xdr:rowOff>219075</xdr:rowOff>
    </xdr:from>
    <xdr:to>
      <xdr:col>10</xdr:col>
      <xdr:colOff>0</xdr:colOff>
      <xdr:row>95</xdr:row>
      <xdr:rowOff>659606</xdr:rowOff>
    </xdr:to>
    <xdr:sp macro="" textlink="">
      <xdr:nvSpPr>
        <xdr:cNvPr id="472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219075</xdr:rowOff>
    </xdr:from>
    <xdr:to>
      <xdr:col>10</xdr:col>
      <xdr:colOff>0</xdr:colOff>
      <xdr:row>96</xdr:row>
      <xdr:rowOff>659606</xdr:rowOff>
    </xdr:to>
    <xdr:sp macro="" textlink="">
      <xdr:nvSpPr>
        <xdr:cNvPr id="473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474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475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476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104</xdr:row>
      <xdr:rowOff>219075</xdr:rowOff>
    </xdr:from>
    <xdr:to>
      <xdr:col>10</xdr:col>
      <xdr:colOff>0</xdr:colOff>
      <xdr:row>104</xdr:row>
      <xdr:rowOff>659606</xdr:rowOff>
    </xdr:to>
    <xdr:sp macro="" textlink="">
      <xdr:nvSpPr>
        <xdr:cNvPr id="477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478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479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480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481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482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483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116</xdr:row>
      <xdr:rowOff>219075</xdr:rowOff>
    </xdr:from>
    <xdr:to>
      <xdr:col>10</xdr:col>
      <xdr:colOff>0</xdr:colOff>
      <xdr:row>116</xdr:row>
      <xdr:rowOff>659606</xdr:rowOff>
    </xdr:to>
    <xdr:sp macro="" textlink="">
      <xdr:nvSpPr>
        <xdr:cNvPr id="484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117</xdr:row>
      <xdr:rowOff>219075</xdr:rowOff>
    </xdr:from>
    <xdr:to>
      <xdr:col>10</xdr:col>
      <xdr:colOff>0</xdr:colOff>
      <xdr:row>117</xdr:row>
      <xdr:rowOff>659606</xdr:rowOff>
    </xdr:to>
    <xdr:sp macro="" textlink="">
      <xdr:nvSpPr>
        <xdr:cNvPr id="485" name="2 Rectángulo"/>
        <xdr:cNvSpPr>
          <a:spLocks noChangeArrowheads="1"/>
        </xdr:cNvSpPr>
      </xdr:nvSpPr>
      <xdr:spPr bwMode="auto">
        <a:xfrm>
          <a:off x="13258800" y="33747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219075</xdr:rowOff>
    </xdr:from>
    <xdr:to>
      <xdr:col>10</xdr:col>
      <xdr:colOff>0</xdr:colOff>
      <xdr:row>83</xdr:row>
      <xdr:rowOff>659606</xdr:rowOff>
    </xdr:to>
    <xdr:sp macro="" textlink="">
      <xdr:nvSpPr>
        <xdr:cNvPr id="486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0</xdr:colOff>
      <xdr:row>80</xdr:row>
      <xdr:rowOff>440531</xdr:rowOff>
    </xdr:to>
    <xdr:sp macro="" textlink="">
      <xdr:nvSpPr>
        <xdr:cNvPr id="487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0</xdr:rowOff>
    </xdr:from>
    <xdr:to>
      <xdr:col>10</xdr:col>
      <xdr:colOff>0</xdr:colOff>
      <xdr:row>80</xdr:row>
      <xdr:rowOff>440531</xdr:rowOff>
    </xdr:to>
    <xdr:sp macro="" textlink="">
      <xdr:nvSpPr>
        <xdr:cNvPr id="488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219075</xdr:rowOff>
    </xdr:from>
    <xdr:to>
      <xdr:col>10</xdr:col>
      <xdr:colOff>0</xdr:colOff>
      <xdr:row>81</xdr:row>
      <xdr:rowOff>659606</xdr:rowOff>
    </xdr:to>
    <xdr:sp macro="" textlink="">
      <xdr:nvSpPr>
        <xdr:cNvPr id="489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80</xdr:row>
      <xdr:rowOff>219075</xdr:rowOff>
    </xdr:from>
    <xdr:to>
      <xdr:col>10</xdr:col>
      <xdr:colOff>0</xdr:colOff>
      <xdr:row>80</xdr:row>
      <xdr:rowOff>659606</xdr:rowOff>
    </xdr:to>
    <xdr:sp macro="" textlink="">
      <xdr:nvSpPr>
        <xdr:cNvPr id="49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82</xdr:row>
      <xdr:rowOff>219075</xdr:rowOff>
    </xdr:from>
    <xdr:to>
      <xdr:col>10</xdr:col>
      <xdr:colOff>0</xdr:colOff>
      <xdr:row>82</xdr:row>
      <xdr:rowOff>659606</xdr:rowOff>
    </xdr:to>
    <xdr:sp macro="" textlink="">
      <xdr:nvSpPr>
        <xdr:cNvPr id="491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0</xdr:colOff>
      <xdr:row>25</xdr:row>
      <xdr:rowOff>440531</xdr:rowOff>
    </xdr:to>
    <xdr:sp macro="" textlink="">
      <xdr:nvSpPr>
        <xdr:cNvPr id="492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493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0</xdr:colOff>
      <xdr:row>28</xdr:row>
      <xdr:rowOff>440531</xdr:rowOff>
    </xdr:to>
    <xdr:sp macro="" textlink="">
      <xdr:nvSpPr>
        <xdr:cNvPr id="494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495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496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497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0</xdr:colOff>
      <xdr:row>29</xdr:row>
      <xdr:rowOff>440531</xdr:rowOff>
    </xdr:to>
    <xdr:sp macro="" textlink="">
      <xdr:nvSpPr>
        <xdr:cNvPr id="498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0</xdr:colOff>
      <xdr:row>25</xdr:row>
      <xdr:rowOff>440531</xdr:rowOff>
    </xdr:to>
    <xdr:sp macro="" textlink="">
      <xdr:nvSpPr>
        <xdr:cNvPr id="499" name="2 Rectángulo"/>
        <xdr:cNvSpPr>
          <a:spLocks noChangeArrowheads="1"/>
        </xdr:cNvSpPr>
      </xdr:nvSpPr>
      <xdr:spPr bwMode="auto">
        <a:xfrm>
          <a:off x="13258800" y="7000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219075</xdr:rowOff>
    </xdr:from>
    <xdr:to>
      <xdr:col>10</xdr:col>
      <xdr:colOff>0</xdr:colOff>
      <xdr:row>28</xdr:row>
      <xdr:rowOff>659606</xdr:rowOff>
    </xdr:to>
    <xdr:sp macro="" textlink="">
      <xdr:nvSpPr>
        <xdr:cNvPr id="500" name="2 Rectángulo"/>
        <xdr:cNvSpPr>
          <a:spLocks noChangeArrowheads="1"/>
        </xdr:cNvSpPr>
      </xdr:nvSpPr>
      <xdr:spPr bwMode="auto">
        <a:xfrm>
          <a:off x="13258800" y="12144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0</xdr:colOff>
      <xdr:row>28</xdr:row>
      <xdr:rowOff>440531</xdr:rowOff>
    </xdr:to>
    <xdr:sp macro="" textlink="">
      <xdr:nvSpPr>
        <xdr:cNvPr id="501" name="2 Rectángulo"/>
        <xdr:cNvSpPr>
          <a:spLocks noChangeArrowheads="1"/>
        </xdr:cNvSpPr>
      </xdr:nvSpPr>
      <xdr:spPr bwMode="auto">
        <a:xfrm>
          <a:off x="13258800" y="11115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27</xdr:row>
      <xdr:rowOff>219075</xdr:rowOff>
    </xdr:from>
    <xdr:to>
      <xdr:col>10</xdr:col>
      <xdr:colOff>0</xdr:colOff>
      <xdr:row>27</xdr:row>
      <xdr:rowOff>659606</xdr:rowOff>
    </xdr:to>
    <xdr:sp macro="" textlink="">
      <xdr:nvSpPr>
        <xdr:cNvPr id="502" name="2 Rectángulo"/>
        <xdr:cNvSpPr>
          <a:spLocks noChangeArrowheads="1"/>
        </xdr:cNvSpPr>
      </xdr:nvSpPr>
      <xdr:spPr bwMode="auto">
        <a:xfrm>
          <a:off x="13258800" y="10086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26</xdr:row>
      <xdr:rowOff>219075</xdr:rowOff>
    </xdr:from>
    <xdr:to>
      <xdr:col>10</xdr:col>
      <xdr:colOff>0</xdr:colOff>
      <xdr:row>26</xdr:row>
      <xdr:rowOff>659606</xdr:rowOff>
    </xdr:to>
    <xdr:sp macro="" textlink="">
      <xdr:nvSpPr>
        <xdr:cNvPr id="503" name="2 Rectángulo"/>
        <xdr:cNvSpPr>
          <a:spLocks noChangeArrowheads="1"/>
        </xdr:cNvSpPr>
      </xdr:nvSpPr>
      <xdr:spPr bwMode="auto">
        <a:xfrm>
          <a:off x="13258800" y="9058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25</xdr:row>
      <xdr:rowOff>219075</xdr:rowOff>
    </xdr:from>
    <xdr:to>
      <xdr:col>10</xdr:col>
      <xdr:colOff>0</xdr:colOff>
      <xdr:row>25</xdr:row>
      <xdr:rowOff>659606</xdr:rowOff>
    </xdr:to>
    <xdr:sp macro="" textlink="">
      <xdr:nvSpPr>
        <xdr:cNvPr id="504" name="2 Rectángulo"/>
        <xdr:cNvSpPr>
          <a:spLocks noChangeArrowheads="1"/>
        </xdr:cNvSpPr>
      </xdr:nvSpPr>
      <xdr:spPr bwMode="auto">
        <a:xfrm>
          <a:off x="13258800" y="8029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0</xdr:colOff>
      <xdr:row>29</xdr:row>
      <xdr:rowOff>440531</xdr:rowOff>
    </xdr:to>
    <xdr:sp macro="" textlink="">
      <xdr:nvSpPr>
        <xdr:cNvPr id="505" name="2 Rectángulo"/>
        <xdr:cNvSpPr>
          <a:spLocks noChangeArrowheads="1"/>
        </xdr:cNvSpPr>
      </xdr:nvSpPr>
      <xdr:spPr bwMode="auto">
        <a:xfrm>
          <a:off x="13258800" y="13173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506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507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508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39</xdr:row>
      <xdr:rowOff>219075</xdr:rowOff>
    </xdr:from>
    <xdr:to>
      <xdr:col>10</xdr:col>
      <xdr:colOff>0</xdr:colOff>
      <xdr:row>39</xdr:row>
      <xdr:rowOff>659606</xdr:rowOff>
    </xdr:to>
    <xdr:sp macro="" textlink="">
      <xdr:nvSpPr>
        <xdr:cNvPr id="509" name="2 Rectángulo"/>
        <xdr:cNvSpPr>
          <a:spLocks noChangeArrowheads="1"/>
        </xdr:cNvSpPr>
      </xdr:nvSpPr>
      <xdr:spPr bwMode="auto">
        <a:xfrm>
          <a:off x="13258800" y="14201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510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47</xdr:row>
      <xdr:rowOff>219075</xdr:rowOff>
    </xdr:from>
    <xdr:to>
      <xdr:col>10</xdr:col>
      <xdr:colOff>0</xdr:colOff>
      <xdr:row>47</xdr:row>
      <xdr:rowOff>659606</xdr:rowOff>
    </xdr:to>
    <xdr:sp macro="" textlink="">
      <xdr:nvSpPr>
        <xdr:cNvPr id="511" name="2 Rectángulo"/>
        <xdr:cNvSpPr>
          <a:spLocks noChangeArrowheads="1"/>
        </xdr:cNvSpPr>
      </xdr:nvSpPr>
      <xdr:spPr bwMode="auto">
        <a:xfrm>
          <a:off x="13258800" y="15230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12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13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14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15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16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17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58</xdr:row>
      <xdr:rowOff>219075</xdr:rowOff>
    </xdr:from>
    <xdr:to>
      <xdr:col>10</xdr:col>
      <xdr:colOff>0</xdr:colOff>
      <xdr:row>58</xdr:row>
      <xdr:rowOff>659606</xdr:rowOff>
    </xdr:to>
    <xdr:sp macro="" textlink="">
      <xdr:nvSpPr>
        <xdr:cNvPr id="518" name="2 Rectángulo"/>
        <xdr:cNvSpPr>
          <a:spLocks noChangeArrowheads="1"/>
        </xdr:cNvSpPr>
      </xdr:nvSpPr>
      <xdr:spPr bwMode="auto">
        <a:xfrm>
          <a:off x="13258800" y="162591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59</xdr:row>
      <xdr:rowOff>219075</xdr:rowOff>
    </xdr:from>
    <xdr:to>
      <xdr:col>10</xdr:col>
      <xdr:colOff>0</xdr:colOff>
      <xdr:row>59</xdr:row>
      <xdr:rowOff>659606</xdr:rowOff>
    </xdr:to>
    <xdr:sp macro="" textlink="">
      <xdr:nvSpPr>
        <xdr:cNvPr id="519" name="2 Rectángulo"/>
        <xdr:cNvSpPr>
          <a:spLocks noChangeArrowheads="1"/>
        </xdr:cNvSpPr>
      </xdr:nvSpPr>
      <xdr:spPr bwMode="auto">
        <a:xfrm>
          <a:off x="13258800" y="172878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520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521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522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523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524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525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526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527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528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73</xdr:row>
      <xdr:rowOff>219075</xdr:rowOff>
    </xdr:from>
    <xdr:to>
      <xdr:col>10</xdr:col>
      <xdr:colOff>0</xdr:colOff>
      <xdr:row>73</xdr:row>
      <xdr:rowOff>659606</xdr:rowOff>
    </xdr:to>
    <xdr:sp macro="" textlink="">
      <xdr:nvSpPr>
        <xdr:cNvPr id="529" name="2 Rectángulo"/>
        <xdr:cNvSpPr>
          <a:spLocks noChangeArrowheads="1"/>
        </xdr:cNvSpPr>
      </xdr:nvSpPr>
      <xdr:spPr bwMode="auto">
        <a:xfrm>
          <a:off x="13258800" y="183165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75</xdr:row>
      <xdr:rowOff>219075</xdr:rowOff>
    </xdr:from>
    <xdr:to>
      <xdr:col>10</xdr:col>
      <xdr:colOff>0</xdr:colOff>
      <xdr:row>75</xdr:row>
      <xdr:rowOff>659606</xdr:rowOff>
    </xdr:to>
    <xdr:sp macro="" textlink="">
      <xdr:nvSpPr>
        <xdr:cNvPr id="530" name="2 Rectángulo"/>
        <xdr:cNvSpPr>
          <a:spLocks noChangeArrowheads="1"/>
        </xdr:cNvSpPr>
      </xdr:nvSpPr>
      <xdr:spPr bwMode="auto">
        <a:xfrm>
          <a:off x="13258800" y="20373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74</xdr:row>
      <xdr:rowOff>219075</xdr:rowOff>
    </xdr:from>
    <xdr:to>
      <xdr:col>10</xdr:col>
      <xdr:colOff>0</xdr:colOff>
      <xdr:row>74</xdr:row>
      <xdr:rowOff>659606</xdr:rowOff>
    </xdr:to>
    <xdr:sp macro="" textlink="">
      <xdr:nvSpPr>
        <xdr:cNvPr id="531" name="2 Rectángulo"/>
        <xdr:cNvSpPr>
          <a:spLocks noChangeArrowheads="1"/>
        </xdr:cNvSpPr>
      </xdr:nvSpPr>
      <xdr:spPr bwMode="auto">
        <a:xfrm>
          <a:off x="13258800" y="19345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532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533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534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219075</xdr:rowOff>
    </xdr:from>
    <xdr:to>
      <xdr:col>10</xdr:col>
      <xdr:colOff>0</xdr:colOff>
      <xdr:row>92</xdr:row>
      <xdr:rowOff>659606</xdr:rowOff>
    </xdr:to>
    <xdr:sp macro="" textlink="">
      <xdr:nvSpPr>
        <xdr:cNvPr id="535" name="2 Rectángulo"/>
        <xdr:cNvSpPr>
          <a:spLocks noChangeArrowheads="1"/>
        </xdr:cNvSpPr>
      </xdr:nvSpPr>
      <xdr:spPr bwMode="auto">
        <a:xfrm>
          <a:off x="13258800" y="21402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536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537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538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539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540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541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542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543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544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107</xdr:row>
      <xdr:rowOff>219075</xdr:rowOff>
    </xdr:from>
    <xdr:to>
      <xdr:col>10</xdr:col>
      <xdr:colOff>0</xdr:colOff>
      <xdr:row>107</xdr:row>
      <xdr:rowOff>659606</xdr:rowOff>
    </xdr:to>
    <xdr:sp macro="" textlink="">
      <xdr:nvSpPr>
        <xdr:cNvPr id="545" name="2 Rectángulo"/>
        <xdr:cNvSpPr>
          <a:spLocks noChangeArrowheads="1"/>
        </xdr:cNvSpPr>
      </xdr:nvSpPr>
      <xdr:spPr bwMode="auto">
        <a:xfrm>
          <a:off x="13258800" y="244887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106</xdr:row>
      <xdr:rowOff>219075</xdr:rowOff>
    </xdr:from>
    <xdr:to>
      <xdr:col>10</xdr:col>
      <xdr:colOff>0</xdr:colOff>
      <xdr:row>106</xdr:row>
      <xdr:rowOff>659606</xdr:rowOff>
    </xdr:to>
    <xdr:sp macro="" textlink="">
      <xdr:nvSpPr>
        <xdr:cNvPr id="546" name="2 Rectángulo"/>
        <xdr:cNvSpPr>
          <a:spLocks noChangeArrowheads="1"/>
        </xdr:cNvSpPr>
      </xdr:nvSpPr>
      <xdr:spPr bwMode="auto">
        <a:xfrm>
          <a:off x="13258800" y="234600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105</xdr:row>
      <xdr:rowOff>219075</xdr:rowOff>
    </xdr:from>
    <xdr:to>
      <xdr:col>10</xdr:col>
      <xdr:colOff>0</xdr:colOff>
      <xdr:row>105</xdr:row>
      <xdr:rowOff>659606</xdr:rowOff>
    </xdr:to>
    <xdr:sp macro="" textlink="">
      <xdr:nvSpPr>
        <xdr:cNvPr id="547" name="2 Rectángulo"/>
        <xdr:cNvSpPr>
          <a:spLocks noChangeArrowheads="1"/>
        </xdr:cNvSpPr>
      </xdr:nvSpPr>
      <xdr:spPr bwMode="auto">
        <a:xfrm>
          <a:off x="13258800" y="22431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48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118</xdr:row>
      <xdr:rowOff>0</xdr:rowOff>
    </xdr:from>
    <xdr:to>
      <xdr:col>10</xdr:col>
      <xdr:colOff>0</xdr:colOff>
      <xdr:row>120</xdr:row>
      <xdr:rowOff>37119</xdr:rowOff>
    </xdr:to>
    <xdr:sp macro="" textlink="">
      <xdr:nvSpPr>
        <xdr:cNvPr id="549" name="2 Rectángulo"/>
        <xdr:cNvSpPr>
          <a:spLocks noChangeArrowheads="1"/>
        </xdr:cNvSpPr>
      </xdr:nvSpPr>
      <xdr:spPr bwMode="auto">
        <a:xfrm>
          <a:off x="13258800" y="255174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50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51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52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53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54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55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56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57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58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59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60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61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62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63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64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65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66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67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68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69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70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71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72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73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74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75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76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77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78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79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80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81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82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83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84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85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86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87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88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89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90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91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92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219075</xdr:rowOff>
    </xdr:from>
    <xdr:to>
      <xdr:col>10</xdr:col>
      <xdr:colOff>0</xdr:colOff>
      <xdr:row>97</xdr:row>
      <xdr:rowOff>659606</xdr:rowOff>
    </xdr:to>
    <xdr:sp macro="" textlink="">
      <xdr:nvSpPr>
        <xdr:cNvPr id="593" name="2 Rectángulo"/>
        <xdr:cNvSpPr>
          <a:spLocks noChangeArrowheads="1"/>
        </xdr:cNvSpPr>
      </xdr:nvSpPr>
      <xdr:spPr bwMode="auto">
        <a:xfrm>
          <a:off x="13258800" y="296322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94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95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96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597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598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599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600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601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602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219075</xdr:rowOff>
    </xdr:from>
    <xdr:to>
      <xdr:col>10</xdr:col>
      <xdr:colOff>0</xdr:colOff>
      <xdr:row>98</xdr:row>
      <xdr:rowOff>659606</xdr:rowOff>
    </xdr:to>
    <xdr:sp macro="" textlink="">
      <xdr:nvSpPr>
        <xdr:cNvPr id="603" name="2 Rectángulo"/>
        <xdr:cNvSpPr>
          <a:spLocks noChangeArrowheads="1"/>
        </xdr:cNvSpPr>
      </xdr:nvSpPr>
      <xdr:spPr bwMode="auto">
        <a:xfrm>
          <a:off x="13258800" y="306609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219075</xdr:rowOff>
    </xdr:from>
    <xdr:to>
      <xdr:col>10</xdr:col>
      <xdr:colOff>0</xdr:colOff>
      <xdr:row>100</xdr:row>
      <xdr:rowOff>659606</xdr:rowOff>
    </xdr:to>
    <xdr:sp macro="" textlink="">
      <xdr:nvSpPr>
        <xdr:cNvPr id="604" name="2 Rectángulo"/>
        <xdr:cNvSpPr>
          <a:spLocks noChangeArrowheads="1"/>
        </xdr:cNvSpPr>
      </xdr:nvSpPr>
      <xdr:spPr bwMode="auto">
        <a:xfrm>
          <a:off x="13258800" y="327183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219075</xdr:rowOff>
    </xdr:from>
    <xdr:to>
      <xdr:col>10</xdr:col>
      <xdr:colOff>0</xdr:colOff>
      <xdr:row>99</xdr:row>
      <xdr:rowOff>659606</xdr:rowOff>
    </xdr:to>
    <xdr:sp macro="" textlink="">
      <xdr:nvSpPr>
        <xdr:cNvPr id="605" name="2 Rectángulo"/>
        <xdr:cNvSpPr>
          <a:spLocks noChangeArrowheads="1"/>
        </xdr:cNvSpPr>
      </xdr:nvSpPr>
      <xdr:spPr bwMode="auto">
        <a:xfrm>
          <a:off x="13258800" y="31689675"/>
          <a:ext cx="0" cy="440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0</xdr:row>
      <xdr:rowOff>107155</xdr:rowOff>
    </xdr:from>
    <xdr:to>
      <xdr:col>0</xdr:col>
      <xdr:colOff>1704975</xdr:colOff>
      <xdr:row>2</xdr:row>
      <xdr:rowOff>314325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250" t="1779" r="4167" b="8185"/>
        <a:stretch>
          <a:fillRect/>
        </a:stretch>
      </xdr:blipFill>
      <xdr:spPr bwMode="auto">
        <a:xfrm>
          <a:off x="47624" y="107155"/>
          <a:ext cx="1657351" cy="607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1.%20Semana%20del%2001%20al%2008%20de%20marzo/Consolidado%201%20al%208%20de%20marzo%202019%20JUVENTUD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2.%20Semana%20%20del%209%20al%2015/Consolidado%209%20al%2015%20de%20marzo%20Inclus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2.%20Semana%20%20del%209%20al%2015/Consolidado%209%20al%2015%20de%20marzo%20Capacidad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2.%20Semana%20%20del%209%20al%2015/Consolidado%209%20al%2015%20de%20marzo%20Maya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2.%20Semana%20%20del%209%20al%2015/Consolidado%209%20al%2015%20de%20marzo%20Muje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3.%20Semana%20del%2016%20al%2022/Consolidado%2016%20al%2022%20de%20marzo%20Ni&#241;ez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3.%20Semana%20del%2016%20al%2022/Consolidado%2016%20al%2022%20de%20marzo%20Juventud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3.%20Semana%20del%2016%20al%2022/Consolido%20semana%20del%2016%20al%2022%20marzo%20adulto%20mayo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3.%20Semana%20del%2016%20al%2022/Consolidado%2016%20al%2022%20de%20marzo%20Festivale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3.%20Semana%20del%2016%20al%2022/Consolidado%2016%20al%2022%20de%20marzo%20Pelota%20May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4.%20Semana%20del%2023%20al%2031%20de%20marzo/Consolidado%2023%20al%2031%20de%20marzo%202019%20JUVENT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Semana%20del%2001%20al%2008%20de%20marzo/Consolidado%20Pelota%20Maya%201-8%20Marzo%20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4.%20Semana%20del%2023%20al%2031%20de%20marzo/CONSOLIDADO%20DEL%2023%20AL%2031-MARZO%20%20Laboral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4.%20Semana%20del%2023%20al%2031%20de%20marzo/Consolido%20semana%20del%2023%20al%2031%20marzo%20ADULTO%20MAYO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4.%20Semana%20del%2023%20al%2031%20de%20marzo/Consolidado%20Programas%2024%20al%2031%20Marzo%20Incluis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4.%20Semana%20del%2023%20al%2031%20de%20marzo/Consolidado%20Capacidades%20Especiales%20Enero-Febrero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4.%20Semana%20del%2023%20al%2031%20de%20marzo/Consolidado%2023-30%20Marzo%20pelota%20maya%20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2.%20Semana%20%20del%209%20al%2015/Consolidado%209%20al%2015%20de%20marzo%20Ni&#241;ez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1.%20Semana%20del%2001%20al%2008%20de%20marzo/CONSOLIDADO%20DEL%2001%20AL%2008-MARZO%20%20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3.%20Semana%20del%2016%20al%2022/Consolidado%2016%20al%2022%20de%20marzo%20Capacidades%20Especiales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2.%20Semana%20%20del%209%20al%2015/Consolidado%209%20al%2015%20de%20marzo%20Festivales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4.%20Semana%20del%2023%20al%2031%20de%20marzo/7.%20Consolidado%20Semana%20del%2023%20al%2031%20ni&#241;ez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Semana%20del%2001%20al%2008%20de%20marzo/Consolidado%20Semana%20del%2001%20al%2008%20de%20marzo%20Especiale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Semana%20del%2001%20al%2008%20de%20marzo/Consolidado%20Semana%20del%2001%20al%2008%20de%20marzo%20Festivale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lvarado/Desktop/EVENTOS%20ESPECIALES%20PASES/4%20CONSOLIDADO/Formato%20Consolidado%20Programas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Semana%20del%2001%20al%2008%20de%20marzo/Consolidado%20Semana%20del%2001%20al%2008%20de%20marzo%20inclus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Semana%20del%2001%20al%2008%20de%20marzo/Consolidado%20Semana%20del%2001%20al%2008%20de%20marzo%20Labor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Semana%20del%2001%20al%2008%20de%20marzo/Consolidado%20Semana%20del%2001%20al%2008%20de%20marzo%20ni&#241;ez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2.%20Semana%20%20del%209%20al%2015/Consolidado%209%20al%2015%20de%20marzo%202019%20JUVENTU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2.%20Semana%20%20del%209%20al%2015/Consolidado%209%20al%2015%20de%20marzo%20Labor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omparini/Documents/Monitoreo%202019/REPORTES/CONSOLIDADOS/3.%20Marzo/2.%20Semana%20%20del%209%20al%2015/Consolidado%209%20al%2015%20de%20marzo%20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Temporal (2)"/>
      <sheetName val="INFORME "/>
    </sheetNames>
    <sheetDataSet>
      <sheetData sheetId="0"/>
      <sheetData sheetId="1">
        <row r="3">
          <cell r="A3" t="str">
            <v xml:space="preserve">Atención a comunidad Sepur Zarco 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Hoja3"/>
      <sheetName val="INFORM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1"/>
      <sheetName val="Temporal"/>
      <sheetName val="INFORME 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an Jose Comparini G" refreshedDate="43556.529507754633" createdVersion="5" refreshedVersion="5" minRefreshableVersion="3" recordCount="104">
  <cacheSource type="worksheet">
    <worksheetSource ref="A14:BR118" sheet="Temporal"/>
  </cacheSource>
  <cacheFields count="70">
    <cacheField name="No" numFmtId="0">
      <sharedItems containsSemiMixedTypes="0" containsString="0" containsNumber="1" containsInteger="1" minValue="1" maxValue="104"/>
    </cacheField>
    <cacheField name="PRODUCTO" numFmtId="0">
      <sharedItems/>
    </cacheField>
    <cacheField name="SUB PRODUCTO" numFmtId="0">
      <sharedItems/>
    </cacheField>
    <cacheField name="PROGRAMA" numFmtId="0">
      <sharedItems containsBlank="1" count="11">
        <s v="Niñez"/>
        <s v="Juventud"/>
        <s v="Adulto Sector Laboral"/>
        <s v="Adulto Mayor"/>
        <s v="Inclusión y Convivencia"/>
        <s v="Eventos Especiales"/>
        <s v="Capacidades Especiales"/>
        <s v="Festivales Deportivos y Recreativos"/>
        <s v="Juegos Autóctonos y Tradicionales"/>
        <s v="Mujer"/>
        <m u="1"/>
      </sharedItems>
    </cacheField>
    <cacheField name="Nombre de la Actividad" numFmtId="0">
      <sharedItems containsBlank="1" count="79">
        <s v="Actividad Recreativa Externa “Actividad Recreativa en Familia”"/>
        <s v="Actividad Recreativa Interna &quot;Muévete al Ritmo de la Música&quot;"/>
        <s v="Actividad Recreativa Interna Conmemoración: Día Nacional de la no Violencia Contra la Niñez"/>
        <s v="Actividad Recreativa Interna &quot;Re-Creo&quot;"/>
        <s v="Encuentros Deportivos"/>
        <s v="Carrera 5K Juventud"/>
        <s v="Juegos Pre-Deportivos"/>
        <s v="Carrera de Orientación"/>
        <s v="Encuentro Nacional de Baile"/>
        <s v="Carrera 5K Neón"/>
        <s v="Día Internacional del Consumidor"/>
        <s v="SÚPER CLASES "/>
        <s v="MUÉVETE Y HAZ EL CAMBIO                                                   (Colomba)"/>
        <s v="MUÉVETE Y HAZ EL CAMBIO                                                          (Quetzaltenango)"/>
        <s v="UN DÍA SIN ESTRÉS (AMIGSS)"/>
        <s v="UN DÍA SIN ESTRÉS  (INDE)"/>
        <s v="MUÉVETE Y HAZ EL CAMBIO                             (PORTUARIA)"/>
        <s v="TORNEO INTERMUNICIPAL (Villa Nueva)"/>
        <s v="Caminando por mi salud"/>
        <s v="Recreación en el Adulto Mayor"/>
        <s v="Estimulando los Recuerdos del Ayer"/>
        <s v="Mini Rallys"/>
        <s v="Actividades Recreativas"/>
        <s v="Caminata del Amor Añejo"/>
        <s v="Súper clase"/>
        <s v="Recorriendo Guatemala"/>
        <s v="Club de Baile"/>
        <s v="Reducción de Daño/ Atención a niñas madres en situación de calle"/>
        <s v="Actividad Recreativa en Familia"/>
        <s v="Charlas sobre Prevención Trata de Personas"/>
        <s v="Feria de Prevención"/>
        <s v="Charlas de Prevención a la Violencia"/>
        <s v="Charlas de Prevención y Sensibilización"/>
        <s v="Fortalecimiento del Tejido Social /  Socio dramas, escuela para padres. "/>
        <s v="Fortalecimiento del Tejido Social /  Escuela para padres "/>
        <s v="Fortalecimiento del Tejido social / Charlas de Sensibilización "/>
        <s v="Fortalecimiento del Tejido Social/ Trata de Personal "/>
        <s v="Fortalecimiento del Tejido Social/ Escuela para padres "/>
        <s v="Fortalecimiento del Tejido Social/ Visita Técnica y Mesa de Trabajo "/>
        <s v="Mañana Recreativa y Deportiva"/>
        <s v="Actividad Recreativa"/>
        <s v="Inauguración mañana Recreativa y Deportiva"/>
        <s v="Taller de Consejos Departamentales del Deporte, la Educación Física y Recreación"/>
        <s v="Actividad y Convivencia en Familia"/>
        <s v="Jugando y Realizando Deporte, Aprendo Matemáticas "/>
        <s v="Actividades Recreativas y Deportivas "/>
        <s v="Prevención de la Violencia"/>
        <s v="Primer Festival de Convites, Primer  festival Latinoamericano del turismo Cultura y Gastronomía y Concurso de Bandas Escolles Música, Guatemalteca domingo Betancourt"/>
        <s v="Carrera Inclusiva 3k Rompiendo Barreras"/>
        <s v="Campaña de Concienciación Ponte en mi Lugar"/>
        <s v="Festival Deportivo de Bochas"/>
        <s v="Carnaval"/>
        <s v="Síndrome de Down"/>
        <s v="Feria del Deporte Adaptado"/>
        <s v="Festival Deportivo de Baseball"/>
        <s v="Festival Re-creo"/>
        <s v="Exhibición del Juego de la Pelota Maya"/>
        <s v="Exhibición de Pelota Maya"/>
        <s v="Talleres de Sensibilización "/>
        <s v="Día Internacional de la Mujer "/>
        <s v="Súper clase "/>
        <s v="Conmemoración del Día Internacional de la Mujer" u="1"/>
        <m u="1"/>
        <s v="Premiación de Campeonato" u="1"/>
        <s v="UN DÍA SIN ESTRÉS   (RENAP)" u="1"/>
        <s v="saber" u="1"/>
        <s v="Charla de Trata y Violencia " u="1"/>
        <s v="Actividad Recreativa Externa “Actividades Recreativas y Deportivas”" u="1"/>
        <s v="Rally" u="1"/>
        <s v="Actividad Recreativa Externa “Actividades en Pro del Deporte y Recreación Pacífica”" u="1"/>
        <s v="Actividad Recreativa Externa “Día Nacional de la Marimba”" u="1"/>
        <s v="Actividad Recreativa Externa &quot;Actividades Deportivas y de Recreación para los Niños&quot;" u="1"/>
        <s v="MUÉVETE Y HAZ EL CAMBIO                                                   (Comitancillo)" u="1"/>
        <s v="Actividades Deportivas y de Recreación para los niños" u="1"/>
        <s v="Actividad Recreativa Externa “Visita a Albergues”" u="1"/>
        <s v="Caminata Somos más parecidos que Diferentes" u="1"/>
        <s v="Gimnasia Laboral (Personal de Recursos Humanos MICUDE) " u="1"/>
        <s v="MUÉVETE Y HAZ EL CAMBIO                                                   (San Marcos)" u="1"/>
        <s v="Conmemoración al Día Nacional de la no Violencia  Contra la Niñez" u="1"/>
      </sharedItems>
    </cacheField>
    <cacheField name="Temporal" numFmtId="0">
      <sharedItems containsSemiMixedTypes="0" containsString="0" containsNumber="1" containsInteger="1" minValue="0" maxValue="1"/>
    </cacheField>
    <cacheField name="Externa" numFmtId="0">
      <sharedItems containsMixedTypes="1" containsNumber="1" containsInteger="1" minValue="0" maxValue="1"/>
    </cacheField>
    <cacheField name="No. Gestión" numFmtId="0">
      <sharedItems containsMixedTypes="1" containsNumber="1" containsInteger="1" minValue="0" maxValue="0"/>
    </cacheField>
    <cacheField name="Ejecutada" numFmtId="0">
      <sharedItems containsSemiMixedTypes="0" containsString="0" containsNumber="1" containsInteger="1" minValue="0" maxValue="1"/>
    </cacheField>
    <cacheField name="No Ejecutada" numFmtId="0">
      <sharedItems containsSemiMixedTypes="0" containsString="0" containsNumber="1" containsInteger="1" minValue="0" maxValue="1"/>
    </cacheField>
    <cacheField name="DEPARTAMENTO" numFmtId="0">
      <sharedItems/>
    </cacheField>
    <cacheField name="MUNICIPIO" numFmtId="0">
      <sharedItems/>
    </cacheField>
    <cacheField name="UBICACIÓN" numFmtId="0">
      <sharedItems/>
    </cacheField>
    <cacheField name="Fecha Inicio" numFmtId="166">
      <sharedItems containsSemiMixedTypes="0" containsNonDate="0" containsDate="1" containsString="0" minDate="2019-01-21T00:00:00" maxDate="2019-04-01T00:00:00"/>
    </cacheField>
    <cacheField name="Fecha Final" numFmtId="166">
      <sharedItems containsSemiMixedTypes="0" containsNonDate="0" containsDate="1" containsString="0" minDate="2019-01-21T00:00:00" maxDate="2019-04-01T00:00:00"/>
    </cacheField>
    <cacheField name="Niñez Maya HOMBRE" numFmtId="3">
      <sharedItems containsSemiMixedTypes="0" containsString="0" containsNumber="1" containsInteger="1" minValue="0" maxValue="10"/>
    </cacheField>
    <cacheField name="Niñez Maya MUJER " numFmtId="3">
      <sharedItems containsSemiMixedTypes="0" containsString="0" containsNumber="1" containsInteger="1" minValue="0" maxValue="20"/>
    </cacheField>
    <cacheField name="Niñez Garífuna HOMBRE " numFmtId="0">
      <sharedItems containsSemiMixedTypes="0" containsString="0" containsNumber="1" containsInteger="1" minValue="0" maxValue="0"/>
    </cacheField>
    <cacheField name="Niñez Garífuna MUJER  " numFmtId="0">
      <sharedItems containsSemiMixedTypes="0" containsString="0" containsNumber="1" containsInteger="1" minValue="0" maxValue="0"/>
    </cacheField>
    <cacheField name="Niñez Xinca HOMBRE " numFmtId="0">
      <sharedItems containsSemiMixedTypes="0" containsString="0" containsNumber="1" containsInteger="1" minValue="0" maxValue="105"/>
    </cacheField>
    <cacheField name="Niñez Xinca MUJER" numFmtId="0">
      <sharedItems containsSemiMixedTypes="0" containsString="0" containsNumber="1" containsInteger="1" minValue="0" maxValue="150"/>
    </cacheField>
    <cacheField name="Niñez Ladino HOMBRE " numFmtId="0">
      <sharedItems containsSemiMixedTypes="0" containsString="0" containsNumber="1" containsInteger="1" minValue="0" maxValue="650"/>
    </cacheField>
    <cacheField name="Niñez Ladino MUJER" numFmtId="0">
      <sharedItems containsSemiMixedTypes="0" containsString="0" containsNumber="1" containsInteger="1" minValue="0" maxValue="850"/>
    </cacheField>
    <cacheField name="Total Niñez Hombre" numFmtId="3">
      <sharedItems containsSemiMixedTypes="0" containsString="0" containsNumber="1" containsInteger="1" minValue="0" maxValue="650"/>
    </cacheField>
    <cacheField name="Total Niñez Mujer" numFmtId="3">
      <sharedItems containsSemiMixedTypes="0" containsString="0" containsNumber="1" containsInteger="1" minValue="0" maxValue="850"/>
    </cacheField>
    <cacheField name="Total Niñez" numFmtId="3">
      <sharedItems containsSemiMixedTypes="0" containsString="0" containsNumber="1" containsInteger="1" minValue="0" maxValue="1500"/>
    </cacheField>
    <cacheField name="Juventud Maya HOMBRE " numFmtId="3">
      <sharedItems containsSemiMixedTypes="0" containsString="0" containsNumber="1" containsInteger="1" minValue="0" maxValue="100"/>
    </cacheField>
    <cacheField name="Juventud Maya MUJER" numFmtId="3">
      <sharedItems containsSemiMixedTypes="0" containsString="0" containsNumber="1" containsInteger="1" minValue="0" maxValue="80"/>
    </cacheField>
    <cacheField name="Juventud Garífuna HOMBRE " numFmtId="0">
      <sharedItems containsSemiMixedTypes="0" containsString="0" containsNumber="1" containsInteger="1" minValue="0" maxValue="0"/>
    </cacheField>
    <cacheField name="Juventud Garífuna MUJER" numFmtId="0">
      <sharedItems containsSemiMixedTypes="0" containsString="0" containsNumber="1" containsInteger="1" minValue="0" maxValue="0"/>
    </cacheField>
    <cacheField name="Juventud Xinca HOMBRE" numFmtId="0">
      <sharedItems containsSemiMixedTypes="0" containsString="0" containsNumber="1" containsInteger="1" minValue="0" maxValue="100"/>
    </cacheField>
    <cacheField name="Juventud Xinca MUJER" numFmtId="0">
      <sharedItems containsSemiMixedTypes="0" containsString="0" containsNumber="1" containsInteger="1" minValue="0" maxValue="125"/>
    </cacheField>
    <cacheField name="Juventud Ladino HOMBRE" numFmtId="0">
      <sharedItems containsSemiMixedTypes="0" containsString="0" containsNumber="1" containsInteger="1" minValue="0" maxValue="200"/>
    </cacheField>
    <cacheField name="Juventud Ladino MUJER" numFmtId="0">
      <sharedItems containsSemiMixedTypes="0" containsString="0" containsNumber="1" containsInteger="1" minValue="0" maxValue="300"/>
    </cacheField>
    <cacheField name="Total Juventud Hombre" numFmtId="3">
      <sharedItems containsSemiMixedTypes="0" containsString="0" containsNumber="1" containsInteger="1" minValue="0" maxValue="200"/>
    </cacheField>
    <cacheField name="Total Juventud Mujer" numFmtId="3">
      <sharedItems containsSemiMixedTypes="0" containsString="0" containsNumber="1" containsInteger="1" minValue="0" maxValue="300"/>
    </cacheField>
    <cacheField name="Total Juventud" numFmtId="3">
      <sharedItems containsSemiMixedTypes="0" containsString="0" containsNumber="1" containsInteger="1" minValue="0" maxValue="400"/>
    </cacheField>
    <cacheField name="Adulto Maya HOMBRE " numFmtId="3">
      <sharedItems containsSemiMixedTypes="0" containsString="0" containsNumber="1" containsInteger="1" minValue="0" maxValue="0"/>
    </cacheField>
    <cacheField name="Adulto Maya MUJER" numFmtId="3">
      <sharedItems containsSemiMixedTypes="0" containsString="0" containsNumber="1" containsInteger="1" minValue="0" maxValue="0"/>
    </cacheField>
    <cacheField name="Adulto Garífuna HOMBRE " numFmtId="0">
      <sharedItems containsSemiMixedTypes="0" containsString="0" containsNumber="1" containsInteger="1" minValue="0" maxValue="0"/>
    </cacheField>
    <cacheField name="Adulto Garífuna MUJER" numFmtId="0">
      <sharedItems containsSemiMixedTypes="0" containsString="0" containsNumber="1" containsInteger="1" minValue="0" maxValue="0"/>
    </cacheField>
    <cacheField name="Adulto Xinca HOMBRE " numFmtId="0">
      <sharedItems containsSemiMixedTypes="0" containsString="0" containsNumber="1" containsInteger="1" minValue="0" maxValue="22"/>
    </cacheField>
    <cacheField name="Adulto Xinca MUJER" numFmtId="0">
      <sharedItems containsSemiMixedTypes="0" containsString="0" containsNumber="1" containsInteger="1" minValue="0" maxValue="33"/>
    </cacheField>
    <cacheField name="Adulto Ladino HOMBRE" numFmtId="0">
      <sharedItems containsString="0" containsBlank="1" containsNumber="1" containsInteger="1" minValue="0" maxValue="125"/>
    </cacheField>
    <cacheField name="Adulto Ladino MUJER" numFmtId="0">
      <sharedItems containsString="0" containsBlank="1" containsNumber="1" containsInteger="1" minValue="0" maxValue="355"/>
    </cacheField>
    <cacheField name="Total Adulto Hombre" numFmtId="3">
      <sharedItems containsSemiMixedTypes="0" containsString="0" containsNumber="1" containsInteger="1" minValue="0" maxValue="125"/>
    </cacheField>
    <cacheField name="Total Adulto Mujer" numFmtId="3">
      <sharedItems containsSemiMixedTypes="0" containsString="0" containsNumber="1" containsInteger="1" minValue="0" maxValue="355"/>
    </cacheField>
    <cacheField name="Total Adulto" numFmtId="3">
      <sharedItems containsSemiMixedTypes="0" containsString="0" containsNumber="1" containsInteger="1" minValue="0" maxValue="375"/>
    </cacheField>
    <cacheField name="Mayor  Maya HOMBRE " numFmtId="3">
      <sharedItems containsSemiMixedTypes="0" containsString="0" containsNumber="1" containsInteger="1" minValue="0" maxValue="11"/>
    </cacheField>
    <cacheField name="Mayor Maya MUJER" numFmtId="3">
      <sharedItems containsSemiMixedTypes="0" containsString="0" containsNumber="1" containsInteger="1" minValue="0" maxValue="20"/>
    </cacheField>
    <cacheField name="Mayo Garífuna HOMBRE " numFmtId="0">
      <sharedItems containsSemiMixedTypes="0" containsString="0" containsNumber="1" containsInteger="1" minValue="0" maxValue="0"/>
    </cacheField>
    <cacheField name="Mayor Garífuna MUJER" numFmtId="0">
      <sharedItems containsSemiMixedTypes="0" containsString="0" containsNumber="1" containsInteger="1" minValue="0" maxValue="0"/>
    </cacheField>
    <cacheField name="Mayor Xinca HOMBRE" numFmtId="0">
      <sharedItems containsSemiMixedTypes="0" containsString="0" containsNumber="1" containsInteger="1" minValue="0" maxValue="15"/>
    </cacheField>
    <cacheField name="Mayor Xinca MUJER  " numFmtId="0">
      <sharedItems containsSemiMixedTypes="0" containsString="0" containsNumber="1" containsInteger="1" minValue="0" maxValue="32"/>
    </cacheField>
    <cacheField name="Mayor Ladino HOMBRE" numFmtId="0">
      <sharedItems containsSemiMixedTypes="0" containsString="0" containsNumber="1" containsInteger="1" minValue="0" maxValue="100"/>
    </cacheField>
    <cacheField name="Mayor Ladino MUJER" numFmtId="0">
      <sharedItems containsSemiMixedTypes="0" containsString="0" containsNumber="1" containsInteger="1" minValue="0" maxValue="150"/>
    </cacheField>
    <cacheField name="Total Mayor Hombre" numFmtId="3">
      <sharedItems containsSemiMixedTypes="0" containsString="0" containsNumber="1" containsInteger="1" minValue="0" maxValue="100"/>
    </cacheField>
    <cacheField name="Total Mayor Mujer" numFmtId="3">
      <sharedItems containsSemiMixedTypes="0" containsString="0" containsNumber="1" containsInteger="1" minValue="0" maxValue="150"/>
    </cacheField>
    <cacheField name="Total Mayor" numFmtId="3">
      <sharedItems containsSemiMixedTypes="0" containsString="0" containsNumber="1" containsInteger="1" minValue="0" maxValue="200"/>
    </cacheField>
    <cacheField name="Total Hombre" numFmtId="3">
      <sharedItems containsSemiMixedTypes="0" containsString="0" containsNumber="1" containsInteger="1" minValue="0" maxValue="650"/>
    </cacheField>
    <cacheField name="Total Mujer" numFmtId="3">
      <sharedItems containsSemiMixedTypes="0" containsString="0" containsNumber="1" containsInteger="1" minValue="0" maxValue="850"/>
    </cacheField>
    <cacheField name="Total por Actividad" numFmtId="3">
      <sharedItems containsSemiMixedTypes="0" containsString="0" containsNumber="1" containsInteger="1" minValue="0" maxValue="1500"/>
    </cacheField>
    <cacheField name="Cantidad de Integrantes en Comisión" numFmtId="3">
      <sharedItems containsSemiMixedTypes="0" containsString="0" containsNumber="1" containsInteger="1" minValue="0" maxValue="5"/>
    </cacheField>
    <cacheField name="No. De días de Comisión" numFmtId="3">
      <sharedItems containsString="0" containsBlank="1" containsNumber="1" containsInteger="1" minValue="0" maxValue="11"/>
    </cacheField>
    <cacheField name="Total Q. por  comisión (031-029)" numFmtId="167">
      <sharedItems containsSemiMixedTypes="0" containsString="0" containsNumber="1" containsInteger="1" minValue="0" maxValue="23100"/>
    </cacheField>
    <cacheField name="Costo aproximado sin viático ni combustible (basarse en POA)" numFmtId="164">
      <sharedItems containsMixedTypes="1" containsNumber="1" containsInteger="1" minValue="0" maxValue="45000"/>
    </cacheField>
    <cacheField name="Descripción de insumos y recurso humano utilizado" numFmtId="164">
      <sharedItems containsBlank="1" containsMixedTypes="1" containsNumber="1" containsInteger="1" minValue="0" maxValue="0"/>
    </cacheField>
    <cacheField name="PRE-ORDEN" numFmtId="0">
      <sharedItems/>
    </cacheField>
    <cacheField name="RESPONSABLE " numFmtId="0">
      <sharedItems/>
    </cacheField>
    <cacheField name="OBSERVACIONES DE LA ACTIVIDA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">
  <r>
    <n v="1"/>
    <s v="Personas beneficiadas con actividades deportivas no escolares, no federadas y de recreación"/>
    <s v="Niños y niñas de 4 a 13 años atendidos con actividades físicas, deportivas y recreativas"/>
    <x v="0"/>
    <x v="0"/>
    <n v="0"/>
    <n v="1"/>
    <s v="PASE/JPS/AVMB/69-2019/JM_x000a_Gestión 2019-423_x000a_"/>
    <n v="0"/>
    <n v="1"/>
    <s v="Guatemala"/>
    <s v="Guatemala"/>
    <s v="31 avenida “B” 26-32 colonia Bethania zona 7"/>
    <d v="2019-03-02T00:00:00"/>
    <d v="2019-03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Zuiny Marina López Rodríguez"/>
    <s v="La interesada canceló la actividad"/>
  </r>
  <r>
    <n v="2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Escuintla"/>
    <s v="Iztapa"/>
    <s v="Cancha Polideportiva"/>
    <d v="2019-03-11T00:00:00"/>
    <d v="2019-03-11T00:00:00"/>
    <n v="0"/>
    <n v="0"/>
    <n v="0"/>
    <n v="0"/>
    <n v="0"/>
    <n v="0"/>
    <n v="120"/>
    <n v="130"/>
    <n v="120"/>
    <n v="130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"/>
    <n v="130"/>
    <n v="250"/>
    <n v="4"/>
    <n v="2"/>
    <n v="3360"/>
    <s v=" Q. 26,578.00"/>
    <s v="TARIMA - SONIDO - REFACCIONES.                1 Inflable.  2 Camas elásticas y 4 promotores"/>
    <s v="PN041 - PN061 "/>
    <s v="Vinsy Clarisa Larios Oxlaj"/>
    <s v="Sin observaciones"/>
  </r>
  <r>
    <n v="3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Escuintla"/>
    <s v="San José"/>
    <s v="Cancha Polideportiva"/>
    <d v="2019-03-12T00:00:00"/>
    <d v="2019-03-12T00:00:00"/>
    <n v="0"/>
    <n v="0"/>
    <n v="0"/>
    <n v="0"/>
    <n v="0"/>
    <n v="0"/>
    <n v="100"/>
    <n v="120"/>
    <n v="100"/>
    <n v="120"/>
    <n v="2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20"/>
    <n v="220"/>
    <n v="4"/>
    <n v="1"/>
    <n v="1680"/>
    <s v=" Q. 26,578.00"/>
    <s v="TARIMA - SONIDO - REFACCIONES.                1 Inflable.  2 Camas elásticas y 4 promotores"/>
    <s v="PN042 - PN062 "/>
    <s v="Vinsy Clarisa Larios Oxlaj"/>
    <s v="Sin observaciones"/>
  </r>
  <r>
    <n v="4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Escuintla"/>
    <s v="Masagua"/>
    <s v="Cancha Polideportiva"/>
    <d v="2019-03-13T00:00:00"/>
    <d v="2019-03-13T00:00:00"/>
    <n v="0"/>
    <n v="0"/>
    <n v="0"/>
    <n v="0"/>
    <n v="0"/>
    <n v="0"/>
    <n v="215"/>
    <n v="235"/>
    <n v="215"/>
    <n v="235"/>
    <n v="4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5"/>
    <n v="235"/>
    <n v="450"/>
    <n v="4"/>
    <n v="1"/>
    <n v="1680"/>
    <s v=" Q. 26,578.00"/>
    <s v="TARIMA - SONIDO - REFACCIONES.                1 Inflable.  2 Camas elásticas y 4 promotores"/>
    <s v="PN043 - PN063 "/>
    <s v="Vinsy Clarisa Larios Oxlaj"/>
    <s v="Sin observaciones"/>
  </r>
  <r>
    <n v="5"/>
    <s v="Personas beneficiadas con actividades deportivas no escolares, no federadas y de recreación"/>
    <s v="Niños y niñas de 4 a 13 años atendidos con actividades físicas, deportivas y recreativas"/>
    <x v="0"/>
    <x v="2"/>
    <n v="1"/>
    <n v="0"/>
    <s v="n/a"/>
    <n v="1"/>
    <n v="0"/>
    <s v="Escuintla"/>
    <s v="Escuintla"/>
    <s v="Campo de fútbol"/>
    <d v="2019-03-13T00:00:00"/>
    <d v="2019-03-13T00:00:00"/>
    <n v="0"/>
    <n v="0"/>
    <n v="0"/>
    <n v="0"/>
    <n v="0"/>
    <n v="0"/>
    <n v="140"/>
    <n v="160"/>
    <n v="140"/>
    <n v="16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"/>
    <n v="160"/>
    <n v="300"/>
    <n v="0"/>
    <n v="0"/>
    <n v="0"/>
    <s v=" Q. 40,878.00"/>
    <s v="TARIMA - SONIDO - REFACCIONES.                1 Inflable.  2 Camas elásticas y 4 promotores"/>
    <s v="PN021 - PN019 "/>
    <s v="Zuiny Marina López Rodríguez"/>
    <s v="Sin observaciones"/>
  </r>
  <r>
    <n v="6"/>
    <s v="Personas beneficiadas con actividades deportivas no escolares, no federadas y de recreación"/>
    <s v="Niños y niñas de 4 a 13 años atendidos con actividades físicas, deportivas y recreativas"/>
    <x v="0"/>
    <x v="2"/>
    <n v="1"/>
    <n v="0"/>
    <s v="n/a"/>
    <n v="1"/>
    <n v="0"/>
    <s v="Guatemala"/>
    <s v="Guatemala"/>
    <s v="Estadio del Parque Erick Bernabé Barrondo García"/>
    <d v="2019-03-13T00:00:00"/>
    <d v="2019-03-13T00:00:00"/>
    <n v="0"/>
    <n v="0"/>
    <n v="0"/>
    <n v="0"/>
    <n v="0"/>
    <n v="0"/>
    <n v="350"/>
    <n v="400"/>
    <n v="350"/>
    <n v="400"/>
    <n v="7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0"/>
    <n v="400"/>
    <n v="750"/>
    <n v="0"/>
    <n v="0"/>
    <n v="0"/>
    <s v="Q. 40,878.00"/>
    <s v="TARIMA - SONIDO - REFACCIONES.                1 Inflable.  2 Camas elásticas y 4 promotores"/>
    <s v="PN022 - PN020 "/>
    <s v="Miriam Elizabeth Elías"/>
    <s v="Sin observaciones"/>
  </r>
  <r>
    <n v="7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Escuintla"/>
    <s v="Escuintla"/>
    <s v="Campo de fútbol"/>
    <d v="2019-03-14T00:00:00"/>
    <d v="2019-03-14T00:00:00"/>
    <n v="0"/>
    <n v="0"/>
    <n v="0"/>
    <n v="0"/>
    <n v="0"/>
    <n v="0"/>
    <n v="380"/>
    <n v="420"/>
    <n v="380"/>
    <n v="420"/>
    <n v="8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0"/>
    <n v="420"/>
    <n v="800"/>
    <n v="0"/>
    <n v="0"/>
    <n v="0"/>
    <s v=" Q. 26,578.00"/>
    <s v="TARIMA - SONIDO - REFACCIONES.                1 Inflable.  2 Camas elásticas y 4 promotores"/>
    <s v="PN044 - PN064 "/>
    <s v="Vinsy Clarisa Larios Oxlaj"/>
    <s v="Sin observaciones"/>
  </r>
  <r>
    <n v="8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Retalhuleu"/>
    <s v="El Asintal"/>
    <s v="Campo de la Feria de la Aldea El Xab"/>
    <d v="2019-03-18T00:00:00"/>
    <d v="2019-03-18T00:00:00"/>
    <n v="0"/>
    <n v="0"/>
    <n v="0"/>
    <n v="0"/>
    <n v="0"/>
    <n v="0"/>
    <n v="112"/>
    <n v="120"/>
    <n v="112"/>
    <n v="120"/>
    <n v="2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"/>
    <n v="120"/>
    <n v="232"/>
    <n v="4"/>
    <n v="2"/>
    <n v="3360"/>
    <s v="TARIMA: Q. 10,039.00          SONIDO: Q. 10,039.00                  REFACIONES: Q. 6,500.00  AGUA PURA: (250 BOT AGUA PUARA * Q. 5) = Q. 1,250.00  (TOTAL: Q. 27,828.00)   "/>
    <s v="TARIMA - SONIDO - REFACCIONES - AGUA PURA                                        1 Inflable.  2 Camas elásticas y 4 promotores"/>
    <s v="PN037 - PN057 - PN053"/>
    <s v="Zuiny Marina López Rodríguez"/>
    <m/>
  </r>
  <r>
    <n v="9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Retalhuleu"/>
    <s v="Nuevo San Carlos"/>
    <s v="Cancha Polideportiva"/>
    <d v="2019-03-19T00:00:00"/>
    <d v="2019-03-19T00:00:00"/>
    <n v="0"/>
    <n v="0"/>
    <n v="0"/>
    <n v="0"/>
    <n v="0"/>
    <n v="0"/>
    <n v="115"/>
    <n v="130"/>
    <n v="115"/>
    <n v="130"/>
    <n v="2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"/>
    <n v="130"/>
    <n v="245"/>
    <n v="4"/>
    <n v="1"/>
    <n v="1680"/>
    <s v="TARIMA: Q. 10,039.00          SONIDO: Q. 10,039.00                  REFACIONES: Q. 6,500.00  AGUA PURA: (250 BOT AGUA PUARA * Q. 5) = Q. 1,250.00  (TOTAL: Q. 27,828.00)   "/>
    <s v="TARIMA - SONIDO - REFACCIONES - AGUA PURA                                        1 Inflable.  2 Camas elásticas y 4 promotores"/>
    <s v="PN038 - PN058 - PN053 "/>
    <s v="Zuiny Marina López Rodríguez"/>
    <m/>
  </r>
  <r>
    <n v="10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Retalhuleu"/>
    <s v="San Felipe"/>
    <s v="Cancha Polideportiva"/>
    <d v="2019-03-20T00:00:00"/>
    <d v="2019-03-20T00:00:00"/>
    <n v="0"/>
    <n v="0"/>
    <n v="0"/>
    <n v="0"/>
    <n v="0"/>
    <n v="0"/>
    <n v="108"/>
    <n v="118"/>
    <n v="108"/>
    <n v="118"/>
    <n v="2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"/>
    <n v="118"/>
    <n v="226"/>
    <n v="4"/>
    <n v="1"/>
    <n v="1680"/>
    <s v="TARIMA: Q. 10,039.00          SONIDO: Q. 10,039.00                  REFACIONES: Q. 6,500.00  AGUA PURA: (250 BOT AGUA PUARA * Q. 5) = Q. 1,250.00  (TOTAL: Q. 27,828.00)   "/>
    <s v="TARIMA - SONIDO - REFACCIONES - AGUA PURA                                        1 Inflable.  2 Camas elásticas y 4 promotores"/>
    <s v="PN039 - PN059 - PN053 "/>
    <s v="Zuiny Marina López Rodríguez"/>
    <m/>
  </r>
  <r>
    <n v="11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Retalhuleu"/>
    <s v="San Martín Zapotitlán"/>
    <s v="Cancha Polideportiva"/>
    <d v="2019-03-21T00:00:00"/>
    <d v="2019-03-21T00:00:00"/>
    <n v="0"/>
    <n v="0"/>
    <n v="0"/>
    <n v="0"/>
    <n v="0"/>
    <n v="0"/>
    <n v="125"/>
    <n v="135"/>
    <n v="125"/>
    <n v="135"/>
    <n v="2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35"/>
    <n v="260"/>
    <n v="4"/>
    <n v="2"/>
    <n v="3360"/>
    <s v="TARIMA: Q. 10,039.00          SONIDO: Q. 10,039.00                  REFACIONES: Q. 6,500.00  AGUA PURA: (250 BOT AGUA PUARA * Q. 5) = Q. 1,250.00  (TOTAL: Q. 27,828.00)   "/>
    <s v="TARIMA - SONIDO - REFACCIONES - AGUA PURA                                        1 Inflable.  2 Camas elásticas y 4 promotores"/>
    <s v="PN040 - PN060 - PN053 "/>
    <s v="Zuiny Marina López Rodríguez"/>
    <m/>
  </r>
  <r>
    <n v="12"/>
    <s v="Personas beneficiadas con actividades deportivas no escolares, no federadas y de recreación"/>
    <s v="Niños y niñas de 4 a 13 años atendidos con actividades físicas, deportivas y recreativas"/>
    <x v="0"/>
    <x v="3"/>
    <n v="1"/>
    <n v="0"/>
    <s v="Gestión _x000a_Interna"/>
    <n v="1"/>
    <n v="0"/>
    <s v="Guatemala"/>
    <s v="Guatemala"/>
    <s v="Parque Erick Bernabé Barrondo zona 7"/>
    <d v="2019-03-24T00:00:00"/>
    <d v="2019-03-24T00:00:00"/>
    <n v="0"/>
    <n v="0"/>
    <n v="0"/>
    <n v="0"/>
    <n v="0"/>
    <n v="0"/>
    <n v="25"/>
    <n v="40"/>
    <n v="25"/>
    <n v="40"/>
    <n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40"/>
    <n v="65"/>
    <n v="0"/>
    <n v="0"/>
    <n v="0"/>
    <n v="0"/>
    <s v="1. Inflable.  2. Cama elástica.  3. Pinta caritas.  4. Globoflexia.  5. 4 promotores"/>
    <s v="n/a"/>
    <s v="Zuiny Marina López Rodríguez"/>
    <m/>
  </r>
  <r>
    <n v="13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Suchitepéquez"/>
    <s v="Chicacao"/>
    <s v="Cancha Polideportiva"/>
    <d v="2019-03-25T00:00:00"/>
    <d v="2019-03-25T00:00:00"/>
    <n v="0"/>
    <n v="0"/>
    <n v="0"/>
    <n v="0"/>
    <n v="0"/>
    <n v="0"/>
    <n v="123"/>
    <n v="127"/>
    <n v="123"/>
    <n v="127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"/>
    <n v="127"/>
    <n v="250"/>
    <n v="4"/>
    <n v="1"/>
    <n v="1680"/>
    <s v="TARIMA: Q. 10,039.00          SONIDO: Q. 10,039.00                  REFACIONES: Q. 6,500.00  AGUA PURA: (250 BOT AGUA PUARA * Q. 5) = Q. 1,250.00  (TOTAL: Q. 27,828.00)   "/>
    <s v="TARIMA - SONIDO - REFACCIONES - AGUA PURA                                        1 Inflable.  2 Camas elásticas y 4 promotores"/>
    <s v="PN045 - PN065 - PN053"/>
    <s v="Vinsy Clarisa Larios Oxlaj"/>
    <m/>
  </r>
  <r>
    <n v="14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Suchitepéquez"/>
    <s v="San Miguel Panán"/>
    <s v="Cancha Polideportiva"/>
    <d v="2019-03-26T00:00:00"/>
    <d v="2019-03-26T00:00:00"/>
    <n v="0"/>
    <n v="0"/>
    <n v="0"/>
    <n v="0"/>
    <n v="0"/>
    <n v="0"/>
    <n v="128"/>
    <n v="122"/>
    <n v="128"/>
    <n v="122"/>
    <n v="2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"/>
    <n v="122"/>
    <n v="250"/>
    <n v="4"/>
    <n v="1"/>
    <n v="1680"/>
    <s v="TARIMA: Q. 10,039.00          SONIDO: Q. 10,039.00                  REFACIONES: Q. 6,500.00  AGUA PURA: (250 BOT AGUA PUARA * Q. 5) = Q. 1,250.00  (TOTAL: Q. 27,828.00)   "/>
    <s v="TARIMA - SONIDO - REFACCIONES - AGUA PURA                                        1 Inflable.  2 Camas elásticas y 4 promotores"/>
    <s v="PN046 - PN066 - PN053 "/>
    <s v="Vinsy Clarisa Larios Oxlaj"/>
    <m/>
  </r>
  <r>
    <n v="15"/>
    <s v="Personas beneficiadas con actividades deportivas no escolares, no federadas y de recreación"/>
    <s v="Niños y niñas de 4 a 13 años atendidos con actividades físicas, deportivas y recreativas"/>
    <x v="0"/>
    <x v="1"/>
    <n v="1"/>
    <n v="0"/>
    <s v="n/a"/>
    <n v="1"/>
    <n v="0"/>
    <s v="Suchitepéquez"/>
    <s v="Santa Bárbara"/>
    <s v="Cancha Polideportiva de la Aldea El Guayabal"/>
    <d v="2019-03-28T00:00:00"/>
    <d v="2019-03-28T00:00:00"/>
    <n v="0"/>
    <n v="0"/>
    <n v="0"/>
    <n v="0"/>
    <n v="0"/>
    <n v="0"/>
    <n v="166"/>
    <n v="180"/>
    <n v="166"/>
    <n v="180"/>
    <n v="3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"/>
    <n v="180"/>
    <n v="346"/>
    <n v="0"/>
    <n v="0"/>
    <n v="0"/>
    <s v="TARIMA: Q. 10,039.00          SONIDO: Q. 10,039.00                  REFACIONES: Q. 6,500.00  AGUA PURA: (250 BOT AGUA PUARA * Q. 5) = Q. 1,250.00  (TOTAL: Q. 27,828.00)   "/>
    <s v="TARIMA - SONIDO - REFACCIONES - AGUA PURA                                        1 Inflable.  2 Camas elásticas y 4 promotores"/>
    <s v="PN048 - PN068 - PN053 "/>
    <s v="Vinsy Clarisa Larios Oxlaj"/>
    <m/>
  </r>
  <r>
    <n v="16"/>
    <s v="Jóvenes beneficiados con actividades físicas, deportivas y recreativas"/>
    <s v="Jóvenes beneficiados con actividades físicas, deportivas y recreativas"/>
    <x v="1"/>
    <x v="4"/>
    <n v="1"/>
    <n v="0"/>
    <s v="n/a"/>
    <n v="1"/>
    <n v="0"/>
    <s v="Zacapa"/>
    <s v="Zacapa"/>
    <s v="Cancha de Futbol de la localidad"/>
    <d v="2019-03-01T00:00:00"/>
    <d v="2019-03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0"/>
    <n v="150"/>
    <n v="0"/>
    <n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0"/>
    <n v="150"/>
    <n v="2"/>
    <n v="3"/>
    <n v="2520"/>
    <n v="0"/>
    <s v="Personal del Programa, uniformes deportivos"/>
    <s v="n/a"/>
    <s v="Douglas Vásquez"/>
    <s v="Sin observaciones"/>
  </r>
  <r>
    <n v="17"/>
    <s v="Jóvenes beneficiados con actividades físicas, deportivas y recreativas"/>
    <s v="Jóvenes beneficiados con actividades físicas, deportivas y recreativas"/>
    <x v="1"/>
    <x v="5"/>
    <n v="1"/>
    <n v="0"/>
    <s v="n/a"/>
    <n v="1"/>
    <n v="0"/>
    <s v="Alta_Verapaz"/>
    <s v="Cobán"/>
    <s v="Parque Central"/>
    <d v="2019-03-06T00:00:00"/>
    <d v="2019-03-06T00:00:0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40"/>
    <n v="150"/>
    <n v="140"/>
    <n v="2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40"/>
    <n v="290"/>
    <n v="2"/>
    <n v="3"/>
    <n v="2520"/>
    <n v="19000"/>
    <s v="Personal del Programa, Tarima y Sonido"/>
    <s v="PJ 010"/>
    <s v="Douglas Vásquez"/>
    <s v="Sin observaciones"/>
  </r>
  <r>
    <n v="18"/>
    <s v="Jóvenes beneficiados con actividades físicas, deportivas y recreativas"/>
    <s v="Jóvenes beneficiados con actividades físicas, deportivas y recreativas"/>
    <x v="1"/>
    <x v="4"/>
    <n v="1"/>
    <n v="0"/>
    <s v="n/a"/>
    <n v="1"/>
    <n v="0"/>
    <s v="Alta_Verapaz"/>
    <s v="Cobán"/>
    <s v="Cancha de Futbol de la localidad"/>
    <d v="2019-03-06T00:00:00"/>
    <d v="2019-03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100"/>
    <n v="0"/>
    <n v="0"/>
    <n v="0"/>
    <n v="0"/>
    <s v="Personal del Programa, uniformes deportivos"/>
    <s v="n/a"/>
    <s v="Douglas Vásquez"/>
    <s v="Sin observaciones"/>
  </r>
  <r>
    <n v="19"/>
    <s v="Jóvenes beneficiados con actividades físicas, deportivas y recreativas"/>
    <s v="Jóvenes beneficiados con actividades físicas, deportivas y recreativas"/>
    <x v="1"/>
    <x v="6"/>
    <n v="1"/>
    <n v="0"/>
    <s v="n/a"/>
    <n v="1"/>
    <n v="0"/>
    <s v="Quiché"/>
    <s v="Santa Cruz del Quiché"/>
    <s v="Cancha de Futbol de la localidad"/>
    <d v="2019-03-06T00:00:00"/>
    <d v="2019-03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100"/>
    <n v="3"/>
    <n v="2"/>
    <n v="2520"/>
    <n v="0"/>
    <s v="Personal del Programa, uniformes deportivos"/>
    <s v="n/a"/>
    <s v="Douglas Vásquez"/>
    <s v="Sin observaciones"/>
  </r>
  <r>
    <n v="20"/>
    <s v="Jóvenes beneficiados con actividades físicas, deportivas y recreativas"/>
    <s v="Jóvenes beneficiados con actividades físicas, deportivas y recreativas"/>
    <x v="1"/>
    <x v="6"/>
    <n v="1"/>
    <n v="0"/>
    <s v="n/a"/>
    <n v="1"/>
    <n v="0"/>
    <s v="Huehuetenango"/>
    <s v="Chiantla"/>
    <s v="Cancha de Futbol de la localidad"/>
    <d v="2019-03-08T00:00:00"/>
    <d v="2019-03-08T00:00:00"/>
    <n v="0"/>
    <n v="0"/>
    <n v="0"/>
    <n v="0"/>
    <n v="0"/>
    <n v="0"/>
    <n v="0"/>
    <n v="0"/>
    <n v="0"/>
    <n v="0"/>
    <n v="0"/>
    <n v="60"/>
    <n v="40"/>
    <n v="0"/>
    <n v="0"/>
    <n v="0"/>
    <n v="0"/>
    <n v="0"/>
    <n v="0"/>
    <n v="60"/>
    <n v="4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40"/>
    <n v="100"/>
    <n v="3"/>
    <n v="1"/>
    <n v="1260"/>
    <n v="0"/>
    <s v="Personal del Programa, uniformes deportivos"/>
    <s v="n/a"/>
    <s v="Douglas Vásquez"/>
    <s v="Sin observaciones"/>
  </r>
  <r>
    <n v="21"/>
    <s v="Jóvenes beneficiados con actividades físicas, deportivas y recreativas"/>
    <s v="Jóvenes beneficiados con actividades físicas, deportivas y recreativas"/>
    <x v="1"/>
    <x v="7"/>
    <n v="1"/>
    <n v="0"/>
    <s v="n/a"/>
    <n v="1"/>
    <n v="0"/>
    <s v="Sacatepéquez"/>
    <s v="Santa Lucía Milpas Altas"/>
    <s v="canchas polideportivas de la localidad"/>
    <d v="2019-03-07T00:00:00"/>
    <d v="2019-03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"/>
    <n v="25"/>
    <n v="50"/>
    <n v="0"/>
    <n v="0"/>
    <n v="0"/>
    <n v="0"/>
    <s v="Personal del Programa, "/>
    <s v="n/a"/>
    <s v="Douglas Vásquez"/>
    <s v="Sin observaciones"/>
  </r>
  <r>
    <n v="22"/>
    <s v="Jóvenes beneficiados con actividades físicas, deportivas y recreativas"/>
    <s v="Jóvenes beneficiados con actividades físicas, deportivas y recreativas"/>
    <x v="1"/>
    <x v="8"/>
    <n v="1"/>
    <n v="0"/>
    <s v="n/a"/>
    <n v="1"/>
    <n v="0"/>
    <s v="Guatemala"/>
    <s v="Guatemala"/>
    <s v="Parque Erick Barrondo zona 7"/>
    <d v="2019-03-04T00:00:00"/>
    <d v="2019-03-04T00:00:0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65"/>
    <n v="35"/>
    <n v="65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"/>
    <n v="65"/>
    <n v="100"/>
    <n v="0"/>
    <n v="0"/>
    <n v="0"/>
    <n v="0"/>
    <s v="Personal del Programa, uniformes deportivos"/>
    <s v="n/a"/>
    <s v="Douglas Vásquez"/>
    <s v="Sin observaciones"/>
  </r>
  <r>
    <n v="23"/>
    <s v="Jóvenes beneficiados con actividades físicas, deportivas y recreativas"/>
    <s v="Jóvenes beneficiados con actividades físicas, deportivas y recreativas"/>
    <x v="1"/>
    <x v="8"/>
    <n v="1"/>
    <n v="0"/>
    <s v="n/a"/>
    <n v="1"/>
    <n v="0"/>
    <s v="Huehuetenango"/>
    <s v="Huehuetenango"/>
    <s v="Salón Municipal"/>
    <d v="2019-03-09T00:00:00"/>
    <d v="2019-03-09T00:00:00"/>
    <n v="0"/>
    <n v="0"/>
    <n v="0"/>
    <n v="0"/>
    <n v="0"/>
    <n v="0"/>
    <n v="0"/>
    <n v="0"/>
    <n v="0"/>
    <n v="0"/>
    <n v="0"/>
    <n v="50"/>
    <n v="50"/>
    <n v="0"/>
    <n v="0"/>
    <n v="0"/>
    <n v="0"/>
    <n v="0"/>
    <n v="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100"/>
    <n v="3"/>
    <n v="1"/>
    <n v="1260"/>
    <n v="0"/>
    <s v="Personal del Programa, uniformes deportivos"/>
    <s v="n/a"/>
    <s v="Douglas Vásquez"/>
    <s v="Sin observaciones"/>
  </r>
  <r>
    <n v="24"/>
    <s v="Jóvenes beneficiados con actividades físicas, deportivas y recreativas"/>
    <s v="Jóvenes beneficiados con actividades físicas, deportivas y recreativas"/>
    <x v="1"/>
    <x v="4"/>
    <n v="1"/>
    <n v="0"/>
    <s v="n/a"/>
    <n v="1"/>
    <n v="0"/>
    <s v="El_Progreso"/>
    <s v="Guastatoya"/>
    <s v="Cancha de Fútbol de la localidad"/>
    <d v="2019-03-15T00:00:00"/>
    <d v="2019-03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70"/>
    <n v="30"/>
    <n v="70"/>
    <n v="3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"/>
    <n v="30"/>
    <n v="100"/>
    <n v="2"/>
    <n v="1"/>
    <n v="840"/>
    <n v="0"/>
    <s v="Personal del Programa, uniformes deportivos"/>
    <s v="n/a"/>
    <s v="Douglas Vásquez"/>
    <s v="Sin observaciones"/>
  </r>
  <r>
    <n v="25"/>
    <s v="Jóvenes beneficiados con actividades físicas, deportivas y recreativas"/>
    <s v="Jóvenes beneficiados con actividades físicas, deportivas y recreativas"/>
    <x v="1"/>
    <x v="9"/>
    <n v="1"/>
    <n v="0"/>
    <s v="n/a"/>
    <n v="1"/>
    <n v="0"/>
    <s v="El_Progreso"/>
    <s v="Guastatoya"/>
    <s v="Parque Central"/>
    <d v="2019-03-16T00:00:00"/>
    <d v="2019-03-16T00:00:0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200"/>
    <n v="200"/>
    <n v="200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200"/>
    <n v="400"/>
    <n v="2"/>
    <n v="1"/>
    <n v="840"/>
    <n v="20000"/>
    <s v="Personal del Programa, Uniformes Deportivos, insumos neón, tarima, sonido e iluminación"/>
    <s v="n/a"/>
    <s v="Douglas Vásquez"/>
    <s v="Sin observaciones"/>
  </r>
  <r>
    <n v="26"/>
    <s v="Jóvenes beneficiados con actividades físicas, deportivas y recreativas"/>
    <s v="Jóvenes beneficiados con actividades físicas, deportivas y recreativas"/>
    <x v="1"/>
    <x v="10"/>
    <n v="0"/>
    <n v="1"/>
    <s v="2019-769"/>
    <n v="1"/>
    <n v="0"/>
    <s v="Guatemala"/>
    <s v="Guatemala"/>
    <s v="5 calle 6 avenida zona 13 (Los Museos)"/>
    <d v="2019-03-31T00:00:00"/>
    <d v="2019-03-3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00"/>
    <s v="Personal del Programa,  tarima, sonido "/>
    <s v="PJ 026"/>
    <s v="Douglas Vásquez"/>
    <s v="pendiente de reportar beneficiarios"/>
  </r>
  <r>
    <n v="27"/>
    <s v="Personas beneficiadas con actividades deportivas no escolares, no federadas y de recreación"/>
    <s v="Personas del sector laboral beneficiadas con actividades físicas, deportivas y recreativas"/>
    <x v="2"/>
    <x v="11"/>
    <n v="1"/>
    <n v="0"/>
    <s v="n/a"/>
    <n v="1"/>
    <n v="0"/>
    <s v="Guatemala"/>
    <s v="Guatemala"/>
    <s v="Canchas 1, 2 y 3 de baloncesto del Campo de Marte."/>
    <d v="2019-03-02T00:00:00"/>
    <d v="2019-03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200"/>
    <n v="50"/>
    <n v="200"/>
    <n v="250"/>
    <n v="0"/>
    <n v="0"/>
    <n v="0"/>
    <n v="0"/>
    <n v="0"/>
    <n v="0"/>
    <n v="0"/>
    <n v="0"/>
    <n v="0"/>
    <n v="0"/>
    <n v="0"/>
    <n v="50"/>
    <n v="200"/>
    <n v="250"/>
    <n v="0"/>
    <n v="0"/>
    <n v="0"/>
    <n v="24700"/>
    <s v="Tarima, Sonido y Pantalla LED y personal del programa"/>
    <s v="PAL-003"/>
    <s v="Edwin Villela"/>
    <s v="Sin observaciones"/>
  </r>
  <r>
    <n v="28"/>
    <s v="Personas beneficiadas con actividades deportivas no escolares, no federadas y de recreación"/>
    <s v="Personas del sector laboral beneficiadas con actividades físicas, deportivas y recreativas"/>
    <x v="2"/>
    <x v="12"/>
    <n v="1"/>
    <n v="0"/>
    <s v="n/a"/>
    <n v="1"/>
    <n v="0"/>
    <s v="Quetzaltenango"/>
    <s v="Colomba"/>
    <s v="Municipalidades, Instituciones Públicas y Privadas y Universidades"/>
    <d v="2019-03-06T00:00:00"/>
    <d v="2019-03-0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75"/>
    <n v="50"/>
    <n v="75"/>
    <n v="125"/>
    <n v="0"/>
    <n v="0"/>
    <n v="0"/>
    <n v="0"/>
    <n v="0"/>
    <n v="0"/>
    <n v="0"/>
    <n v="0"/>
    <n v="0"/>
    <n v="0"/>
    <n v="0"/>
    <n v="50"/>
    <n v="75"/>
    <n v="125"/>
    <n v="0"/>
    <n v="0"/>
    <n v="0"/>
    <n v="0"/>
    <s v="Colchonetas, hulas, pelotas terapéuticas, bandas elásticas, conos y escaleras de agilidad y personal del programa "/>
    <s v="n/a"/>
    <s v="Edwin Villela"/>
    <s v="Sin observaciones"/>
  </r>
  <r>
    <n v="29"/>
    <s v="Personas beneficiadas con actividades deportivas no escolares, no federadas y de recreación"/>
    <s v="Personas del sector laboral beneficiadas con actividades físicas, deportivas y recreativas"/>
    <x v="2"/>
    <x v="13"/>
    <n v="1"/>
    <n v="0"/>
    <s v="n/a"/>
    <n v="1"/>
    <n v="0"/>
    <s v="Quetzaltenango"/>
    <s v="Quetzaltenango"/>
    <s v="Municipalidades, Instituciones Públicas y Privadas y Universidades"/>
    <d v="2019-03-07T00:00:00"/>
    <d v="2019-03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"/>
    <n v="200"/>
    <n v="85"/>
    <n v="200"/>
    <n v="285"/>
    <n v="0"/>
    <n v="0"/>
    <n v="0"/>
    <n v="0"/>
    <n v="0"/>
    <n v="0"/>
    <n v="0"/>
    <n v="0"/>
    <n v="0"/>
    <n v="0"/>
    <n v="0"/>
    <n v="85"/>
    <n v="200"/>
    <n v="285"/>
    <n v="0"/>
    <n v="0"/>
    <n v="0"/>
    <n v="0"/>
    <s v="Colchonetas, hulas, pelotas terapéuticas, bandas elásticas, conos y escaleras de agilidad y personal del programa "/>
    <s v="n/a"/>
    <s v="Edwin Villela"/>
    <s v="Sin observaciones"/>
  </r>
  <r>
    <n v="30"/>
    <s v="Personas beneficiadas con actividades deportivas no escolares, no federadas y de recreación"/>
    <s v="Personas del sector laboral beneficiadas con actividades físicas, deportivas y recreativas"/>
    <x v="2"/>
    <x v="14"/>
    <n v="1"/>
    <n v="0"/>
    <s v="n/a"/>
    <n v="1"/>
    <n v="0"/>
    <s v="Guatemala"/>
    <s v="Guatemala"/>
    <s v="Jardín Trípoli zona 10"/>
    <d v="2019-03-15T00:00:00"/>
    <d v="2019-03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200"/>
    <n v="50"/>
    <n v="200"/>
    <n v="250"/>
    <n v="0"/>
    <n v="0"/>
    <n v="0"/>
    <n v="0"/>
    <n v="0"/>
    <n v="0"/>
    <n v="0"/>
    <n v="0"/>
    <n v="0"/>
    <n v="0"/>
    <n v="0"/>
    <n v="50"/>
    <n v="200"/>
    <n v="250"/>
    <n v="0"/>
    <n v="0"/>
    <n v="0"/>
    <n v="0"/>
    <s v="Colchonetas, hulas, pelotas terapéuticas, bandas elásticas, conos y escaleras de agilidad y personal del programa "/>
    <s v="n/a"/>
    <s v="Edwin Villela"/>
    <s v="Sin observaciones"/>
  </r>
  <r>
    <n v="31"/>
    <s v="Personas beneficiadas con actividades deportivas no escolares, no federadas y de recreación"/>
    <s v="Personas del sector laboral beneficiadas con actividades físicas, deportivas y recreativas"/>
    <x v="2"/>
    <x v="15"/>
    <n v="1"/>
    <n v="0"/>
    <s v="n/a"/>
    <n v="1"/>
    <n v="0"/>
    <s v="Escuintla"/>
    <s v="Escuintla"/>
    <s v="Hidroeléctrica"/>
    <d v="2019-03-19T00:00:00"/>
    <d v="2019-03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"/>
    <n v="40"/>
    <n v="60"/>
    <n v="40"/>
    <n v="100"/>
    <n v="0"/>
    <n v="0"/>
    <n v="0"/>
    <n v="0"/>
    <n v="0"/>
    <n v="0"/>
    <n v="0"/>
    <n v="0"/>
    <n v="0"/>
    <n v="0"/>
    <n v="0"/>
    <n v="60"/>
    <n v="40"/>
    <n v="100"/>
    <n v="0"/>
    <n v="0"/>
    <n v="0"/>
    <n v="0"/>
    <s v="Colchonetas, hulas, pelotas terapéuticas, bandas elásticas, conos y escaleras de agilidad y personal del programa "/>
    <s v="PAL-003"/>
    <s v="Edwin Villela"/>
    <s v="Sin observaciones"/>
  </r>
  <r>
    <n v="32"/>
    <s v="Personas beneficiadas con actividades deportivas no escolares, no federadas y de recreación"/>
    <s v="Personas del sector laboral beneficiadas con actividades físicas, deportivas y recreativas"/>
    <x v="2"/>
    <x v="16"/>
    <n v="1"/>
    <n v="0"/>
    <s v="n/a"/>
    <n v="1"/>
    <n v="0"/>
    <s v="Izabal"/>
    <s v="Puerto Barrios"/>
    <s v="Portuaria Nacional Santo Tomás de Castilla"/>
    <d v="2019-03-20T00:00:00"/>
    <d v="2019-03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145"/>
    <n v="125"/>
    <n v="145"/>
    <n v="270"/>
    <n v="0"/>
    <n v="0"/>
    <n v="0"/>
    <n v="0"/>
    <n v="0"/>
    <n v="0"/>
    <n v="0"/>
    <n v="0"/>
    <n v="0"/>
    <n v="0"/>
    <n v="0"/>
    <n v="125"/>
    <n v="145"/>
    <n v="270"/>
    <n v="3"/>
    <n v="3"/>
    <n v="3780"/>
    <n v="0"/>
    <s v="Personal del programa"/>
    <s v="n/a"/>
    <s v="Edwin Villela"/>
    <s v="Sin observaciones"/>
  </r>
  <r>
    <n v="33"/>
    <s v="Personas beneficiadas con actividades deportivas no escolares, no federadas y de recreación"/>
    <s v="Personas del sector laboral beneficiadas con actividades físicas, deportivas y recreativas"/>
    <x v="2"/>
    <x v="14"/>
    <n v="1"/>
    <n v="0"/>
    <s v="n/a"/>
    <n v="1"/>
    <n v="0"/>
    <s v="Guatemala"/>
    <s v="Guatemala"/>
    <s v="Jardín Trípoli zona 10"/>
    <d v="2019-03-22T00:00:00"/>
    <d v="2019-03-2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100"/>
    <n v="50"/>
    <n v="100"/>
    <n v="150"/>
    <n v="0"/>
    <n v="0"/>
    <n v="0"/>
    <n v="0"/>
    <n v="0"/>
    <n v="0"/>
    <n v="0"/>
    <n v="0"/>
    <n v="0"/>
    <n v="0"/>
    <n v="0"/>
    <n v="50"/>
    <n v="100"/>
    <n v="150"/>
    <n v="0"/>
    <n v="0"/>
    <n v="0"/>
    <n v="0"/>
    <s v="Colchonetas, hulas, pelotas terapéuticas, bandas elásticas, conos y escaleras de agilidad y personal del programa "/>
    <s v="n/a"/>
    <s v="Edwin Villela"/>
    <s v="Sin observaciones"/>
  </r>
  <r>
    <n v="34"/>
    <s v="Personas beneficiadas con actividades deportivas no escolares, no federadas y de recreación"/>
    <s v="Personas del sector laboral beneficiadas con actividades físicas, deportivas y recreativas"/>
    <x v="2"/>
    <x v="17"/>
    <n v="1"/>
    <n v="0"/>
    <s v="n/a"/>
    <n v="1"/>
    <n v="0"/>
    <s v="Guatemala"/>
    <s v="Villa Nueva"/>
    <s v="Polideportivo La Pilona zona 1 del Municipio de Villa Nueva del  Departamento de Guatemala."/>
    <d v="2019-03-28T00:00:00"/>
    <d v="2019-03-2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"/>
    <n v="185"/>
    <n v="15"/>
    <n v="185"/>
    <n v="200"/>
    <n v="0"/>
    <n v="0"/>
    <n v="0"/>
    <n v="0"/>
    <n v="0"/>
    <n v="0"/>
    <n v="0"/>
    <n v="0"/>
    <n v="0"/>
    <n v="0"/>
    <n v="0"/>
    <n v="15"/>
    <n v="185"/>
    <n v="200"/>
    <n v="0"/>
    <n v="0"/>
    <n v="0"/>
    <n v="0"/>
    <s v="Pick-Up, playeras, medallas y balones de baloncesto y voleibol"/>
    <s v="n/a"/>
    <s v="Edwin Villela"/>
    <s v="La actividad se realizaría en el mes de septiembre pero se trasladó al mes de marzo"/>
  </r>
  <r>
    <n v="35"/>
    <s v="Personas en situación de vulnerabilidad o riesgo social beneficiadas con actividades físicas y deportivas"/>
    <s v="Personas de 60 años y más, beneficiadas con actividades físicas, deportivas y recreativas"/>
    <x v="3"/>
    <x v="18"/>
    <n v="1"/>
    <n v="0"/>
    <s v="n/a"/>
    <n v="0"/>
    <n v="1"/>
    <s v="Guatemala"/>
    <s v="Guatemala"/>
    <s v="Parque Erick Bernabé Barrondo "/>
    <d v="2019-03-06T00:00:00"/>
    <d v="2019-03-0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iriam Santizo"/>
    <s v="No hubo convocatoria por razones de salud de los beneficiarios"/>
  </r>
  <r>
    <n v="36"/>
    <s v="Personas en situación de vulnerabilidad o riesgo social beneficiadas con actividades físicas y deportivas"/>
    <s v="Personas de 60 años y más, beneficiadas con actividades físicas, deportivas y recreativas"/>
    <x v="3"/>
    <x v="19"/>
    <n v="1"/>
    <n v="0"/>
    <s v="n/a"/>
    <n v="0"/>
    <n v="1"/>
    <s v="Suchitepéquez"/>
    <s v="San Miguel Panán"/>
    <s v="Centro Mis años Dorados"/>
    <d v="2019-03-05T00:00:00"/>
    <d v="2019-03-0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iriam Santizo"/>
    <s v="Se reprogramó debido a que los Centros Permanentes de la localidad tienen programadas otras actividad"/>
  </r>
  <r>
    <n v="37"/>
    <s v="Personas en situación de vulnerabilidad o riesgo social beneficiadas con actividades físicas y deportivas"/>
    <s v="Personas de 60 años y más, beneficiadas con actividades físicas, deportivas y recreativas"/>
    <x v="3"/>
    <x v="19"/>
    <n v="1"/>
    <n v="0"/>
    <s v="n/a"/>
    <n v="0"/>
    <n v="1"/>
    <s v="Suchitepéquez"/>
    <s v="San Francisco Zapotitlán"/>
    <s v="Centro Mis años Dorados"/>
    <d v="2019-03-06T00:00:00"/>
    <d v="2019-03-0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iriam Santizo"/>
    <s v="Se reprogramó debido a que los Centros Permanentes de la localidad tienen programadas otras actividad"/>
  </r>
  <r>
    <n v="38"/>
    <s v="Personas en situación de vulnerabilidad o riesgo social beneficiadas con actividades físicas y deportivas"/>
    <s v="Personas de 60 años y más, beneficiadas con actividades físicas, deportivas y recreativas"/>
    <x v="3"/>
    <x v="19"/>
    <n v="1"/>
    <n v="0"/>
    <s v="n/a"/>
    <n v="0"/>
    <n v="1"/>
    <s v="Suchitepéquez"/>
    <s v="Pueblo Nuevo"/>
    <s v="Centro Mis años Dorados"/>
    <d v="2019-03-07T00:00:00"/>
    <d v="2019-03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iriam Santizo"/>
    <s v="Se reprogramó debido a que los Centros Permanentes de la localidad tienen programadas otras actividad"/>
  </r>
  <r>
    <n v="39"/>
    <s v="Personas en situación de vulnerabilidad o riesgo social beneficiadas con actividades físicas y deportivas"/>
    <s v="Personas de 60 años y más, beneficiadas con actividades físicas, deportivas y recreativas"/>
    <x v="3"/>
    <x v="19"/>
    <n v="1"/>
    <n v="0"/>
    <s v="n/a"/>
    <n v="0"/>
    <n v="1"/>
    <s v="Suchitepéquez"/>
    <s v="Chicacao"/>
    <s v="Centro Mis años Dorados"/>
    <d v="2019-03-08T00:00:00"/>
    <d v="2019-03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iriam Santizo"/>
    <s v="Se reprogramó debido a que los Centros Permanentes de la localidad tienen programadas otras actividad"/>
  </r>
  <r>
    <n v="40"/>
    <s v="Personas en situación de vulnerabilidad o riesgo social beneficiadas con actividades físicas y deportivas"/>
    <s v="Personas de 60 años y más, beneficiadas con actividades físicas, deportivas y recreativas"/>
    <x v="3"/>
    <x v="20"/>
    <n v="1"/>
    <n v="0"/>
    <s v="n/a"/>
    <n v="0"/>
    <n v="1"/>
    <s v="Sacatepéquez"/>
    <s v="Santiago Sacatepéquez"/>
    <s v="Centro Permanente "/>
    <d v="2019-03-11T00:00:00"/>
    <d v="2019-03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iriam Santizo"/>
    <s v="Los beneficiarios no se presentaron al Centro Permanente"/>
  </r>
  <r>
    <n v="41"/>
    <s v="Personas en situación de vulnerabilidad o riesgo social beneficiadas con actividades físicas y deportivas"/>
    <s v="Personas de 60 años y más, beneficiadas con actividades físicas, deportivas y recreativas"/>
    <x v="3"/>
    <x v="21"/>
    <n v="1"/>
    <n v="0"/>
    <s v="n/a"/>
    <n v="1"/>
    <n v="0"/>
    <s v="Guatemala"/>
    <s v="San José Pinula"/>
    <s v="Mis Años Dorados  Jose Pinula"/>
    <d v="2019-03-12T00:00:00"/>
    <d v="2019-03-1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"/>
    <n v="20"/>
    <n v="16"/>
    <n v="20"/>
    <n v="36"/>
    <n v="16"/>
    <n v="20"/>
    <n v="36"/>
    <n v="0"/>
    <n v="0"/>
    <n v="0"/>
    <n v="0"/>
    <s v="n/a"/>
    <s v="n/a"/>
    <s v="Miriam Santizo"/>
    <s v="Se logró el objetivo"/>
  </r>
  <r>
    <n v="42"/>
    <s v="Personas en situación de vulnerabilidad o riesgo social beneficiadas con actividades físicas y deportivas"/>
    <s v="Personas de 60 años y más, beneficiadas con actividades físicas, deportivas y recreativas"/>
    <x v="3"/>
    <x v="22"/>
    <n v="0"/>
    <n v="1"/>
    <s v="76-2019"/>
    <n v="1"/>
    <n v="0"/>
    <s v="Guatemala"/>
    <s v="Palencia"/>
    <s v="Laguna Monja Blanca"/>
    <d v="2019-03-13T00:00:00"/>
    <d v="2019-03-1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20"/>
    <n v="0"/>
    <n v="0"/>
    <n v="0"/>
    <n v="0"/>
    <n v="19"/>
    <n v="30"/>
    <n v="30"/>
    <n v="50"/>
    <n v="80"/>
    <n v="30"/>
    <n v="50"/>
    <n v="80"/>
    <n v="0"/>
    <n v="0"/>
    <n v="0"/>
    <n v="0"/>
    <s v="n/a"/>
    <s v="n/a"/>
    <s v="Miriam Santizo"/>
    <s v="Se logró el objetivo"/>
  </r>
  <r>
    <n v="43"/>
    <s v="Personas en situación de vulnerabilidad o riesgo social beneficiadas con actividades físicas y deportivas"/>
    <s v="Personas de 60 años y más, beneficiadas con actividades físicas, deportivas y recreativas"/>
    <x v="3"/>
    <x v="23"/>
    <n v="1"/>
    <n v="0"/>
    <s v="n/a"/>
    <n v="0"/>
    <n v="1"/>
    <s v="Sacatepéquez"/>
    <s v="San Miguel Dueñas"/>
    <s v="Parque Municipal"/>
    <d v="2019-03-15T00:00:00"/>
    <d v="2019-03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Miriam Santizo"/>
    <s v="No se cumplió con los insumos solicitados a la encargada del Centro Permanente por parte de la Municipalidad"/>
  </r>
  <r>
    <n v="44"/>
    <s v="Personas en situación de vulnerabilidad o riesgo social beneficiadas con actividades físicas y deportivas"/>
    <s v="Personas de 60 años y más, beneficiadas con actividades físicas, deportivas y recreativas"/>
    <x v="3"/>
    <x v="24"/>
    <n v="1"/>
    <s v="n/a"/>
    <s v="n/a"/>
    <n v="1"/>
    <n v="0"/>
    <s v="Guatemala"/>
    <s v="Guatemala"/>
    <s v="Centro Deportivo Gerona"/>
    <d v="2019-03-20T00:00:00"/>
    <d v="2019-03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50"/>
    <n v="50"/>
    <n v="100"/>
    <n v="50"/>
    <n v="50"/>
    <n v="100"/>
    <n v="0"/>
    <n v="0"/>
    <n v="0"/>
    <n v="0"/>
    <m/>
    <s v="n/a"/>
    <s v="Jessica Lemus"/>
    <s v="n/a"/>
  </r>
  <r>
    <n v="45"/>
    <s v="Personas en situación de vulnerabilidad o riesgo social beneficiadas con actividades físicas y deportivas"/>
    <s v="Personas de 60 años y más, beneficiadas con actividades físicas, deportivas y recreativas"/>
    <x v="3"/>
    <x v="25"/>
    <n v="1"/>
    <n v="0"/>
    <s v="n/a"/>
    <n v="0"/>
    <n v="1"/>
    <s v="Escuintla"/>
    <s v="San José"/>
    <s v="Base Naval del Pacífico"/>
    <d v="2019-03-22T00:00:00"/>
    <d v="2019-03-2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Jessica Lemus"/>
    <s v="Se reprogramó para el mes de mayo para tener mejor afluencia de beneficiarios"/>
  </r>
  <r>
    <n v="46"/>
    <s v="Personas en situación de vulnerabilidad o riesgo social beneficiadas con actividades físicas y deportivas"/>
    <s v="Personas de 60 años y más, beneficiadas con actividades físicas, deportivas y recreativas"/>
    <x v="3"/>
    <x v="26"/>
    <n v="1"/>
    <s v="n/a"/>
    <s v="n/a"/>
    <n v="1"/>
    <n v="0"/>
    <s v="Guatemala"/>
    <s v="Guatemala"/>
    <s v="Centro Deportivo Gerona"/>
    <d v="2019-03-30T00:00:00"/>
    <d v="2019-03-3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100"/>
    <n v="100"/>
    <n v="100"/>
    <n v="200"/>
    <n v="100"/>
    <n v="100"/>
    <n v="200"/>
    <n v="0"/>
    <n v="0"/>
    <n v="0"/>
    <n v="11200"/>
    <s v="Personal de Programa, 200 refacciones, 200 almuerzos"/>
    <s v="PAM 008 Y PAM 013"/>
    <s v="Jessica Lemus"/>
    <s v="n/a"/>
  </r>
  <r>
    <n v="47"/>
    <s v="Personas en situación de vulnerabilidad o riesgo social beneficiadas con actividades físicas y deportivas"/>
    <s v="Personas en situación de vulnerabilidad o riesgo social beneficiadas con actividades físicas y deportivas"/>
    <x v="4"/>
    <x v="27"/>
    <n v="1"/>
    <n v="0"/>
    <s v="n/a"/>
    <n v="1"/>
    <n v="0"/>
    <s v="Guatemala"/>
    <s v="Guatemala"/>
    <s v="Parque Central y comunidades Aledañas"/>
    <d v="2019-03-03T00:00:00"/>
    <d v="2019-03-03T00:00:00"/>
    <n v="0"/>
    <n v="0"/>
    <n v="0"/>
    <n v="0"/>
    <n v="0"/>
    <n v="0"/>
    <n v="25"/>
    <n v="25"/>
    <n v="25"/>
    <n v="25"/>
    <n v="5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100"/>
    <n v="0"/>
    <n v="0"/>
    <n v="0"/>
    <n v="0"/>
    <s v="Inflables, extensiones, pinta caritas y Globoflexia, "/>
    <s v="n/a"/>
    <s v="Jessica Lemus"/>
    <s v="Sin observaciones"/>
  </r>
  <r>
    <n v="48"/>
    <s v="Personas en situación de vulnerabilidad o riesgo social beneficiadas con actividades físicas y deportivas"/>
    <s v="Personas en situación de vulnerabilidad o riesgo social beneficiadas con actividades físicas y deportivas"/>
    <x v="4"/>
    <x v="28"/>
    <n v="0"/>
    <n v="1"/>
    <s v="Pase/ JPS/AVMB/89-2019/rc Gestion 2019-471"/>
    <n v="1"/>
    <n v="0"/>
    <s v="Guatemala"/>
    <s v="Guatemala"/>
    <s v="Parque Central y comunidades Aledañas"/>
    <d v="2019-03-06T00:00:00"/>
    <d v="2019-03-06T00:00:00"/>
    <n v="0"/>
    <n v="0"/>
    <n v="0"/>
    <n v="0"/>
    <n v="0"/>
    <n v="0"/>
    <n v="10"/>
    <n v="10"/>
    <n v="10"/>
    <n v="10"/>
    <n v="20"/>
    <n v="0"/>
    <n v="0"/>
    <n v="0"/>
    <n v="0"/>
    <n v="0"/>
    <n v="0"/>
    <n v="10"/>
    <n v="20"/>
    <n v="10"/>
    <n v="20"/>
    <n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30"/>
    <n v="50"/>
    <n v="0"/>
    <n v="0"/>
    <n v="0"/>
    <n v="0"/>
    <s v="Inflables, extensiones, pinta caritas y Globoflexia, "/>
    <s v="n/a"/>
    <s v="Jessica Lemus"/>
    <s v="Sin observaciones"/>
  </r>
  <r>
    <n v="49"/>
    <s v="Personas en situación de vulnerabilidad o riesgo social beneficiadas con actividades físicas y deportivas"/>
    <s v="Personas en situación de vulnerabilidad o riesgo social beneficiadas con actividades físicas y deportivas"/>
    <x v="4"/>
    <x v="29"/>
    <n v="0"/>
    <n v="1"/>
    <s v="Gestión Interna"/>
    <n v="1"/>
    <n v="0"/>
    <s v="Guatemala"/>
    <s v="Guatemala"/>
    <s v="Parque Central y comunidades Aledañas"/>
    <d v="2019-03-07T00:00:00"/>
    <d v="2019-03-07T00:00:0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50"/>
    <n v="75"/>
    <n v="50"/>
    <n v="1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50"/>
    <n v="125"/>
    <n v="0"/>
    <n v="0"/>
    <n v="0"/>
    <n v="0"/>
    <s v="Rotafolios, Hojas en blanco, Lapiceros, marcadores"/>
    <s v="n/a"/>
    <s v="Jessica Lemus"/>
    <s v="Sin observaciones"/>
  </r>
  <r>
    <n v="50"/>
    <s v="Personas en situación de vulnerabilidad o riesgo social beneficiadas con actividades físicas y deportivas"/>
    <s v="Personas en situación de vulnerabilidad o riesgo social beneficiadas con actividades físicas y deportivas"/>
    <x v="4"/>
    <x v="30"/>
    <n v="0"/>
    <n v="1"/>
    <s v="PASE/JPS/AVMB/97-2019/jm Gestión 2019-525"/>
    <n v="1"/>
    <n v="0"/>
    <s v="Guatemala"/>
    <s v="Villa Nueva"/>
    <s v="Parque Central y comunidades Aledañas"/>
    <d v="2019-03-09T00:00:00"/>
    <d v="2019-03-09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25"/>
    <n v="25"/>
    <n v="25"/>
    <n v="25"/>
    <n v="50"/>
    <n v="0"/>
    <n v="0"/>
    <n v="0"/>
    <n v="0"/>
    <n v="0"/>
    <n v="0"/>
    <n v="0"/>
    <n v="0"/>
    <n v="0"/>
    <n v="0"/>
    <n v="0"/>
    <n v="125"/>
    <n v="125"/>
    <n v="250"/>
    <n v="0"/>
    <n v="0"/>
    <n v="0"/>
    <n v="0"/>
    <s v="Inflables, extensiones, pinta caritas y Globoflexia, "/>
    <s v="n/a"/>
    <s v="Jessica Lemus"/>
    <s v="Sin observaciones"/>
  </r>
  <r>
    <n v="51"/>
    <s v="Personas en situación de vulnerabilidad o riesgo social beneficiadas con actividades físicas y deportivas"/>
    <s v="Personas en situación de vulnerabilidad o riesgo social beneficiadas con actividades físicas y deportivas"/>
    <x v="4"/>
    <x v="31"/>
    <n v="0"/>
    <n v="1"/>
    <s v="PASE/JPS/AVMB/92-2019/jm Gestión 2019-510"/>
    <n v="1"/>
    <n v="0"/>
    <s v="Santa_Rosa"/>
    <s v="Barberena"/>
    <s v="Parque Central y comunidades Aledañas"/>
    <d v="2019-03-10T00:00:00"/>
    <d v="2019-03-10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250"/>
    <n v="250"/>
    <n v="500"/>
    <n v="2"/>
    <n v="2"/>
    <n v="1680"/>
    <n v="0"/>
    <s v="Inflables, extensiones, pinta caritas y Globoflexia, "/>
    <s v="n/a"/>
    <s v="Jessica Lemus"/>
    <s v="Sin observaciones"/>
  </r>
  <r>
    <n v="52"/>
    <s v="Personas en situación de vulnerabilidad o riesgo social beneficiadas con actividades físicas y deportivas"/>
    <s v="Personas en situación de vulnerabilidad o riesgo social beneficiadas con actividades físicas y deportivas"/>
    <x v="4"/>
    <x v="28"/>
    <n v="0"/>
    <n v="1"/>
    <s v="PASE/JPS/AVMB/72-2019/jm Gestión 2019-426"/>
    <n v="1"/>
    <n v="0"/>
    <s v="Guatemala"/>
    <s v="Guatemala"/>
    <s v="Parque Central y comunidades Aledañas"/>
    <d v="2019-03-14T00:00:00"/>
    <d v="2019-03-14T00:00:00"/>
    <n v="0"/>
    <n v="0"/>
    <n v="0"/>
    <n v="0"/>
    <n v="0"/>
    <n v="0"/>
    <n v="100"/>
    <n v="100"/>
    <n v="100"/>
    <n v="100"/>
    <n v="20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50"/>
    <n v="300"/>
    <n v="0"/>
    <n v="0"/>
    <n v="0"/>
    <n v="0"/>
    <s v="Inflables, extensiones, pinta caritas y Globoflexia, "/>
    <s v="n/a"/>
    <s v="Jessica Lemus"/>
    <s v="Sin observaciones"/>
  </r>
  <r>
    <n v="53"/>
    <s v="Personas en situación de vulnerabilidad o riesgo social beneficiadas con actividades físicas y deportivas"/>
    <s v="Personas en situación de vulnerabilidad o riesgo social beneficiadas con actividades físicas y deportivas"/>
    <x v="4"/>
    <x v="32"/>
    <n v="0"/>
    <n v="1"/>
    <s v="Pase/ JPS/AVMB/121-2019/jm Gestión 2019-658"/>
    <n v="1"/>
    <n v="0"/>
    <s v="Sacatepéquez"/>
    <s v="Jocotenango"/>
    <s v="segundo cantón calle real, el calvario san juan alotenango,  Sacatepéquez"/>
    <d v="2019-03-18T00:00:00"/>
    <d v="2019-03-18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200"/>
    <n v="200"/>
    <n v="400"/>
    <n v="2"/>
    <n v="1"/>
    <n v="840"/>
    <n v="0"/>
    <s v="Inflables, extensiones, pinta caritas y Globoflexia, "/>
    <s v="n/a"/>
    <s v="Carlos Crocker "/>
    <s v="no se conto con la cantidad de combustible adecuada para la comisión"/>
  </r>
  <r>
    <n v="54"/>
    <s v="Personas en situación de vulnerabilidad o riesgo social beneficiadas con actividades físicas y deportivas"/>
    <s v="Personas en situación de vulnerabilidad o riesgo social beneficiadas con actividades físicas y deportivas"/>
    <x v="4"/>
    <x v="32"/>
    <n v="0"/>
    <n v="1"/>
    <s v="Pase/ JPS/AVMB/121-2019/jm Gestión 2019-658"/>
    <n v="1"/>
    <n v="0"/>
    <s v="Sacatepéquez"/>
    <s v="Jocotenango"/>
    <s v="segundo cantón calle real, el calvario san juan alotenango, alotenango Sacatepéquez"/>
    <d v="2019-03-19T00:00:00"/>
    <d v="2019-03-19T00:00:00"/>
    <n v="0"/>
    <n v="0"/>
    <n v="0"/>
    <n v="0"/>
    <n v="0"/>
    <n v="0"/>
    <n v="0"/>
    <n v="0"/>
    <n v="0"/>
    <n v="0"/>
    <n v="0"/>
    <n v="100"/>
    <n v="80"/>
    <n v="0"/>
    <n v="0"/>
    <n v="0"/>
    <n v="0"/>
    <n v="0"/>
    <n v="0"/>
    <n v="100"/>
    <n v="80"/>
    <n v="1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"/>
    <n v="80"/>
    <n v="180"/>
    <n v="2"/>
    <n v="1"/>
    <n v="840"/>
    <n v="0"/>
    <s v="Inflables, extensiones, pinta caritas y Globoflexia "/>
    <s v="n/a"/>
    <s v="Carlos Crocker "/>
    <s v="no se conto con la cantidad de combustible adecuada para la comisión"/>
  </r>
  <r>
    <n v="55"/>
    <s v="Personas en situación de vulnerabilidad o riesgo social beneficiadas con actividades físicas y deportivas"/>
    <s v="Personas en situación de vulnerabilidad o riesgo social beneficiadas con actividades físicas y deportivas"/>
    <x v="4"/>
    <x v="32"/>
    <n v="0"/>
    <n v="1"/>
    <s v="Pase/ JPS/AVMB/121-2019/jm Gestión 2019-658"/>
    <n v="1"/>
    <n v="0"/>
    <s v="Sacatepéquez"/>
    <s v="Jocotenango"/>
    <s v="segundo cantón calle real, el calvario san juan alotenango, y en el parque central de San Juan alotenango Sacatepéquez"/>
    <d v="2019-03-20T00:00:00"/>
    <d v="2019-03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50"/>
    <n v="50"/>
    <n v="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50"/>
    <n v="100"/>
    <n v="2"/>
    <n v="1"/>
    <n v="840"/>
    <n v="0"/>
    <s v="entrega de refacciones Inflables, extensiones, pinta caritas y Globoflexia, 300 refacciones "/>
    <s v="n/a"/>
    <s v="Carlos Crocker "/>
    <s v="no se conto con la cantidad de combustible adecuada para la comisión"/>
  </r>
  <r>
    <n v="56"/>
    <s v="Personas en situación de vulnerabilidad o riesgo social beneficiadas con actividades físicas y deportivas"/>
    <s v="Personas en situación de vulnerabilidad o riesgo social beneficiadas con actividades físicas y deportivas"/>
    <x v="4"/>
    <x v="33"/>
    <n v="1"/>
    <n v="0"/>
    <n v="0"/>
    <n v="1"/>
    <n v="0"/>
    <s v="Quiché"/>
    <s v="Nebaj"/>
    <s v="Parque central y comunidades aledañas "/>
    <d v="2019-03-22T00:00:00"/>
    <d v="2019-03-22T00:00:00"/>
    <n v="0"/>
    <n v="0"/>
    <n v="0"/>
    <n v="0"/>
    <n v="0"/>
    <n v="0"/>
    <n v="0"/>
    <n v="0"/>
    <n v="0"/>
    <n v="0"/>
    <n v="0"/>
    <n v="40"/>
    <n v="40"/>
    <n v="0"/>
    <n v="0"/>
    <n v="0"/>
    <n v="0"/>
    <n v="0"/>
    <n v="0"/>
    <n v="40"/>
    <n v="40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"/>
    <n v="40"/>
    <n v="80"/>
    <n v="2"/>
    <n v="4"/>
    <n v="3360"/>
    <n v="0"/>
    <s v="Promotores "/>
    <s v="n/a"/>
    <s v="Carlos Crocker "/>
    <s v="Sin observaciones"/>
  </r>
  <r>
    <n v="57"/>
    <s v="Personas en situación de vulnerabilidad o riesgo social beneficiadas con actividades físicas y deportivas"/>
    <s v="Personas en situación de vulnerabilidad o riesgo social beneficiadas con actividades físicas y deportivas"/>
    <x v="4"/>
    <x v="33"/>
    <n v="1"/>
    <n v="0"/>
    <n v="0"/>
    <n v="1"/>
    <n v="0"/>
    <s v="Quiché"/>
    <s v="San Juan Cotzal"/>
    <s v="Parque central y comunidades aledañas "/>
    <d v="2019-03-23T00:00:00"/>
    <d v="2019-03-23T00:00:00"/>
    <n v="0"/>
    <n v="0"/>
    <n v="0"/>
    <n v="0"/>
    <n v="0"/>
    <n v="0"/>
    <n v="0"/>
    <n v="0"/>
    <n v="0"/>
    <n v="0"/>
    <n v="0"/>
    <n v="30"/>
    <n v="30"/>
    <n v="0"/>
    <n v="0"/>
    <n v="0"/>
    <n v="0"/>
    <n v="0"/>
    <n v="0"/>
    <n v="30"/>
    <n v="30"/>
    <n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30"/>
    <n v="60"/>
    <n v="0"/>
    <n v="0"/>
    <n v="0"/>
    <n v="0"/>
    <s v="Promotores "/>
    <s v="n/a"/>
    <s v="Carlos Crocker "/>
    <s v="Sin observaciones"/>
  </r>
  <r>
    <n v="58"/>
    <s v="Personas beneficiadas con actividades deportivas no escolares, no federadas y de recreación"/>
    <s v="Personas en situación de vulnerabilidad o riesgo social beneficiadas con actividades físicas y deportivas"/>
    <x v="4"/>
    <x v="34"/>
    <n v="1"/>
    <n v="0"/>
    <n v="0"/>
    <n v="1"/>
    <n v="0"/>
    <s v="Guatemala"/>
    <s v="Guatemala"/>
    <s v="Relleno sanitario de la Zona3 "/>
    <d v="2019-03-21T00:00:00"/>
    <d v="2019-03-2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romotores "/>
    <s v="n/a"/>
    <s v="Carlos Crocker "/>
    <s v="no se ejecuto debido a que en el sector había campaña política, se reprogramará "/>
  </r>
  <r>
    <n v="59"/>
    <s v="Personas en situación de vulnerabilidad o riesgo social beneficiadas con actividades físicas y deportivas"/>
    <s v="Personas en situación de vulnerabilidad o riesgo social beneficiadas con actividades físicas y deportivas"/>
    <x v="4"/>
    <x v="35"/>
    <n v="1"/>
    <n v="0"/>
    <n v="0"/>
    <n v="1"/>
    <n v="0"/>
    <s v="Guatemala"/>
    <s v="Guatemala"/>
    <s v="25 calle real las tapias, Interior Granja Julia, zona 18 "/>
    <d v="2019-03-22T00:00:00"/>
    <d v="2019-03-22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50"/>
    <n v="50"/>
    <n v="50"/>
    <n v="50"/>
    <n v="100"/>
    <n v="0"/>
    <n v="0"/>
    <n v="0"/>
    <n v="0"/>
    <n v="0"/>
    <n v="0"/>
    <n v="5"/>
    <n v="5"/>
    <n v="5"/>
    <n v="5"/>
    <n v="10"/>
    <n v="155"/>
    <n v="155"/>
    <n v="310"/>
    <n v="0"/>
    <n v="0"/>
    <n v="0"/>
    <n v="0"/>
    <s v="cama elástica, inflable, gorras y pelotas,  pinta caritas, Promotores "/>
    <s v="n/a"/>
    <s v="Carlos Crocker "/>
    <s v="Sin observaciones"/>
  </r>
  <r>
    <n v="60"/>
    <s v="Personas en situación de vulnerabilidad o riesgo social beneficiadas con actividades físicas y deportivas"/>
    <s v="Personas en situación de vulnerabilidad o riesgo social beneficiadas con actividades físicas y deportivas"/>
    <x v="4"/>
    <x v="36"/>
    <n v="0"/>
    <n v="1"/>
    <s v="Oficio/No.0140/DAS/DADP/ps "/>
    <n v="0"/>
    <n v="1"/>
    <s v="Guatemala"/>
    <s v="Guatemala"/>
    <s v="Biblioteca Nacional "/>
    <d v="2019-03-26T00:00:00"/>
    <d v="2019-03-26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ersonal "/>
    <s v="n/a"/>
    <s v="Carlos Crocker "/>
    <s v="Se suspendió la actividad debido a que no se presentaron los colaboradores de los centros deportivos/ se reprogramará. "/>
  </r>
  <r>
    <n v="61"/>
    <s v="Personas en situación de vulnerabilidad o riesgo social beneficiadas con actividades físicas y deportivas"/>
    <s v="Personas en situación de vulnerabilidad o riesgo social beneficiadas con actividades físicas y deportivas"/>
    <x v="4"/>
    <x v="37"/>
    <n v="1"/>
    <n v="0"/>
    <s v="n/a"/>
    <n v="1"/>
    <n v="0"/>
    <s v="Quetzaltenango"/>
    <s v="Cantel"/>
    <s v="Parque Central "/>
    <d v="2019-03-24T00:00:00"/>
    <d v="2019-03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"/>
    <n v="30"/>
    <n v="31"/>
    <n v="30"/>
    <n v="61"/>
    <n v="0"/>
    <n v="0"/>
    <n v="0"/>
    <n v="0"/>
    <n v="0"/>
    <n v="0"/>
    <n v="0"/>
    <n v="0"/>
    <n v="0"/>
    <n v="0"/>
    <n v="0"/>
    <n v="31"/>
    <n v="30"/>
    <n v="61"/>
    <n v="2"/>
    <n v="1"/>
    <n v="840"/>
    <n v="0"/>
    <s v="Personal "/>
    <s v="n/a"/>
    <s v="Carlos Crocker "/>
    <s v="Sin Observaciones "/>
  </r>
  <r>
    <n v="62"/>
    <s v="Personas en situación de vulnerabilidad o riesgo social beneficiadas con actividades físicas y deportivas"/>
    <s v="Personas en situación de vulnerabilidad o riesgo social beneficiadas con actividades físicas y deportivas"/>
    <x v="4"/>
    <x v="38"/>
    <n v="0"/>
    <n v="1"/>
    <s v="JPS/AVMB/139-2019/jm"/>
    <n v="1"/>
    <n v="0"/>
    <s v="Escuintla"/>
    <s v="Escuintla"/>
    <s v="Complejo Deportivo de Escuintla  "/>
    <d v="2019-03-27T00:00:00"/>
    <d v="2019-03-27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840"/>
    <n v="0"/>
    <n v="0"/>
    <s v="n/a"/>
    <s v="Carlos Crocker "/>
    <s v="No se Reportan Beneficiarios debido a que fue una visita Técnica "/>
  </r>
  <r>
    <n v="63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22"/>
    <n v="0"/>
    <n v="1"/>
    <s v="Oficio No. 016-2019-JCD/MJVP/tj"/>
    <n v="0"/>
    <n v="1"/>
    <s v="Escuintla"/>
    <s v="La Gomera"/>
    <s v="Colonia San Francisco"/>
    <d v="2019-03-02T00:00:00"/>
    <d v="2019-03-0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men Villatoro"/>
    <s v="Sin observaciones"/>
  </r>
  <r>
    <n v="6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39"/>
    <n v="0"/>
    <n v="1"/>
    <s v="2019-393"/>
    <n v="0"/>
    <n v="1"/>
    <s v="Guatemala"/>
    <s v="Guatemala"/>
    <s v="6 avenida 2-62 zona 1"/>
    <d v="2019-03-03T00:00:00"/>
    <d v="2019-03-0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men Villatoro"/>
    <s v="Sin observaciones"/>
  </r>
  <r>
    <n v="6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0"/>
    <n v="0"/>
    <n v="1"/>
    <s v="2019-572"/>
    <n v="0"/>
    <n v="1"/>
    <s v="Guatemala"/>
    <s v="Guatemala"/>
    <s v="12 avenida B 10-18 Colonia Martinico Ío zona 6"/>
    <d v="2019-03-03T00:00:00"/>
    <d v="2019-03-03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men Villatoro"/>
    <s v="Sin observaciones"/>
  </r>
  <r>
    <n v="6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28"/>
    <n v="0"/>
    <n v="1"/>
    <s v="2019-426"/>
    <n v="0"/>
    <n v="1"/>
    <s v="Guatemala"/>
    <s v="Guatemala"/>
    <s v="6 Avenida  17 Calle Colonia Reina Barrios zona 13"/>
    <d v="2019-03-14T00:00:00"/>
    <d v="2019-03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men Villatoro"/>
    <s v="Sin observaciones"/>
  </r>
  <r>
    <n v="67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1"/>
    <n v="0"/>
    <n v="1"/>
    <s v="2019-202"/>
    <n v="1"/>
    <n v="0"/>
    <s v="Jutiapa"/>
    <s v="El Adelanto"/>
    <s v="Parque Central"/>
    <d v="2019-03-15T00:00:00"/>
    <d v="2019-03-15T00:00:00"/>
    <n v="0"/>
    <n v="0"/>
    <n v="0"/>
    <n v="0"/>
    <n v="0"/>
    <n v="0"/>
    <n v="650"/>
    <n v="850"/>
    <n v="650"/>
    <n v="850"/>
    <n v="1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0"/>
    <n v="850"/>
    <n v="1500"/>
    <n v="0"/>
    <n v="0"/>
    <n v="0"/>
    <n v="45000"/>
    <s v="1,500 Refacciones"/>
    <s v="PEF 0109"/>
    <s v="Carmen Villatoro"/>
    <s v="Sin observaciones"/>
  </r>
  <r>
    <n v="68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2"/>
    <n v="0"/>
    <n v="1"/>
    <s v="2019-663"/>
    <n v="1"/>
    <n v="0"/>
    <s v="Guatemala"/>
    <s v="Guatemala"/>
    <s v="Patio de la Paz del Palacio Nacional de la Cultura"/>
    <d v="2019-03-15T00:00:00"/>
    <d v="2019-03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60"/>
    <n v="50"/>
    <n v="60"/>
    <n v="110"/>
    <n v="0"/>
    <n v="0"/>
    <n v="0"/>
    <n v="0"/>
    <n v="0"/>
    <n v="0"/>
    <n v="0"/>
    <n v="0"/>
    <n v="0"/>
    <n v="0"/>
    <n v="0"/>
    <n v="50"/>
    <n v="60"/>
    <n v="110"/>
    <n v="0"/>
    <n v="0"/>
    <n v="0"/>
    <n v="25000"/>
    <s v="Servicio de Protocolo"/>
    <s v="PEF 0204"/>
    <s v="Carmen Villatoro"/>
    <s v="Sin observaciones"/>
  </r>
  <r>
    <n v="69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3"/>
    <n v="0"/>
    <n v="1"/>
    <s v="2019-309"/>
    <n v="1"/>
    <n v="0"/>
    <s v="Guatemala"/>
    <s v="Guatemala"/>
    <s v="Colonia Los Ocotes "/>
    <d v="2019-03-17T00:00:00"/>
    <d v="2019-03-17T00:00:00"/>
    <n v="0"/>
    <n v="0"/>
    <n v="0"/>
    <n v="0"/>
    <n v="0"/>
    <n v="0"/>
    <n v="250"/>
    <n v="250"/>
    <n v="250"/>
    <n v="25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  <n v="250"/>
    <n v="500"/>
    <n v="0"/>
    <n v="0"/>
    <n v="0"/>
    <n v="15000"/>
    <s v="Refacciones"/>
    <s v="PEF 0196"/>
    <s v="Carmen Villatoro"/>
    <s v="Sin observaciones"/>
  </r>
  <r>
    <n v="70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4"/>
    <n v="1"/>
    <n v="0"/>
    <s v="2019-592"/>
    <n v="1"/>
    <n v="0"/>
    <s v="Guatemala"/>
    <s v="Guatemala"/>
    <s v="Parque de Tierra Nueva I, Calle Principal Lote 0"/>
    <d v="2019-03-17T00:00:00"/>
    <d v="2019-03-17T00:00:00"/>
    <n v="0"/>
    <n v="0"/>
    <n v="0"/>
    <n v="0"/>
    <n v="0"/>
    <n v="0"/>
    <n v="200"/>
    <n v="200"/>
    <n v="200"/>
    <n v="200"/>
    <n v="4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200"/>
    <n v="400"/>
    <n v="0"/>
    <n v="0"/>
    <n v="0"/>
    <n v="12000"/>
    <s v="Refacciones"/>
    <s v="PEF 0197"/>
    <s v="Carmen Villatoro"/>
    <s v="Sin observaciones"/>
  </r>
  <r>
    <n v="71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5"/>
    <n v="0"/>
    <n v="1"/>
    <s v="2019-730"/>
    <n v="1"/>
    <n v="0"/>
    <s v="Guatemala"/>
    <s v="Guatemala"/>
    <s v="Parque Erick Bernabé Barrondo zona 7"/>
    <d v="2019-03-17T00:00:00"/>
    <d v="2019-03-17T00:00:00"/>
    <n v="0"/>
    <n v="0"/>
    <n v="0"/>
    <n v="0"/>
    <n v="0"/>
    <n v="0"/>
    <n v="150"/>
    <n v="150"/>
    <n v="150"/>
    <n v="150"/>
    <n v="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"/>
    <n v="150"/>
    <n v="300"/>
    <n v="0"/>
    <n v="0"/>
    <n v="0"/>
    <n v="12000"/>
    <s v="Almuerzos"/>
    <s v="PEF0201"/>
    <s v="Carmen Villatoro"/>
    <s v="Sin observaciones"/>
  </r>
  <r>
    <n v="72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6"/>
    <n v="0"/>
    <n v="1"/>
    <s v="2019-286"/>
    <n v="1"/>
    <n v="0"/>
    <s v="Guatemala"/>
    <s v="Guatemala"/>
    <s v="Campo de LA comunidad de los San Juaneros"/>
    <d v="2019-03-22T00:00:00"/>
    <d v="2019-03-2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Carmen Villatoro"/>
    <s v="Sin observaciones"/>
  </r>
  <r>
    <n v="73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47"/>
    <n v="0"/>
    <n v="1"/>
    <s v="2019-169"/>
    <n v="1"/>
    <n v="0"/>
    <s v="Guatemala"/>
    <s v="Guatemala"/>
    <s v="Plaza de la constitución, "/>
    <d v="2019-03-23T00:00:00"/>
    <d v="2019-03-23T00:00:00"/>
    <n v="0"/>
    <n v="0"/>
    <n v="0"/>
    <n v="0"/>
    <n v="0"/>
    <n v="0"/>
    <n v="80"/>
    <n v="80"/>
    <n v="80"/>
    <n v="80"/>
    <n v="160"/>
    <n v="0"/>
    <n v="0"/>
    <n v="0"/>
    <n v="0"/>
    <n v="0"/>
    <n v="0"/>
    <n v="80"/>
    <n v="80"/>
    <n v="80"/>
    <n v="80"/>
    <n v="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"/>
    <n v="160"/>
    <n v="320"/>
    <n v="0"/>
    <n v="0"/>
    <n v="0"/>
    <n v="20000"/>
    <s v="320 refacciones y  320 almuerzos"/>
    <s v="Pef 0051 y 0049"/>
    <s v="Carmen Villatoro"/>
    <s v="Sin observaciones"/>
  </r>
  <r>
    <n v="7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5"/>
    <x v="31"/>
    <n v="0"/>
    <n v="1"/>
    <s v="2019-491"/>
    <n v="1"/>
    <n v="0"/>
    <s v="Guatemala"/>
    <s v="Guatemala"/>
    <s v="Diagonal 25 calle de la Las tapias Interior Granja Julia zona 18"/>
    <d v="2019-03-24T00:00:00"/>
    <d v="2019-03-24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n/a"/>
    <s v="n/a"/>
    <s v="n/a"/>
    <s v="Sin observaciones"/>
  </r>
  <r>
    <n v="75"/>
    <s v="Personas beneficiadas con actividades deportivas no escolares, no federadas y de recreación"/>
    <s v="Personas con discapacidad beneficiadas con actividades físicas, deportivas y recreativas adaptadas"/>
    <x v="6"/>
    <x v="45"/>
    <n v="0"/>
    <n v="1"/>
    <s v="JPS-AVMB/355-2018/dc   2018-4156"/>
    <n v="1"/>
    <n v="0"/>
    <s v="Sacatepéquez"/>
    <s v="Magdalena Milpas Altas"/>
    <s v="Magdalena Milpas Altas "/>
    <d v="2019-01-21T00:00:00"/>
    <d v="2019-01-21T00:00:00"/>
    <n v="0"/>
    <n v="0"/>
    <n v="0"/>
    <n v="0"/>
    <n v="0"/>
    <n v="0"/>
    <n v="13"/>
    <n v="15"/>
    <n v="13"/>
    <n v="15"/>
    <n v="28"/>
    <n v="0"/>
    <n v="0"/>
    <n v="0"/>
    <n v="0"/>
    <n v="0"/>
    <n v="0"/>
    <n v="5"/>
    <n v="6"/>
    <n v="5"/>
    <n v="6"/>
    <n v="11"/>
    <n v="0"/>
    <n v="0"/>
    <n v="0"/>
    <n v="0"/>
    <n v="0"/>
    <n v="0"/>
    <n v="5"/>
    <n v="5"/>
    <n v="5"/>
    <n v="5"/>
    <n v="10"/>
    <n v="0"/>
    <n v="0"/>
    <n v="0"/>
    <n v="0"/>
    <n v="0"/>
    <n v="0"/>
    <n v="0"/>
    <n v="0"/>
    <n v="0"/>
    <n v="0"/>
    <n v="0"/>
    <n v="23"/>
    <n v="26"/>
    <n v="49"/>
    <n v="0"/>
    <n v="0"/>
    <n v="0"/>
    <n v="0"/>
    <s v="Juego Inflable, Cama Elástica, Pinta caritas y Globoflexia, 3 Promotores  "/>
    <s v="n/a"/>
    <s v="Karen González "/>
    <s v="Sin observaciones"/>
  </r>
  <r>
    <n v="76"/>
    <s v="Personas beneficiadas con actividades deportivas no escolares, no federadas y de recreación"/>
    <s v="Personas con discapacidad beneficiadas con actividades físicas, deportivas y recreativas adaptadas"/>
    <x v="6"/>
    <x v="48"/>
    <n v="1"/>
    <n v="0"/>
    <s v="n/a"/>
    <n v="1"/>
    <n v="0"/>
    <s v="Alta_Verapaz"/>
    <s v="Cobán"/>
    <s v="Parque Central"/>
    <d v="2019-03-10T00:00:00"/>
    <d v="2019-03-10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"/>
    <n v="0"/>
    <n v="18"/>
    <n v="18"/>
    <n v="0"/>
    <n v="0"/>
    <n v="0"/>
    <n v="0"/>
    <n v="0"/>
    <n v="0"/>
    <n v="34"/>
    <n v="28"/>
    <n v="34"/>
    <n v="28"/>
    <n v="62"/>
    <n v="0"/>
    <n v="0"/>
    <n v="0"/>
    <n v="0"/>
    <n v="0"/>
    <n v="0"/>
    <n v="0"/>
    <n v="0"/>
    <n v="0"/>
    <n v="0"/>
    <n v="0"/>
    <n v="34"/>
    <n v="46"/>
    <n v="80"/>
    <n v="0"/>
    <n v="0"/>
    <n v="0"/>
    <n v="10500"/>
    <s v="3 Promotores, 50 almuerzos, actividades deportivas"/>
    <s v="n/a"/>
    <s v="Mynor Cordón "/>
    <s v="Sin observaciones"/>
  </r>
  <r>
    <n v="77"/>
    <s v="Personas beneficiadas con actividades deportivas no escolares, no federadas y de recreación"/>
    <s v="Personas con discapacidad beneficiadas con actividades físicas, deportivas y recreativas adaptadas"/>
    <x v="6"/>
    <x v="49"/>
    <n v="1"/>
    <n v="0"/>
    <s v="n/a"/>
    <n v="1"/>
    <n v="0"/>
    <s v="Alta_Verapaz"/>
    <s v="Cobán"/>
    <s v="Parque Central"/>
    <d v="2019-03-11T00:00:00"/>
    <d v="2019-03-11T00:00:00"/>
    <n v="0"/>
    <n v="0"/>
    <n v="0"/>
    <n v="0"/>
    <n v="0"/>
    <n v="0"/>
    <n v="127"/>
    <n v="105"/>
    <n v="127"/>
    <n v="105"/>
    <n v="232"/>
    <n v="0"/>
    <n v="0"/>
    <n v="0"/>
    <n v="0"/>
    <n v="0"/>
    <n v="0"/>
    <n v="35"/>
    <n v="28"/>
    <n v="35"/>
    <n v="28"/>
    <n v="63"/>
    <n v="0"/>
    <n v="0"/>
    <n v="0"/>
    <n v="0"/>
    <n v="0"/>
    <n v="0"/>
    <n v="33"/>
    <n v="22"/>
    <n v="33"/>
    <n v="22"/>
    <n v="55"/>
    <n v="0"/>
    <n v="0"/>
    <n v="0"/>
    <n v="0"/>
    <n v="0"/>
    <n v="0"/>
    <n v="0"/>
    <n v="0"/>
    <n v="0"/>
    <n v="0"/>
    <n v="0"/>
    <n v="195"/>
    <n v="155"/>
    <n v="350"/>
    <n v="0"/>
    <n v="0"/>
    <n v="0"/>
    <n v="10500"/>
    <s v="4 Promotores, 350 almuerzos, actividades recreativas y deportivas"/>
    <s v="n/a"/>
    <s v="Mynor Cordón "/>
    <s v="Sin observaciones"/>
  </r>
  <r>
    <n v="78"/>
    <s v="Personas beneficiadas con actividades deportivas no escolares, no federadas y de recreación"/>
    <s v="Personas con discapacidad beneficiadas con actividades físicas, deportivas y recreativas adaptadas"/>
    <x v="6"/>
    <x v="49"/>
    <n v="1"/>
    <n v="0"/>
    <s v="n/a"/>
    <n v="1"/>
    <n v="0"/>
    <s v="Baja_Verapaz"/>
    <s v="Salamá"/>
    <s v="Parque Central"/>
    <d v="2019-03-12T00:00:00"/>
    <d v="2019-03-12T00:00:00"/>
    <n v="0"/>
    <n v="0"/>
    <n v="0"/>
    <n v="0"/>
    <n v="0"/>
    <n v="0"/>
    <n v="127"/>
    <n v="105"/>
    <n v="127"/>
    <n v="105"/>
    <n v="232"/>
    <n v="0"/>
    <n v="0"/>
    <n v="0"/>
    <n v="0"/>
    <n v="0"/>
    <n v="0"/>
    <n v="32"/>
    <n v="28"/>
    <n v="32"/>
    <n v="28"/>
    <n v="60"/>
    <n v="0"/>
    <n v="0"/>
    <n v="0"/>
    <n v="0"/>
    <n v="0"/>
    <n v="0"/>
    <n v="26"/>
    <n v="32"/>
    <n v="26"/>
    <n v="32"/>
    <n v="58"/>
    <n v="0"/>
    <n v="0"/>
    <n v="0"/>
    <n v="0"/>
    <n v="0"/>
    <n v="0"/>
    <n v="0"/>
    <n v="0"/>
    <n v="0"/>
    <n v="0"/>
    <n v="0"/>
    <n v="185"/>
    <n v="165"/>
    <n v="350"/>
    <n v="0"/>
    <n v="0"/>
    <n v="0"/>
    <n v="1500"/>
    <s v="4 Promotores, 350 almuerzos, actividades recreativas y deportivas"/>
    <s v="n/a"/>
    <s v="Mynor Cordón "/>
    <s v="Sin observaciones"/>
  </r>
  <r>
    <n v="79"/>
    <s v="Personas beneficiadas con actividades deportivas no escolares, no federadas y de recreación"/>
    <s v="Personas con discapacidad beneficiadas con actividades físicas, deportivas y recreativas adaptadas"/>
    <x v="6"/>
    <x v="50"/>
    <n v="1"/>
    <n v="0"/>
    <s v="n/a"/>
    <n v="1"/>
    <n v="0"/>
    <s v="Guatemala"/>
    <s v="Guatemala"/>
    <s v="Domo zona 13"/>
    <d v="2019-03-15T00:00:00"/>
    <d v="2019-03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"/>
    <n v="18"/>
    <n v="32"/>
    <n v="18"/>
    <n v="50"/>
    <n v="0"/>
    <n v="0"/>
    <n v="0"/>
    <n v="0"/>
    <n v="0"/>
    <n v="0"/>
    <n v="0"/>
    <n v="0"/>
    <n v="0"/>
    <n v="0"/>
    <n v="0"/>
    <n v="32"/>
    <n v="18"/>
    <n v="50"/>
    <n v="0"/>
    <n v="0"/>
    <n v="0"/>
    <n v="0"/>
    <s v="n/a"/>
    <s v="n/a"/>
    <s v="Mynor Cordón "/>
    <s v="Sin observaciones"/>
  </r>
  <r>
    <n v="80"/>
    <s v="Personas beneficiadas con actividades deportivas no escolares, no federadas y de recreación"/>
    <s v="Personas con discapacidad beneficiadas con actividades físicas, deportivas y recreativas adaptadas"/>
    <x v="6"/>
    <x v="51"/>
    <n v="0"/>
    <n v="1"/>
    <s v="PPASE JPS/AVMB/09-2019/jc                               Gestión 2019-93"/>
    <n v="1"/>
    <n v="0"/>
    <s v="Guatemala"/>
    <s v="Guatemala"/>
    <s v="Hospital de Salud Mental Federico Mora"/>
    <d v="2019-03-15T00:00:00"/>
    <d v="2019-03-15T00:00:00"/>
    <n v="0"/>
    <n v="0"/>
    <n v="0"/>
    <n v="0"/>
    <n v="0"/>
    <n v="0"/>
    <n v="0"/>
    <n v="0"/>
    <n v="0"/>
    <n v="0"/>
    <n v="0"/>
    <n v="0"/>
    <n v="0"/>
    <n v="0"/>
    <n v="0"/>
    <n v="0"/>
    <n v="0"/>
    <n v="52"/>
    <n v="72"/>
    <n v="52"/>
    <n v="72"/>
    <n v="124"/>
    <n v="0"/>
    <n v="0"/>
    <n v="0"/>
    <n v="0"/>
    <n v="0"/>
    <n v="0"/>
    <n v="52"/>
    <n v="54"/>
    <n v="52"/>
    <n v="54"/>
    <n v="106"/>
    <n v="0"/>
    <n v="0"/>
    <n v="0"/>
    <n v="0"/>
    <n v="0"/>
    <n v="0"/>
    <n v="36"/>
    <n v="54"/>
    <n v="36"/>
    <n v="54"/>
    <n v="90"/>
    <n v="140"/>
    <n v="180"/>
    <n v="320"/>
    <n v="0"/>
    <n v="0"/>
    <n v="0"/>
    <n v="9600"/>
    <s v="3 Promotores, 320 almuerzos, actividades recreativas"/>
    <s v="n/a"/>
    <s v="Mynor Cordón "/>
    <s v="Sin observaciones"/>
  </r>
  <r>
    <n v="81"/>
    <s v="Personas beneficiadas con actividades deportivas no escolares, no federadas y de recreación"/>
    <s v="Personas con discapacidad beneficiadas con actividades físicas, deportivas y recreativas adaptadas"/>
    <x v="6"/>
    <x v="52"/>
    <n v="1"/>
    <n v="0"/>
    <s v="n/a"/>
    <n v="0"/>
    <n v="1"/>
    <s v="Guatemala"/>
    <s v="Guatemala"/>
    <s v="Parque Central"/>
    <d v="2019-03-21T00:00:00"/>
    <d v="2019-03-21T00:00:00"/>
    <n v="0"/>
    <n v="0"/>
    <n v="0"/>
    <n v="0"/>
    <n v="0"/>
    <n v="0"/>
    <n v="54"/>
    <n v="39"/>
    <n v="54"/>
    <n v="39"/>
    <n v="93"/>
    <n v="0"/>
    <n v="0"/>
    <n v="0"/>
    <n v="0"/>
    <n v="0"/>
    <n v="0"/>
    <n v="63"/>
    <n v="46"/>
    <n v="63"/>
    <n v="46"/>
    <n v="109"/>
    <n v="0"/>
    <n v="0"/>
    <n v="0"/>
    <n v="0"/>
    <n v="0"/>
    <n v="0"/>
    <n v="69"/>
    <n v="57"/>
    <n v="69"/>
    <n v="57"/>
    <n v="126"/>
    <n v="0"/>
    <n v="0"/>
    <n v="0"/>
    <n v="0"/>
    <n v="0"/>
    <n v="0"/>
    <n v="39"/>
    <n v="33"/>
    <n v="39"/>
    <n v="33"/>
    <n v="72"/>
    <n v="225"/>
    <n v="175"/>
    <n v="400"/>
    <n v="0"/>
    <n v="0"/>
    <n v="0"/>
    <n v="9000"/>
    <s v="400 refacciones, pinta caritas, dos promotores y Globoflexia"/>
    <s v="n/a"/>
    <s v="Mynor Cordón "/>
    <s v="Se hace referencia de que la actividad del Síndrome de Down en el Instituto Neurológico de Guatemala se unificó con la actividad del parque Central "/>
  </r>
  <r>
    <n v="82"/>
    <s v="Personas beneficiadas con actividades deportivas no escolares, no federadas y de recreación"/>
    <s v="Personas con discapacidad beneficiadas con actividades físicas, deportivas y recreativas adaptadas"/>
    <x v="6"/>
    <x v="53"/>
    <n v="1"/>
    <n v="0"/>
    <s v="n/a"/>
    <n v="0"/>
    <n v="1"/>
    <s v="Guatemala"/>
    <s v="Guatemala"/>
    <s v="Campo Marte, zona 5"/>
    <d v="2019-03-22T00:00:00"/>
    <d v="2019-03-22T00:00:00"/>
    <n v="0"/>
    <n v="0"/>
    <n v="0"/>
    <n v="0"/>
    <n v="0"/>
    <n v="0"/>
    <n v="86"/>
    <n v="97"/>
    <n v="86"/>
    <n v="97"/>
    <n v="183"/>
    <n v="0"/>
    <n v="0"/>
    <n v="0"/>
    <n v="0"/>
    <n v="0"/>
    <n v="0"/>
    <n v="42"/>
    <n v="32"/>
    <n v="42"/>
    <n v="32"/>
    <n v="74"/>
    <n v="0"/>
    <n v="0"/>
    <n v="0"/>
    <n v="0"/>
    <n v="0"/>
    <n v="0"/>
    <n v="59"/>
    <n v="44"/>
    <n v="59"/>
    <n v="44"/>
    <n v="103"/>
    <n v="0"/>
    <n v="0"/>
    <n v="0"/>
    <n v="0"/>
    <n v="0"/>
    <n v="0"/>
    <n v="23"/>
    <n v="17"/>
    <n v="23"/>
    <n v="17"/>
    <n v="40"/>
    <n v="210"/>
    <n v="190"/>
    <n v="400"/>
    <n v="0"/>
    <n v="0"/>
    <n v="0"/>
    <n v="12000"/>
    <s v="400 refacciones, pinta caritas, Globoflexia"/>
    <s v="n/a"/>
    <s v="Mynor Cordón "/>
    <s v="Sin observaciones"/>
  </r>
  <r>
    <n v="83"/>
    <s v="Personas beneficiadas con actividades deportivas no escolares, no federadas y de recreación"/>
    <s v="Personas con discapacidad beneficiadas con actividades físicas, deportivas y recreativas adaptadas"/>
    <x v="6"/>
    <x v="54"/>
    <n v="1"/>
    <n v="0"/>
    <s v="n/a"/>
    <n v="1"/>
    <n v="0"/>
    <s v="Guatemala"/>
    <s v="Guatemala"/>
    <s v="Campo Marte"/>
    <d v="2019-03-31T00:00:00"/>
    <d v="2019-03-31T00:00:00"/>
    <n v="0"/>
    <n v="0"/>
    <n v="0"/>
    <n v="0"/>
    <n v="0"/>
    <n v="0"/>
    <n v="35"/>
    <n v="42"/>
    <n v="35"/>
    <n v="42"/>
    <n v="77"/>
    <n v="0"/>
    <n v="0"/>
    <n v="0"/>
    <n v="0"/>
    <n v="0"/>
    <n v="0"/>
    <n v="25"/>
    <n v="19"/>
    <n v="25"/>
    <n v="19"/>
    <n v="44"/>
    <n v="0"/>
    <n v="0"/>
    <n v="0"/>
    <n v="0"/>
    <n v="0"/>
    <n v="0"/>
    <n v="19"/>
    <n v="11"/>
    <n v="19"/>
    <n v="11"/>
    <n v="30"/>
    <n v="0"/>
    <n v="0"/>
    <n v="0"/>
    <n v="0"/>
    <n v="0"/>
    <n v="0"/>
    <n v="0"/>
    <n v="0"/>
    <n v="0"/>
    <n v="0"/>
    <n v="0"/>
    <n v="79"/>
    <n v="72"/>
    <n v="151"/>
    <n v="0"/>
    <n v="0"/>
    <n v="0"/>
    <n v="4500"/>
    <s v="Promotores  y 150 refacciones"/>
    <s v="PCE 032"/>
    <s v="Mynor Cordón"/>
    <s v="Sin Observaciones "/>
  </r>
  <r>
    <n v="84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5"/>
    <n v="1"/>
    <n v="0"/>
    <s v="n/a"/>
    <n v="1"/>
    <n v="0"/>
    <s v="Jutiapa"/>
    <s v="Moyuta"/>
    <s v="parque Central de San miguel Petapa"/>
    <d v="2019-03-13T00:00:00"/>
    <d v="2019-03-17T00:00:00"/>
    <n v="0"/>
    <n v="0"/>
    <n v="0"/>
    <n v="0"/>
    <n v="105"/>
    <n v="150"/>
    <n v="15"/>
    <n v="25"/>
    <n v="120"/>
    <n v="175"/>
    <n v="295"/>
    <n v="0"/>
    <n v="0"/>
    <n v="0"/>
    <n v="0"/>
    <n v="45"/>
    <n v="35"/>
    <n v="15"/>
    <n v="10"/>
    <n v="60"/>
    <n v="45"/>
    <n v="105"/>
    <n v="0"/>
    <n v="0"/>
    <n v="0"/>
    <n v="0"/>
    <n v="12"/>
    <n v="14"/>
    <n v="5"/>
    <n v="9"/>
    <n v="17"/>
    <n v="23"/>
    <n v="40"/>
    <n v="0"/>
    <n v="0"/>
    <n v="0"/>
    <n v="0"/>
    <n v="15"/>
    <n v="32"/>
    <n v="6"/>
    <n v="7"/>
    <n v="21"/>
    <n v="39"/>
    <n v="60"/>
    <n v="218"/>
    <n v="282"/>
    <n v="500"/>
    <n v="5"/>
    <n v="11"/>
    <n v="23100"/>
    <n v="125"/>
    <s v="Globoflexia, pinta caritas, camas elásticas, inflables"/>
    <s v="n/a"/>
    <s v="Adán celada"/>
    <s v="Sin observaciones"/>
  </r>
  <r>
    <n v="85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5"/>
    <n v="1"/>
    <n v="0"/>
    <s v="n/a"/>
    <n v="1"/>
    <n v="0"/>
    <s v="Jalapa"/>
    <s v="San Carlos Alzatate"/>
    <s v="parque Central de San miguel Petapa"/>
    <d v="2019-03-13T00:00:00"/>
    <d v="2019-03-15T00:00:00"/>
    <n v="0"/>
    <n v="0"/>
    <n v="0"/>
    <n v="0"/>
    <n v="50"/>
    <n v="60"/>
    <n v="10"/>
    <n v="15"/>
    <n v="60"/>
    <n v="75"/>
    <n v="135"/>
    <n v="0"/>
    <n v="0"/>
    <n v="0"/>
    <n v="0"/>
    <n v="15"/>
    <n v="22"/>
    <n v="5"/>
    <n v="8"/>
    <n v="20"/>
    <n v="30"/>
    <n v="50"/>
    <n v="0"/>
    <n v="0"/>
    <n v="0"/>
    <n v="0"/>
    <n v="22"/>
    <n v="33"/>
    <n v="10"/>
    <n v="11"/>
    <n v="32"/>
    <n v="44"/>
    <n v="76"/>
    <n v="0"/>
    <n v="0"/>
    <n v="0"/>
    <n v="0"/>
    <n v="10"/>
    <n v="11"/>
    <n v="5"/>
    <n v="8"/>
    <n v="15"/>
    <n v="19"/>
    <n v="34"/>
    <n v="127"/>
    <n v="168"/>
    <n v="295"/>
    <n v="3"/>
    <n v="4"/>
    <n v="5040"/>
    <n v="125"/>
    <s v="Globoflexia, pinta caritas, camas elásticas, inflables"/>
    <s v="n/a"/>
    <s v="Erick López"/>
    <s v="Sin observaciones"/>
  </r>
  <r>
    <n v="86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5"/>
    <n v="1"/>
    <n v="0"/>
    <s v="n/a"/>
    <n v="1"/>
    <n v="0"/>
    <s v="Jutiapa"/>
    <s v="Moyuta"/>
    <s v="parque Central de Moyuta"/>
    <d v="2019-03-16T00:00:00"/>
    <d v="2019-03-16T00:00:00"/>
    <n v="0"/>
    <n v="0"/>
    <n v="0"/>
    <n v="0"/>
    <n v="100"/>
    <n v="125"/>
    <n v="250"/>
    <n v="200"/>
    <n v="350"/>
    <n v="325"/>
    <n v="675"/>
    <n v="0"/>
    <n v="0"/>
    <n v="0"/>
    <n v="0"/>
    <n v="100"/>
    <n v="125"/>
    <n v="22"/>
    <n v="35"/>
    <n v="122"/>
    <n v="160"/>
    <n v="282"/>
    <n v="0"/>
    <n v="0"/>
    <n v="0"/>
    <n v="0"/>
    <n v="10"/>
    <n v="9"/>
    <n v="9"/>
    <n v="5"/>
    <n v="19"/>
    <n v="14"/>
    <n v="33"/>
    <n v="0"/>
    <n v="0"/>
    <n v="0"/>
    <n v="0"/>
    <n v="2"/>
    <n v="2"/>
    <n v="3"/>
    <n v="3"/>
    <n v="5"/>
    <n v="5"/>
    <n v="10"/>
    <n v="496"/>
    <n v="504"/>
    <n v="1000"/>
    <n v="1"/>
    <n v="11"/>
    <n v="4620"/>
    <n v="125"/>
    <s v="Tarima, Sonido, Iluminación, "/>
    <s v=" PEF-0053"/>
    <s v="Adán celada"/>
    <s v="Sin observaciones"/>
  </r>
  <r>
    <n v="87"/>
    <s v="Festivales deportivos, recreativos y otros eventos de carácter especial, realizados para promover el acceso a la actividad física y la recreación"/>
    <s v="Festivales deportivos y recreativos realizados para promover el acceso a la actividad física, el deporte no federado y no escolar"/>
    <x v="7"/>
    <x v="55"/>
    <n v="1"/>
    <n v="0"/>
    <s v="n/a"/>
    <n v="1"/>
    <n v="0"/>
    <s v="Guatemala"/>
    <s v="Chinautla"/>
    <s v="parque Central de Chinautla"/>
    <d v="2019-03-22T00:00:00"/>
    <d v="2019-03-22T00:00:00"/>
    <n v="0"/>
    <n v="0"/>
    <n v="0"/>
    <n v="0"/>
    <n v="0"/>
    <n v="0"/>
    <n v="10"/>
    <n v="15"/>
    <n v="10"/>
    <n v="15"/>
    <n v="25"/>
    <n v="0"/>
    <n v="0"/>
    <n v="0"/>
    <n v="0"/>
    <n v="0"/>
    <n v="0"/>
    <n v="10"/>
    <n v="9"/>
    <n v="10"/>
    <n v="9"/>
    <n v="19"/>
    <n v="0"/>
    <n v="0"/>
    <n v="0"/>
    <n v="0"/>
    <n v="0"/>
    <n v="0"/>
    <n v="5"/>
    <n v="11"/>
    <n v="5"/>
    <n v="11"/>
    <n v="16"/>
    <n v="0"/>
    <n v="0"/>
    <n v="0"/>
    <n v="0"/>
    <n v="0"/>
    <n v="0"/>
    <n v="8"/>
    <n v="7"/>
    <n v="8"/>
    <n v="7"/>
    <n v="15"/>
    <n v="33"/>
    <n v="42"/>
    <n v="75"/>
    <n v="0"/>
    <m/>
    <n v="0"/>
    <n v="125"/>
    <s v="Globoflexia, pinta caritas, camas elásticas, inflables"/>
    <s v="n/a"/>
    <s v="Carlos Cinto"/>
    <s v="Sin observaciones"/>
  </r>
  <r>
    <n v="88"/>
    <s v="Personas beneficiadas con actividades deportivas no escolares, no federadas y de recreación"/>
    <s v="Eventos de exhibición y práctica de juegos ancestrales y tradicionales, en beneficio de personas"/>
    <x v="8"/>
    <x v="56"/>
    <n v="0"/>
    <n v="1"/>
    <s v="2019-233"/>
    <n v="1"/>
    <n v="0"/>
    <s v="Suchitepéquez"/>
    <s v="Samayac"/>
    <s v="Parque Central"/>
    <d v="2019-03-04T00:00:00"/>
    <d v="2019-03-04T00:00:00"/>
    <n v="0"/>
    <n v="0"/>
    <n v="0"/>
    <n v="0"/>
    <n v="0"/>
    <n v="0"/>
    <n v="0"/>
    <n v="0"/>
    <n v="0"/>
    <n v="0"/>
    <n v="0"/>
    <n v="52"/>
    <n v="68"/>
    <n v="0"/>
    <n v="0"/>
    <n v="0"/>
    <n v="0"/>
    <n v="135"/>
    <n v="120"/>
    <n v="187"/>
    <n v="188"/>
    <n v="3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"/>
    <n v="188"/>
    <n v="375"/>
    <n v="4"/>
    <n v="3"/>
    <n v="5040"/>
    <n v="60"/>
    <s v="Tablero de Pelota Maya, trajes de jugadores, escalera."/>
    <s v="n/a"/>
    <s v="Marlon Winter"/>
    <s v="Sin observaciones"/>
  </r>
  <r>
    <n v="89"/>
    <s v="Personas beneficiadas con actividades deportivas no escolares, no federadas y de recreación"/>
    <s v="Eventos de exhibición y práctica de juegos ancestrales y tradicionales, en beneficio de personas"/>
    <x v="8"/>
    <x v="56"/>
    <n v="1"/>
    <n v="0"/>
    <s v="n/a"/>
    <n v="1"/>
    <n v="0"/>
    <s v="Jutiapa"/>
    <s v="Moyuta"/>
    <s v="Parque Central"/>
    <d v="2019-03-14T00:00:00"/>
    <d v="2019-03-14T00:00:00"/>
    <n v="0"/>
    <n v="0"/>
    <n v="0"/>
    <n v="0"/>
    <n v="0"/>
    <n v="0"/>
    <n v="50"/>
    <n v="50"/>
    <n v="50"/>
    <n v="50"/>
    <n v="100"/>
    <n v="0"/>
    <n v="0"/>
    <n v="0"/>
    <n v="0"/>
    <n v="0"/>
    <n v="0"/>
    <n v="45"/>
    <n v="60"/>
    <n v="45"/>
    <n v="60"/>
    <n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"/>
    <n v="110"/>
    <n v="205"/>
    <n v="4"/>
    <n v="1"/>
    <n v="1680"/>
    <n v="0"/>
    <s v="Tablero de Pelota Maya, trajes de jugadores, escalera."/>
    <s v="n/a"/>
    <s v="Marlon Winter"/>
    <s v="Sin observaciones"/>
  </r>
  <r>
    <n v="90"/>
    <s v="Personas beneficiadas con actividades deportivas no escolares, no federadas y de recreación"/>
    <s v="Eventos de exhibición y práctica de juegos ancestrales y tradicionales, en beneficio de personas"/>
    <x v="8"/>
    <x v="56"/>
    <n v="1"/>
    <n v="0"/>
    <s v="n/a"/>
    <n v="1"/>
    <n v="0"/>
    <s v="Jutiapa"/>
    <s v="Moyuta"/>
    <s v="Parque Central"/>
    <d v="2019-03-15T00:00:00"/>
    <d v="2019-03-15T00:00:00"/>
    <n v="0"/>
    <n v="0"/>
    <n v="0"/>
    <n v="0"/>
    <n v="0"/>
    <n v="0"/>
    <n v="75"/>
    <n v="64"/>
    <n v="75"/>
    <n v="64"/>
    <n v="139"/>
    <n v="0"/>
    <n v="0"/>
    <n v="0"/>
    <n v="0"/>
    <n v="0"/>
    <n v="0"/>
    <n v="50"/>
    <n v="25"/>
    <n v="50"/>
    <n v="25"/>
    <n v="75"/>
    <n v="0"/>
    <n v="0"/>
    <n v="0"/>
    <n v="0"/>
    <n v="0"/>
    <n v="0"/>
    <n v="14"/>
    <n v="16"/>
    <n v="14"/>
    <n v="16"/>
    <n v="30"/>
    <n v="0"/>
    <n v="0"/>
    <n v="0"/>
    <n v="0"/>
    <n v="0"/>
    <n v="0"/>
    <n v="0"/>
    <n v="0"/>
    <n v="0"/>
    <n v="0"/>
    <n v="0"/>
    <n v="139"/>
    <n v="105"/>
    <n v="244"/>
    <n v="4"/>
    <n v="1"/>
    <n v="1680"/>
    <n v="0"/>
    <s v="Tablero de Pelota Maya, trajes de jugadores, escalera."/>
    <s v="n/a"/>
    <s v="Marlon Winter"/>
    <s v="Sin observaciones"/>
  </r>
  <r>
    <n v="91"/>
    <s v="Personas beneficiadas con actividades deportivas no escolares, no federadas y de recreación"/>
    <s v="Eventos de exhibición y práctica de juegos ancestrales y tradicionales, en beneficio de personas"/>
    <x v="8"/>
    <x v="57"/>
    <n v="0"/>
    <n v="1"/>
    <s v="2019-657"/>
    <n v="1"/>
    <n v="0"/>
    <s v="Sacatepéquez"/>
    <s v="Antigua Guatemala"/>
    <s v="(km 2.5 carretera a San Juan del Obispo y Santa María de Jesús Finca Primavera No. 1 La Antigua Guatemala)."/>
    <d v="2019-03-20T00:00:00"/>
    <d v="2019-03-20T00:00:00"/>
    <n v="0"/>
    <n v="0"/>
    <n v="0"/>
    <n v="0"/>
    <n v="0"/>
    <n v="0"/>
    <n v="0"/>
    <n v="0"/>
    <n v="0"/>
    <n v="0"/>
    <n v="0"/>
    <n v="0"/>
    <n v="0"/>
    <n v="0"/>
    <n v="0"/>
    <n v="0"/>
    <n v="0"/>
    <n v="68"/>
    <n v="44"/>
    <n v="68"/>
    <n v="44"/>
    <n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"/>
    <n v="44"/>
    <n v="112"/>
    <n v="4"/>
    <n v="1"/>
    <n v="1680"/>
    <n v="60"/>
    <s v="Tablero de Pelota Maya, trajes de jugadores, escalera."/>
    <s v="n/a"/>
    <s v="Marlon Winter"/>
    <s v="No se llevo viáticos"/>
  </r>
  <r>
    <n v="92"/>
    <s v="Personas beneficiadas con actividades deportivas no escolares, no federadas y de recreación"/>
    <s v="Eventos de exhibición y práctica de juegos ancestrales y tradicionales, en beneficio de personas"/>
    <x v="8"/>
    <x v="57"/>
    <n v="1"/>
    <n v="0"/>
    <s v="n/a"/>
    <n v="1"/>
    <n v="0"/>
    <s v="Chiquimula"/>
    <s v="Chiquimula"/>
    <s v="Parque Central"/>
    <d v="2019-03-27T00:00:00"/>
    <d v="2019-03-27T00:00:00"/>
    <n v="10"/>
    <n v="20"/>
    <n v="0"/>
    <n v="0"/>
    <n v="0"/>
    <n v="0"/>
    <n v="20"/>
    <n v="25"/>
    <n v="30"/>
    <n v="45"/>
    <n v="75"/>
    <n v="0"/>
    <n v="0"/>
    <n v="0"/>
    <n v="0"/>
    <n v="0"/>
    <n v="0"/>
    <n v="30"/>
    <n v="42"/>
    <n v="30"/>
    <n v="42"/>
    <n v="72"/>
    <n v="0"/>
    <n v="0"/>
    <n v="0"/>
    <n v="0"/>
    <n v="0"/>
    <n v="0"/>
    <n v="35"/>
    <n v="40"/>
    <n v="35"/>
    <n v="40"/>
    <n v="75"/>
    <n v="0"/>
    <n v="0"/>
    <n v="0"/>
    <n v="0"/>
    <n v="0"/>
    <n v="0"/>
    <n v="10"/>
    <n v="15"/>
    <n v="10"/>
    <n v="15"/>
    <n v="25"/>
    <n v="105"/>
    <n v="142"/>
    <n v="247"/>
    <n v="5"/>
    <n v="1"/>
    <n v="2100"/>
    <n v="0"/>
    <s v="Tablero de Pelota Maya, trajes de jugadores, escalera."/>
    <s v="n/a"/>
    <s v="Marlon Winter"/>
    <s v="n/a"/>
  </r>
  <r>
    <n v="93"/>
    <s v="Personas beneficiadas con actividades deportivas no escolares, no federadas y de recreación"/>
    <s v="Eventos de exhibición y práctica de juegos ancestrales y tradicionales, en beneficio de personas"/>
    <x v="8"/>
    <x v="57"/>
    <n v="1"/>
    <n v="0"/>
    <s v="n/a"/>
    <n v="1"/>
    <n v="0"/>
    <s v="Chiquimula"/>
    <s v="Esquipulas"/>
    <s v="Parque Central"/>
    <d v="2019-03-28T00:00:00"/>
    <d v="2019-03-28T00:00:00"/>
    <n v="5"/>
    <n v="15"/>
    <n v="0"/>
    <n v="0"/>
    <n v="0"/>
    <n v="0"/>
    <n v="14"/>
    <n v="23"/>
    <n v="19"/>
    <n v="38"/>
    <n v="57"/>
    <n v="10"/>
    <n v="5"/>
    <n v="0"/>
    <n v="0"/>
    <n v="0"/>
    <n v="0"/>
    <n v="38"/>
    <n v="33"/>
    <n v="48"/>
    <n v="38"/>
    <n v="86"/>
    <n v="0"/>
    <n v="0"/>
    <n v="0"/>
    <n v="0"/>
    <n v="0"/>
    <n v="0"/>
    <n v="30"/>
    <n v="36"/>
    <n v="30"/>
    <n v="36"/>
    <n v="66"/>
    <n v="0"/>
    <n v="0"/>
    <n v="0"/>
    <n v="0"/>
    <n v="0"/>
    <n v="0"/>
    <n v="22"/>
    <n v="18"/>
    <n v="22"/>
    <n v="18"/>
    <n v="40"/>
    <n v="119"/>
    <n v="130"/>
    <n v="249"/>
    <n v="5"/>
    <n v="1"/>
    <n v="2100"/>
    <n v="0"/>
    <s v="Tablero de Pelota Maya, trajes de jugadores, escalera."/>
    <s v="n/a"/>
    <s v="Marlon Winter"/>
    <s v="n/a"/>
  </r>
  <r>
    <n v="94"/>
    <s v="Personas beneficiadas con actividades deportivas no escolares, no federadas y de recreación"/>
    <s v="Eventos de exhibición y práctica de juegos ancestrales y tradicionales, en beneficio de personas"/>
    <x v="8"/>
    <x v="57"/>
    <n v="1"/>
    <n v="0"/>
    <s v="n/a"/>
    <n v="1"/>
    <n v="0"/>
    <s v="Chiquimula"/>
    <s v="San José La Arada"/>
    <s v="Parque Central"/>
    <d v="2019-03-29T00:00:00"/>
    <d v="2019-03-29T00:00:00"/>
    <n v="8"/>
    <n v="7"/>
    <n v="0"/>
    <n v="0"/>
    <n v="0"/>
    <n v="0"/>
    <n v="22"/>
    <n v="35"/>
    <n v="30"/>
    <n v="42"/>
    <n v="72"/>
    <n v="0"/>
    <n v="0"/>
    <n v="0"/>
    <n v="0"/>
    <n v="0"/>
    <n v="0"/>
    <n v="23"/>
    <n v="56"/>
    <n v="23"/>
    <n v="56"/>
    <n v="79"/>
    <n v="0"/>
    <n v="0"/>
    <n v="0"/>
    <n v="0"/>
    <n v="0"/>
    <n v="0"/>
    <n v="53"/>
    <n v="67"/>
    <n v="53"/>
    <n v="67"/>
    <n v="120"/>
    <n v="0"/>
    <n v="0"/>
    <n v="0"/>
    <n v="0"/>
    <n v="0"/>
    <n v="0"/>
    <n v="20"/>
    <n v="14"/>
    <n v="20"/>
    <n v="14"/>
    <n v="34"/>
    <n v="126"/>
    <n v="179"/>
    <n v="305"/>
    <n v="5"/>
    <n v="1"/>
    <n v="2100"/>
    <n v="0"/>
    <s v="Tablero de Pelota Maya, trajes de jugadores, escalera."/>
    <s v="n/a"/>
    <s v="Marlon Winter"/>
    <s v="n/a"/>
  </r>
  <r>
    <n v="95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8"/>
    <n v="1"/>
    <n v="0"/>
    <s v="n/a"/>
    <n v="1"/>
    <n v="0"/>
    <s v="Guatemala"/>
    <s v="Amatitlán"/>
    <s v="Salón Municipal "/>
    <d v="2019-03-05T00:00:00"/>
    <d v="2019-03-05T00:00:00"/>
    <n v="0"/>
    <n v="0"/>
    <n v="0"/>
    <n v="0"/>
    <n v="0"/>
    <n v="0"/>
    <n v="0"/>
    <n v="5"/>
    <n v="0"/>
    <n v="5"/>
    <n v="5"/>
    <n v="0"/>
    <n v="0"/>
    <n v="0"/>
    <n v="0"/>
    <n v="0"/>
    <n v="0"/>
    <n v="5"/>
    <n v="200"/>
    <n v="5"/>
    <n v="200"/>
    <n v="205"/>
    <n v="0"/>
    <n v="0"/>
    <n v="0"/>
    <n v="0"/>
    <n v="0"/>
    <n v="0"/>
    <n v="0"/>
    <n v="40"/>
    <n v="0"/>
    <n v="40"/>
    <n v="40"/>
    <n v="0"/>
    <n v="0"/>
    <n v="0"/>
    <n v="0"/>
    <n v="0"/>
    <n v="0"/>
    <n v="0"/>
    <n v="0"/>
    <n v="0"/>
    <n v="0"/>
    <n v="0"/>
    <n v="5"/>
    <n v="245"/>
    <n v="250"/>
    <n v="0"/>
    <n v="0"/>
    <n v="0"/>
    <n v="6500"/>
    <s v="Refacciones "/>
    <s v="PM10"/>
    <s v="Lesbia Nataly Pacheco Alarcón "/>
    <s v="Sin observaciones"/>
  </r>
  <r>
    <n v="96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9"/>
    <n v="1"/>
    <n v="0"/>
    <s v="n/a"/>
    <n v="1"/>
    <n v="0"/>
    <s v="Guatemala"/>
    <s v="Guatemala"/>
    <s v="Palacio Nacional de la Cultura "/>
    <d v="2019-03-08T00:00:00"/>
    <d v="2019-03-08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"/>
    <n v="0"/>
    <n v="125"/>
    <n v="125"/>
    <n v="0"/>
    <n v="0"/>
    <n v="0"/>
    <n v="0"/>
    <n v="0"/>
    <n v="0"/>
    <n v="0"/>
    <n v="75"/>
    <n v="0"/>
    <n v="75"/>
    <n v="75"/>
    <n v="0"/>
    <n v="0"/>
    <n v="0"/>
    <n v="0"/>
    <n v="0"/>
    <n v="0"/>
    <n v="0"/>
    <n v="0"/>
    <n v="0"/>
    <n v="0"/>
    <n v="0"/>
    <n v="0"/>
    <n v="200"/>
    <n v="200"/>
    <n v="0"/>
    <n v="0"/>
    <n v="0"/>
    <n v="20000"/>
    <s v="Servicio de Protocolo con Almuerzo Servido "/>
    <s v="PM17"/>
    <s v="Lesbia Nataly Pacheco Alarcón "/>
    <s v="Sin observaciones"/>
  </r>
  <r>
    <n v="97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9"/>
    <n v="1"/>
    <n v="0"/>
    <s v="n/a"/>
    <n v="1"/>
    <n v="0"/>
    <s v="Totonicapán"/>
    <s v="Momostenango"/>
    <s v="Salón Municipal "/>
    <d v="2019-03-11T00:00:00"/>
    <d v="2019-03-11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"/>
    <n v="355"/>
    <n v="20"/>
    <n v="355"/>
    <n v="375"/>
    <n v="0"/>
    <n v="0"/>
    <n v="0"/>
    <n v="0"/>
    <n v="0"/>
    <n v="0"/>
    <n v="0"/>
    <n v="125"/>
    <n v="0"/>
    <n v="125"/>
    <n v="125"/>
    <n v="20"/>
    <n v="480"/>
    <n v="500"/>
    <n v="4"/>
    <n v="2"/>
    <n v="3360"/>
    <n v="13000"/>
    <s v="2,800 Refacciones  E Implementación Deportiva(playeras, hulas y maletines) "/>
    <s v="PM18"/>
    <s v="Lesbia Nataly Pacheco Alarcón "/>
    <s v="En Coordinación con Promotor Municipal y Oficina Municipal de la Mujer "/>
  </r>
  <r>
    <n v="98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9"/>
    <n v="1"/>
    <n v="0"/>
    <s v="n/a"/>
    <n v="1"/>
    <n v="0"/>
    <s v="Retalhuleu"/>
    <s v="Champerico"/>
    <s v="Salón Municipal "/>
    <d v="2019-03-12T00:00:00"/>
    <d v="2019-03-1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"/>
    <n v="150"/>
    <n v="50"/>
    <n v="150"/>
    <n v="200"/>
    <n v="0"/>
    <n v="0"/>
    <n v="0"/>
    <n v="0"/>
    <n v="0"/>
    <n v="0"/>
    <n v="0"/>
    <n v="100"/>
    <n v="0"/>
    <n v="100"/>
    <n v="100"/>
    <n v="50"/>
    <n v="250"/>
    <n v="300"/>
    <n v="4"/>
    <n v="1"/>
    <n v="1680"/>
    <n v="7800"/>
    <s v="Refacciones  E Implementación Deportiva(playeras, hulas y maletines) "/>
    <s v="PM18"/>
    <s v="Lesbia Nataly Pacheco Alarcón "/>
    <s v="En Coordinación con Promotor Municipal y Oficina Municipal de la Mujer "/>
  </r>
  <r>
    <n v="99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9"/>
    <n v="1"/>
    <n v="0"/>
    <s v="n/a"/>
    <n v="1"/>
    <n v="0"/>
    <s v="Suchitepéquez"/>
    <s v="Río Bravo"/>
    <s v="Salón Municipal "/>
    <d v="2019-03-12T00:00:00"/>
    <d v="2019-03-12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"/>
    <n v="320"/>
    <n v="30"/>
    <n v="320"/>
    <n v="350"/>
    <n v="0"/>
    <n v="0"/>
    <n v="0"/>
    <n v="0"/>
    <n v="0"/>
    <n v="0"/>
    <n v="0"/>
    <n v="150"/>
    <n v="0"/>
    <n v="150"/>
    <n v="150"/>
    <n v="30"/>
    <n v="470"/>
    <n v="500"/>
    <n v="4"/>
    <n v="1"/>
    <n v="1680"/>
    <n v="13000"/>
    <s v="Refacciones  E Implementación Deportiva(playeras, hulas y maletines) "/>
    <s v="PM18"/>
    <s v="Lesbia Nataly Pacheco Alarcón "/>
    <s v="En Coordinación con Promotor Municipal y Oficina Municipal de la Mujer "/>
  </r>
  <r>
    <n v="100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9"/>
    <n v="1"/>
    <n v="0"/>
    <s v="n/a"/>
    <n v="1"/>
    <n v="0"/>
    <s v="Santa_Rosa"/>
    <s v="Santa María Ixhuatán"/>
    <s v="Salón Municipal "/>
    <d v="2019-03-13T00:00:00"/>
    <d v="2019-03-13T00:00:00"/>
    <n v="0"/>
    <n v="0"/>
    <n v="0"/>
    <n v="0"/>
    <n v="0"/>
    <n v="0"/>
    <n v="0"/>
    <n v="120"/>
    <n v="0"/>
    <n v="120"/>
    <n v="120"/>
    <n v="0"/>
    <n v="0"/>
    <n v="0"/>
    <n v="0"/>
    <n v="0"/>
    <n v="0"/>
    <n v="0"/>
    <n v="300"/>
    <n v="0"/>
    <n v="300"/>
    <n v="300"/>
    <n v="0"/>
    <n v="0"/>
    <n v="0"/>
    <n v="0"/>
    <n v="0"/>
    <n v="0"/>
    <n v="0"/>
    <n v="180"/>
    <n v="0"/>
    <n v="180"/>
    <n v="180"/>
    <n v="0"/>
    <n v="0"/>
    <n v="0"/>
    <n v="0"/>
    <n v="0"/>
    <n v="0"/>
    <n v="0"/>
    <n v="0"/>
    <n v="0"/>
    <n v="0"/>
    <n v="0"/>
    <n v="0"/>
    <n v="600"/>
    <n v="600"/>
    <n v="4"/>
    <n v="2"/>
    <n v="3360"/>
    <n v="13000"/>
    <s v="Refacciones  E Implementación Deportiva(playeras, hulas y maletines) "/>
    <s v="PM18"/>
    <s v="Lesbia Nataly Pacheco Alarcón "/>
    <s v="En Coordinación con Promotor Municipal y Oficina Municipal de la Mujer "/>
  </r>
  <r>
    <n v="101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9"/>
    <n v="1"/>
    <n v="0"/>
    <s v="n/a"/>
    <n v="1"/>
    <n v="0"/>
    <s v="Jalapa"/>
    <s v="San Manuel Chaparrón"/>
    <s v="Salón Municipal "/>
    <d v="2019-03-14T00:00:00"/>
    <d v="2019-03-14T00:00:00"/>
    <n v="0"/>
    <n v="0"/>
    <n v="0"/>
    <n v="0"/>
    <n v="0"/>
    <n v="0"/>
    <n v="20"/>
    <n v="75"/>
    <n v="20"/>
    <n v="75"/>
    <n v="95"/>
    <n v="0"/>
    <n v="0"/>
    <n v="0"/>
    <n v="0"/>
    <n v="0"/>
    <n v="0"/>
    <n v="0"/>
    <n v="100"/>
    <n v="0"/>
    <n v="100"/>
    <n v="100"/>
    <n v="0"/>
    <n v="0"/>
    <n v="0"/>
    <n v="0"/>
    <n v="0"/>
    <n v="0"/>
    <n v="50"/>
    <n v="255"/>
    <n v="50"/>
    <n v="255"/>
    <n v="305"/>
    <n v="0"/>
    <n v="0"/>
    <n v="0"/>
    <n v="0"/>
    <n v="0"/>
    <n v="0"/>
    <n v="0"/>
    <n v="0"/>
    <n v="0"/>
    <n v="0"/>
    <n v="0"/>
    <n v="70"/>
    <n v="430"/>
    <n v="500"/>
    <n v="4"/>
    <n v="1"/>
    <n v="1680"/>
    <n v="13000"/>
    <s v="Refacciones  E Implementación Deportiva(playeras, hulas y maletines) "/>
    <s v="PM18"/>
    <s v="Lesbia Nataly Pacheco Alarcón "/>
    <s v="En Coordinación con Promotor Municipal y Oficina Municipal de la Mujer "/>
  </r>
  <r>
    <n v="102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9"/>
    <n v="1"/>
    <n v="0"/>
    <s v="n/a"/>
    <n v="1"/>
    <n v="0"/>
    <s v="Jutiapa"/>
    <s v="San José Acatempa"/>
    <s v="Salón Municipal "/>
    <d v="2019-03-14T00:00:00"/>
    <d v="2019-03-14T00:00:00"/>
    <n v="0"/>
    <n v="0"/>
    <n v="0"/>
    <n v="0"/>
    <n v="0"/>
    <n v="0"/>
    <n v="0"/>
    <n v="0"/>
    <n v="0"/>
    <n v="0"/>
    <n v="0"/>
    <n v="0"/>
    <n v="0"/>
    <n v="0"/>
    <n v="0"/>
    <n v="0"/>
    <n v="0"/>
    <n v="75"/>
    <n v="0"/>
    <n v="75"/>
    <n v="0"/>
    <n v="75"/>
    <n v="0"/>
    <n v="0"/>
    <n v="0"/>
    <n v="0"/>
    <n v="0"/>
    <n v="0"/>
    <n v="0"/>
    <n v="350"/>
    <n v="0"/>
    <n v="350"/>
    <n v="350"/>
    <n v="0"/>
    <n v="0"/>
    <n v="0"/>
    <n v="0"/>
    <n v="0"/>
    <n v="0"/>
    <n v="0"/>
    <n v="75"/>
    <n v="0"/>
    <n v="75"/>
    <n v="75"/>
    <n v="75"/>
    <n v="425"/>
    <n v="500"/>
    <n v="4"/>
    <n v="2"/>
    <n v="3360"/>
    <n v="13000"/>
    <s v="Refacciones  E Implementación Deportiva(playeras, hulas y maletines) "/>
    <s v="PM18"/>
    <s v="Lesbia Nataly Pacheco Alarcón "/>
    <s v="En Coordinación con Promotor Municipal y Oficina Municipal de la Mujer "/>
  </r>
  <r>
    <n v="103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58"/>
    <n v="1"/>
    <n v="0"/>
    <s v="n/a"/>
    <n v="1"/>
    <n v="0"/>
    <s v="Guatemala"/>
    <s v="Fraijanes"/>
    <s v="Salón Municipal "/>
    <d v="2019-03-19T00:00:00"/>
    <d v="2019-03-19T00:00: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"/>
    <n v="0"/>
    <n v="200"/>
    <n v="200"/>
    <n v="0"/>
    <n v="0"/>
    <n v="0"/>
    <n v="0"/>
    <n v="0"/>
    <n v="0"/>
    <n v="100"/>
    <n v="200"/>
    <n v="100"/>
    <n v="200"/>
    <n v="300"/>
    <n v="0"/>
    <n v="0"/>
    <n v="0"/>
    <n v="0"/>
    <n v="0"/>
    <n v="0"/>
    <n v="0"/>
    <n v="0"/>
    <n v="0"/>
    <n v="0"/>
    <n v="0"/>
    <n v="100"/>
    <n v="400"/>
    <n v="500"/>
    <n v="0"/>
    <n v="0"/>
    <n v="0"/>
    <n v="13000"/>
    <s v="500 Refacciones  e Implementación Deportiva(playeras, maletines) "/>
    <s v="PM14"/>
    <s v="Lesbia Nataly Pacheco Alarcón "/>
    <s v="En Coordinación con Promotor Municipal y Oficina Municipal de la Mujer "/>
  </r>
  <r>
    <n v="104"/>
    <s v="Mujeres beneficiadas con acceso a actividades físicas, recreativas y de sensibilización para la prevención de la violencia"/>
    <s v="Mujeres beneficiadas con acceso a actividades físicas, recreativas y de sensibilización para la prevención de la violencia"/>
    <x v="9"/>
    <x v="60"/>
    <n v="0"/>
    <n v="1"/>
    <s v="Pase/JPS/AVMB/114-2019/Jm"/>
    <n v="1"/>
    <n v="0"/>
    <s v="Guatemala"/>
    <s v="Guatemala"/>
    <s v="Proyecto 4-10 Zona 6 "/>
    <d v="2019-03-16T00:00:00"/>
    <d v="2019-03-16T00:00:00"/>
    <n v="0"/>
    <n v="0"/>
    <n v="0"/>
    <n v="0"/>
    <n v="0"/>
    <n v="0"/>
    <n v="8"/>
    <n v="9"/>
    <n v="8"/>
    <n v="9"/>
    <n v="17"/>
    <n v="0"/>
    <n v="0"/>
    <n v="0"/>
    <n v="0"/>
    <n v="0"/>
    <n v="0"/>
    <n v="3"/>
    <n v="7"/>
    <n v="3"/>
    <n v="7"/>
    <n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"/>
    <n v="16"/>
    <n v="27"/>
    <n v="0"/>
    <n v="0"/>
    <n v="0"/>
    <s v="N/A"/>
    <s v="Inflables, Camas Elásticas y Pinta Caritas "/>
    <s v="n/a"/>
    <s v="Lesbia Nataly Pacheco Alarcón "/>
    <s v="Sin Observaciones 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:F90" firstHeaderRow="1" firstDataRow="2" firstDataCol="1"/>
  <pivotFields count="70">
    <pivotField showAll="0"/>
    <pivotField showAll="0"/>
    <pivotField showAll="0"/>
    <pivotField axis="axisRow" showAll="0">
      <items count="12">
        <item x="0"/>
        <item x="3"/>
        <item m="1" x="10"/>
        <item x="1"/>
        <item x="2"/>
        <item x="4"/>
        <item x="5"/>
        <item x="6"/>
        <item x="7"/>
        <item x="8"/>
        <item x="9"/>
        <item t="default"/>
      </items>
    </pivotField>
    <pivotField axis="axisRow" showAll="0">
      <items count="80">
        <item m="1" x="76"/>
        <item m="1" x="68"/>
        <item m="1" x="65"/>
        <item m="1" x="62"/>
        <item m="1" x="74"/>
        <item x="0"/>
        <item m="1" x="70"/>
        <item m="1" x="67"/>
        <item m="1" x="69"/>
        <item x="1"/>
        <item x="2"/>
        <item m="1" x="71"/>
        <item x="3"/>
        <item x="4"/>
        <item x="5"/>
        <item x="6"/>
        <item x="7"/>
        <item x="8"/>
        <item x="9"/>
        <item x="10"/>
        <item x="11"/>
        <item m="1" x="72"/>
        <item m="1" x="77"/>
        <item x="12"/>
        <item x="13"/>
        <item x="14"/>
        <item m="1" x="6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m="1" x="63"/>
        <item m="1" x="78"/>
        <item m="1" x="73"/>
        <item x="41"/>
        <item x="42"/>
        <item x="43"/>
        <item x="44"/>
        <item x="45"/>
        <item x="46"/>
        <item x="47"/>
        <item m="1" x="61"/>
        <item x="48"/>
        <item x="49"/>
        <item x="50"/>
        <item x="51"/>
        <item x="52"/>
        <item x="53"/>
        <item m="1" x="75"/>
        <item x="54"/>
        <item x="55"/>
        <item x="56"/>
        <item x="57"/>
        <item x="58"/>
        <item x="59"/>
        <item x="60"/>
        <item m="1" x="66"/>
        <item t="default"/>
      </items>
    </pivotField>
    <pivotField dataField="1" showAll="0"/>
    <pivotField dataField="1" showAll="0"/>
    <pivotField showAll="0"/>
    <pivotField dataField="1" showAll="0"/>
    <pivotField dataField="1" showAll="0"/>
    <pivotField showAll="0"/>
    <pivotField showAll="0"/>
    <pivotField showAll="0"/>
    <pivotField numFmtId="166" showAll="0"/>
    <pivotField numFmtId="166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showAll="0" defaultSubtotal="0"/>
    <pivotField showAll="0" defaultSubtotal="0"/>
    <pivotField showAll="0"/>
    <pivotField showAll="0"/>
    <pivotField showAll="0"/>
    <pivotField showAll="0"/>
    <pivotField numFmtId="3" showAll="0"/>
    <pivotField numFmtId="3" showAll="0"/>
    <pivotField numFmtId="3" showAll="0"/>
    <pivotField numFmtId="3" showAll="0"/>
    <pivotField numFmtId="3" showAll="0"/>
    <pivotField dataField="1" numFmtId="3" showAll="0"/>
    <pivotField numFmtId="3" showAll="0" defaultSubtotal="0"/>
    <pivotField numFmtId="3" showAll="0" defaultSubtotal="0"/>
    <pivotField showAll="0" defaultSubtotal="0"/>
    <pivotField numFmtId="164" showAll="0"/>
    <pivotField showAll="0"/>
    <pivotField showAll="0"/>
    <pivotField showAll="0"/>
    <pivotField showAll="0"/>
  </pivotFields>
  <rowFields count="2">
    <field x="3"/>
    <field x="4"/>
  </rowFields>
  <rowItems count="76">
    <i>
      <x/>
    </i>
    <i r="1">
      <x v="5"/>
    </i>
    <i r="1">
      <x v="9"/>
    </i>
    <i r="1">
      <x v="10"/>
    </i>
    <i r="1">
      <x v="12"/>
    </i>
    <i>
      <x v="1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>
      <x v="3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4"/>
    </i>
    <i r="1">
      <x v="20"/>
    </i>
    <i r="1">
      <x v="23"/>
    </i>
    <i r="1">
      <x v="24"/>
    </i>
    <i r="1">
      <x v="25"/>
    </i>
    <i r="1">
      <x v="27"/>
    </i>
    <i r="1">
      <x v="28"/>
    </i>
    <i r="1">
      <x v="29"/>
    </i>
    <i>
      <x v="5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>
      <x v="6"/>
    </i>
    <i r="1">
      <x v="34"/>
    </i>
    <i r="1">
      <x v="40"/>
    </i>
    <i r="1">
      <x v="43"/>
    </i>
    <i r="1">
      <x v="51"/>
    </i>
    <i r="1">
      <x v="52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>
      <x v="7"/>
    </i>
    <i r="1">
      <x v="60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1"/>
    </i>
    <i>
      <x v="8"/>
    </i>
    <i r="1">
      <x v="72"/>
    </i>
    <i>
      <x v="9"/>
    </i>
    <i r="1">
      <x v="73"/>
    </i>
    <i r="1">
      <x v="74"/>
    </i>
    <i>
      <x v="10"/>
    </i>
    <i r="1">
      <x v="75"/>
    </i>
    <i r="1">
      <x v="76"/>
    </i>
    <i r="1">
      <x v="77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Temporal" fld="5" subtotal="count" baseField="0" baseItem="0"/>
    <dataField name="Cuenta de Externa" fld="6" subtotal="count" baseField="0" baseItem="0"/>
    <dataField name="Suma de Ejecutada" fld="8" baseField="0" baseItem="0"/>
    <dataField name="Suma de No Ejecutada" fld="9" baseField="0" baseItem="0"/>
    <dataField name="Suma de Total por Actividad" fld="61" baseField="0" baseItem="0" numFmtId="3"/>
  </dataFields>
  <formats count="22">
    <format dxfId="2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9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0"/>
          </reference>
          <reference field="4" count="4">
            <x v="5"/>
            <x v="9"/>
            <x v="10"/>
            <x v="12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1"/>
          </reference>
          <reference field="4" count="9">
            <x v="30"/>
            <x v="31"/>
            <x v="32"/>
            <x v="33"/>
            <x v="34"/>
            <x v="35"/>
            <x v="36"/>
            <x v="37"/>
            <x v="38"/>
          </reference>
        </references>
      </pivotArea>
    </format>
    <format dxfId="17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3"/>
          </reference>
          <reference field="4" count="7">
            <x v="13"/>
            <x v="14"/>
            <x v="15"/>
            <x v="16"/>
            <x v="17"/>
            <x v="18"/>
            <x v="19"/>
          </reference>
        </references>
      </pivotArea>
    </format>
    <format dxfId="16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4"/>
          </reference>
          <reference field="4" count="7">
            <x v="20"/>
            <x v="23"/>
            <x v="24"/>
            <x v="25"/>
            <x v="27"/>
            <x v="28"/>
            <x v="29"/>
          </reference>
        </references>
      </pivotArea>
    </format>
    <format dxfId="15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5"/>
          </reference>
          <reference field="4" count="12"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4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6"/>
          </reference>
          <reference field="4" count="12">
            <x v="34"/>
            <x v="40"/>
            <x v="43"/>
            <x v="51"/>
            <x v="52"/>
            <x v="56"/>
            <x v="57"/>
            <x v="58"/>
            <x v="59"/>
            <x v="60"/>
            <x v="61"/>
            <x v="62"/>
          </reference>
        </references>
      </pivotArea>
    </format>
    <format dxfId="13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7"/>
          </reference>
          <reference field="4" count="8">
            <x v="60"/>
            <x v="64"/>
            <x v="65"/>
            <x v="66"/>
            <x v="67"/>
            <x v="68"/>
            <x v="69"/>
            <x v="71"/>
          </reference>
        </references>
      </pivotArea>
    </format>
    <format dxfId="12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8"/>
          </reference>
          <reference field="4" count="1">
            <x v="72"/>
          </reference>
        </references>
      </pivotArea>
    </format>
    <format dxfId="11">
      <pivotArea collapsedLevelsAreSubtotals="1" fieldPosition="0">
        <references count="3">
          <reference field="4294967294" count="1" selected="0">
            <x v="4"/>
          </reference>
          <reference field="3" count="1" selected="0">
            <x v="9"/>
          </reference>
          <reference field="4" count="2">
            <x v="73"/>
            <x v="74"/>
          </reference>
        </references>
      </pivotArea>
    </format>
    <format dxfId="10">
      <pivotArea collapsedLevelsAreSubtotals="1" fieldPosition="0">
        <references count="2">
          <reference field="4294967294" count="1" selected="0">
            <x v="4"/>
          </reference>
          <reference field="3" count="1">
            <x v="0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4"/>
          </reference>
          <reference field="3" count="1">
            <x v="1"/>
          </reference>
        </references>
      </pivotArea>
    </format>
    <format dxfId="8">
      <pivotArea collapsedLevelsAreSubtotals="1" fieldPosition="0">
        <references count="2">
          <reference field="4294967294" count="1" selected="0">
            <x v="4"/>
          </reference>
          <reference field="3" count="1">
            <x v="3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4"/>
          </reference>
          <reference field="3" count="1">
            <x v="4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4"/>
          </reference>
          <reference field="3" count="1">
            <x v="7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4"/>
          </reference>
          <reference field="3" count="1">
            <x v="1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4"/>
          </reference>
          <reference field="3" count="1">
            <x v="6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4"/>
          </reference>
          <reference field="3" count="1">
            <x v="8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4"/>
          </reference>
          <reference field="3" count="1">
            <x v="5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4"/>
          </reference>
          <reference field="3" count="1">
            <x v="9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4"/>
          </reference>
          <reference field="3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49"/>
  <sheetViews>
    <sheetView topLeftCell="A7" workbookViewId="0">
      <selection activeCell="F50" sqref="F50"/>
    </sheetView>
  </sheetViews>
  <sheetFormatPr baseColWidth="10" defaultRowHeight="12.75" x14ac:dyDescent="0.2"/>
  <cols>
    <col min="10" max="10" width="11.42578125" customWidth="1"/>
  </cols>
  <sheetData>
    <row r="3" spans="2:3" x14ac:dyDescent="0.2">
      <c r="B3" t="s">
        <v>531</v>
      </c>
    </row>
    <row r="5" spans="2:3" x14ac:dyDescent="0.2">
      <c r="C5" t="s">
        <v>532</v>
      </c>
    </row>
    <row r="6" spans="2:3" x14ac:dyDescent="0.2">
      <c r="C6" t="s">
        <v>533</v>
      </c>
    </row>
    <row r="7" spans="2:3" x14ac:dyDescent="0.2">
      <c r="C7" t="s">
        <v>534</v>
      </c>
    </row>
    <row r="8" spans="2:3" x14ac:dyDescent="0.2">
      <c r="C8" t="s">
        <v>535</v>
      </c>
    </row>
    <row r="11" spans="2:3" x14ac:dyDescent="0.2">
      <c r="B11" t="s">
        <v>536</v>
      </c>
    </row>
    <row r="13" spans="2:3" x14ac:dyDescent="0.2">
      <c r="C13" t="s">
        <v>537</v>
      </c>
    </row>
    <row r="14" spans="2:3" x14ac:dyDescent="0.2">
      <c r="C14" t="s">
        <v>538</v>
      </c>
    </row>
    <row r="15" spans="2:3" x14ac:dyDescent="0.2">
      <c r="C15" t="s">
        <v>539</v>
      </c>
    </row>
    <row r="16" spans="2:3" x14ac:dyDescent="0.2">
      <c r="C16" t="s">
        <v>540</v>
      </c>
    </row>
    <row r="18" spans="2:3" x14ac:dyDescent="0.2">
      <c r="B18" t="s">
        <v>541</v>
      </c>
    </row>
    <row r="20" spans="2:3" x14ac:dyDescent="0.2">
      <c r="C20" t="s">
        <v>541</v>
      </c>
    </row>
    <row r="22" spans="2:3" x14ac:dyDescent="0.2">
      <c r="B22" t="s">
        <v>542</v>
      </c>
    </row>
    <row r="24" spans="2:3" x14ac:dyDescent="0.2">
      <c r="C24" t="s">
        <v>543</v>
      </c>
    </row>
    <row r="25" spans="2:3" x14ac:dyDescent="0.2">
      <c r="C25" t="s">
        <v>544</v>
      </c>
    </row>
    <row r="27" spans="2:3" x14ac:dyDescent="0.2">
      <c r="B27" t="s">
        <v>545</v>
      </c>
    </row>
    <row r="29" spans="2:3" x14ac:dyDescent="0.2">
      <c r="C29" t="s">
        <v>545</v>
      </c>
    </row>
    <row r="31" spans="2:3" x14ac:dyDescent="0.2">
      <c r="B31" t="s">
        <v>546</v>
      </c>
    </row>
    <row r="33" spans="2:14" x14ac:dyDescent="0.2">
      <c r="C33" t="s">
        <v>546</v>
      </c>
    </row>
    <row r="35" spans="2:14" x14ac:dyDescent="0.2">
      <c r="B35" t="s">
        <v>547</v>
      </c>
    </row>
    <row r="37" spans="2:14" x14ac:dyDescent="0.2">
      <c r="C37" t="s">
        <v>548</v>
      </c>
    </row>
    <row r="38" spans="2:14" x14ac:dyDescent="0.2">
      <c r="C38" t="s">
        <v>549</v>
      </c>
    </row>
    <row r="41" spans="2:14" x14ac:dyDescent="0.2">
      <c r="G41" t="s">
        <v>531</v>
      </c>
      <c r="M41">
        <v>1</v>
      </c>
      <c r="N41" t="s">
        <v>532</v>
      </c>
    </row>
    <row r="42" spans="2:14" x14ac:dyDescent="0.2">
      <c r="G42" t="s">
        <v>541</v>
      </c>
      <c r="M42">
        <v>2</v>
      </c>
      <c r="N42" t="s">
        <v>533</v>
      </c>
    </row>
    <row r="43" spans="2:14" x14ac:dyDescent="0.2">
      <c r="G43" t="s">
        <v>542</v>
      </c>
      <c r="M43">
        <v>3</v>
      </c>
      <c r="N43" t="s">
        <v>534</v>
      </c>
    </row>
    <row r="44" spans="2:14" x14ac:dyDescent="0.2">
      <c r="G44" t="s">
        <v>546</v>
      </c>
      <c r="M44">
        <v>4</v>
      </c>
      <c r="N44" t="s">
        <v>535</v>
      </c>
    </row>
    <row r="45" spans="2:14" x14ac:dyDescent="0.2">
      <c r="G45" t="s">
        <v>547</v>
      </c>
      <c r="M45">
        <v>5</v>
      </c>
      <c r="N45" t="s">
        <v>541</v>
      </c>
    </row>
    <row r="46" spans="2:14" x14ac:dyDescent="0.2">
      <c r="M46">
        <v>6</v>
      </c>
      <c r="N46" t="s">
        <v>542</v>
      </c>
    </row>
    <row r="47" spans="2:14" x14ac:dyDescent="0.2">
      <c r="M47">
        <v>7</v>
      </c>
      <c r="N47" t="s">
        <v>546</v>
      </c>
    </row>
    <row r="48" spans="2:14" x14ac:dyDescent="0.2">
      <c r="M48">
        <v>8</v>
      </c>
      <c r="N48" t="s">
        <v>548</v>
      </c>
    </row>
    <row r="49" spans="13:14" x14ac:dyDescent="0.2">
      <c r="M49">
        <v>9</v>
      </c>
      <c r="N49" t="s">
        <v>549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1"/>
  <sheetViews>
    <sheetView workbookViewId="0">
      <selection activeCell="A13" sqref="A13"/>
    </sheetView>
  </sheetViews>
  <sheetFormatPr baseColWidth="10" defaultRowHeight="12.75" x14ac:dyDescent="0.2"/>
  <cols>
    <col min="1" max="1" width="97.42578125" style="17" customWidth="1"/>
    <col min="2" max="2" width="26.5703125" style="17" customWidth="1"/>
    <col min="3" max="3" width="133.140625" style="17" customWidth="1"/>
    <col min="4" max="4" width="147.140625" style="17" customWidth="1"/>
    <col min="5" max="5" width="11.42578125" style="17"/>
    <col min="6" max="6" width="45.85546875" style="17" bestFit="1" customWidth="1"/>
    <col min="7" max="7" width="22.42578125" style="17" bestFit="1" customWidth="1"/>
    <col min="8" max="8" width="25.28515625" style="17" bestFit="1" customWidth="1"/>
    <col min="9" max="9" width="25.5703125" style="17" bestFit="1" customWidth="1"/>
    <col min="10" max="10" width="20" style="17" bestFit="1" customWidth="1"/>
    <col min="11" max="11" width="24.5703125" style="17" bestFit="1" customWidth="1"/>
    <col min="12" max="12" width="18.85546875" style="17" bestFit="1" customWidth="1"/>
    <col min="13" max="13" width="23.140625" style="17" bestFit="1" customWidth="1"/>
    <col min="14" max="14" width="23" style="17" bestFit="1" customWidth="1"/>
    <col min="15" max="15" width="22.7109375" style="17" bestFit="1" customWidth="1"/>
    <col min="16" max="16" width="27" style="17" bestFit="1" customWidth="1"/>
    <col min="17" max="17" width="19.85546875" style="17" bestFit="1" customWidth="1"/>
    <col min="18" max="18" width="24.5703125" style="17" bestFit="1" customWidth="1"/>
    <col min="19" max="19" width="27" style="17" bestFit="1" customWidth="1"/>
    <col min="20" max="20" width="24.5703125" style="17" bestFit="1" customWidth="1"/>
    <col min="21" max="21" width="16.140625" style="17" bestFit="1" customWidth="1"/>
    <col min="22" max="22" width="25.42578125" style="17" bestFit="1" customWidth="1"/>
    <col min="23" max="23" width="17.42578125" style="17" bestFit="1" customWidth="1"/>
    <col min="24" max="24" width="12.85546875" style="17" bestFit="1" customWidth="1"/>
    <col min="25" max="25" width="10.28515625" style="17" bestFit="1" customWidth="1"/>
    <col min="26" max="26" width="20" style="17" bestFit="1" customWidth="1"/>
    <col min="27" max="27" width="11.42578125" style="17"/>
    <col min="28" max="28" width="17.85546875" style="17" bestFit="1" customWidth="1"/>
    <col min="29" max="16384" width="11.42578125" style="17"/>
  </cols>
  <sheetData>
    <row r="1" spans="1:35" x14ac:dyDescent="0.2">
      <c r="B1" s="65"/>
    </row>
    <row r="2" spans="1:35" s="18" customFormat="1" x14ac:dyDescent="0.2">
      <c r="A2" s="18" t="s">
        <v>444</v>
      </c>
      <c r="B2" s="18" t="s">
        <v>76</v>
      </c>
      <c r="C2" s="18" t="s">
        <v>77</v>
      </c>
      <c r="D2" s="18" t="s">
        <v>78</v>
      </c>
    </row>
    <row r="3" spans="1:35" x14ac:dyDescent="0.2">
      <c r="A3" s="60" t="s">
        <v>439</v>
      </c>
      <c r="B3" s="17" t="s">
        <v>48</v>
      </c>
      <c r="C3" s="17" t="s">
        <v>531</v>
      </c>
      <c r="D3" s="23" t="s">
        <v>532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x14ac:dyDescent="0.2">
      <c r="A4" s="60" t="s">
        <v>440</v>
      </c>
      <c r="B4" s="17" t="s">
        <v>79</v>
      </c>
      <c r="C4" s="17" t="s">
        <v>541</v>
      </c>
      <c r="D4" s="20" t="s">
        <v>533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x14ac:dyDescent="0.2">
      <c r="A5" s="60" t="s">
        <v>441</v>
      </c>
      <c r="B5" s="17" t="s">
        <v>80</v>
      </c>
      <c r="C5" s="17" t="s">
        <v>542</v>
      </c>
      <c r="D5" s="20" t="s">
        <v>534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x14ac:dyDescent="0.2">
      <c r="A6" s="60" t="s">
        <v>442</v>
      </c>
      <c r="B6" s="17" t="s">
        <v>81</v>
      </c>
      <c r="C6" s="17" t="s">
        <v>546</v>
      </c>
      <c r="D6" s="20" t="s">
        <v>535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x14ac:dyDescent="0.2">
      <c r="A7" s="60" t="s">
        <v>443</v>
      </c>
      <c r="B7" s="17" t="s">
        <v>82</v>
      </c>
      <c r="C7" s="17" t="s">
        <v>547</v>
      </c>
      <c r="D7" s="20" t="s">
        <v>541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x14ac:dyDescent="0.2">
      <c r="A8" s="17" t="s">
        <v>47</v>
      </c>
      <c r="B8" s="17" t="s">
        <v>83</v>
      </c>
      <c r="D8" s="21" t="s">
        <v>542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</row>
    <row r="9" spans="1:35" x14ac:dyDescent="0.2">
      <c r="A9" s="60" t="s">
        <v>445</v>
      </c>
      <c r="B9" s="17" t="s">
        <v>84</v>
      </c>
      <c r="D9" s="20" t="s">
        <v>546</v>
      </c>
      <c r="E9" s="20"/>
      <c r="F9" s="20" t="s">
        <v>510</v>
      </c>
      <c r="G9" s="20"/>
      <c r="H9" s="20" t="s">
        <v>511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x14ac:dyDescent="0.2">
      <c r="B10" s="17" t="s">
        <v>85</v>
      </c>
      <c r="D10" s="20" t="s">
        <v>548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x14ac:dyDescent="0.2">
      <c r="B11" s="17" t="s">
        <v>86</v>
      </c>
      <c r="D11" s="20" t="s">
        <v>549</v>
      </c>
      <c r="E11" s="20"/>
      <c r="F11" s="20" t="s">
        <v>509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3.5" thickBot="1" x14ac:dyDescent="0.25">
      <c r="B12" s="17" t="s">
        <v>87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5.75" thickBot="1" x14ac:dyDescent="0.25">
      <c r="B13" s="17" t="s">
        <v>89</v>
      </c>
      <c r="D13" s="20"/>
      <c r="E13" s="20"/>
      <c r="F13" s="52" t="s">
        <v>92</v>
      </c>
      <c r="G13" s="48" t="s">
        <v>4</v>
      </c>
      <c r="H13" s="48" t="s">
        <v>464</v>
      </c>
      <c r="I13" s="48" t="s">
        <v>108</v>
      </c>
      <c r="J13" s="48" t="s">
        <v>96</v>
      </c>
      <c r="K13" s="48" t="s">
        <v>99</v>
      </c>
      <c r="L13" s="48" t="s">
        <v>465</v>
      </c>
      <c r="M13" s="48" t="s">
        <v>111</v>
      </c>
      <c r="N13" s="48" t="s">
        <v>113</v>
      </c>
      <c r="O13" s="48" t="s">
        <v>105</v>
      </c>
      <c r="P13" s="48" t="s">
        <v>112</v>
      </c>
      <c r="Q13" s="48" t="s">
        <v>107</v>
      </c>
      <c r="R13" s="48" t="s">
        <v>466</v>
      </c>
      <c r="S13" s="48" t="s">
        <v>100</v>
      </c>
      <c r="T13" s="48" t="s">
        <v>106</v>
      </c>
      <c r="U13" s="48" t="s">
        <v>467</v>
      </c>
      <c r="V13" s="48" t="s">
        <v>468</v>
      </c>
      <c r="W13" s="48" t="s">
        <v>104</v>
      </c>
      <c r="X13" s="48" t="s">
        <v>101</v>
      </c>
      <c r="Y13" s="48" t="s">
        <v>114</v>
      </c>
      <c r="Z13" s="48" t="s">
        <v>97</v>
      </c>
      <c r="AA13" s="48" t="s">
        <v>102</v>
      </c>
      <c r="AB13" s="48" t="s">
        <v>103</v>
      </c>
      <c r="AC13" s="20"/>
      <c r="AD13" s="20"/>
      <c r="AE13" s="20"/>
      <c r="AF13" s="20"/>
      <c r="AG13" s="20"/>
      <c r="AH13" s="20"/>
      <c r="AI13" s="20"/>
    </row>
    <row r="14" spans="1:35" ht="15" x14ac:dyDescent="0.2">
      <c r="B14" s="17" t="s">
        <v>90</v>
      </c>
      <c r="D14" s="20"/>
      <c r="E14" s="20"/>
      <c r="F14" s="53" t="s">
        <v>4</v>
      </c>
      <c r="G14" s="49" t="s">
        <v>4</v>
      </c>
      <c r="H14" s="50" t="s">
        <v>175</v>
      </c>
      <c r="I14" s="49" t="s">
        <v>333</v>
      </c>
      <c r="J14" s="49" t="s">
        <v>96</v>
      </c>
      <c r="K14" s="51" t="s">
        <v>99</v>
      </c>
      <c r="L14" s="49" t="s">
        <v>262</v>
      </c>
      <c r="M14" s="49" t="s">
        <v>111</v>
      </c>
      <c r="N14" s="51" t="s">
        <v>113</v>
      </c>
      <c r="O14" s="49" t="s">
        <v>105</v>
      </c>
      <c r="P14" s="49" t="s">
        <v>427</v>
      </c>
      <c r="Q14" s="50" t="s">
        <v>107</v>
      </c>
      <c r="R14" s="50" t="s">
        <v>109</v>
      </c>
      <c r="S14" s="49" t="s">
        <v>100</v>
      </c>
      <c r="T14" s="49" t="s">
        <v>189</v>
      </c>
      <c r="U14" s="50" t="s">
        <v>162</v>
      </c>
      <c r="V14" s="49" t="s">
        <v>140</v>
      </c>
      <c r="W14" s="49" t="s">
        <v>212</v>
      </c>
      <c r="X14" s="50" t="s">
        <v>227</v>
      </c>
      <c r="Y14" s="49" t="s">
        <v>114</v>
      </c>
      <c r="Z14" s="49" t="s">
        <v>97</v>
      </c>
      <c r="AA14" s="50" t="s">
        <v>102</v>
      </c>
      <c r="AB14" s="49" t="s">
        <v>103</v>
      </c>
      <c r="AC14" s="20"/>
      <c r="AD14" s="20"/>
      <c r="AE14" s="20"/>
      <c r="AF14" s="20"/>
      <c r="AG14" s="20"/>
      <c r="AH14" s="20"/>
      <c r="AI14" s="20"/>
    </row>
    <row r="15" spans="1:35" ht="15.75" customHeight="1" x14ac:dyDescent="0.2">
      <c r="D15" s="24"/>
      <c r="E15" s="24"/>
      <c r="F15" s="54" t="s">
        <v>464</v>
      </c>
      <c r="G15" s="49" t="s">
        <v>124</v>
      </c>
      <c r="H15" s="50" t="s">
        <v>176</v>
      </c>
      <c r="I15" s="49" t="s">
        <v>335</v>
      </c>
      <c r="J15" s="49" t="s">
        <v>469</v>
      </c>
      <c r="K15" s="51" t="s">
        <v>329</v>
      </c>
      <c r="L15" s="49" t="s">
        <v>275</v>
      </c>
      <c r="M15" s="49" t="s">
        <v>414</v>
      </c>
      <c r="N15" s="51" t="s">
        <v>381</v>
      </c>
      <c r="O15" s="49" t="s">
        <v>292</v>
      </c>
      <c r="P15" s="49" t="s">
        <v>429</v>
      </c>
      <c r="Q15" s="50" t="s">
        <v>354</v>
      </c>
      <c r="R15" s="50" t="s">
        <v>131</v>
      </c>
      <c r="S15" s="49" t="s">
        <v>301</v>
      </c>
      <c r="T15" s="49" t="s">
        <v>193</v>
      </c>
      <c r="U15" s="50" t="s">
        <v>163</v>
      </c>
      <c r="V15" s="49" t="s">
        <v>154</v>
      </c>
      <c r="W15" s="49" t="s">
        <v>215</v>
      </c>
      <c r="X15" s="50" t="s">
        <v>228</v>
      </c>
      <c r="Y15" s="49" t="s">
        <v>233</v>
      </c>
      <c r="Z15" s="49" t="s">
        <v>172</v>
      </c>
      <c r="AA15" s="50" t="s">
        <v>241</v>
      </c>
      <c r="AB15" s="49" t="s">
        <v>98</v>
      </c>
      <c r="AC15" s="24"/>
      <c r="AD15" s="24"/>
      <c r="AE15" s="24"/>
      <c r="AF15" s="22"/>
      <c r="AG15" s="22"/>
      <c r="AH15" s="22"/>
      <c r="AI15" s="22"/>
    </row>
    <row r="16" spans="1:35" ht="15" x14ac:dyDescent="0.2">
      <c r="D16" s="19"/>
      <c r="E16" s="19"/>
      <c r="F16" s="54" t="s">
        <v>108</v>
      </c>
      <c r="G16" s="49" t="s">
        <v>125</v>
      </c>
      <c r="H16" s="50" t="s">
        <v>177</v>
      </c>
      <c r="I16" s="49" t="s">
        <v>337</v>
      </c>
      <c r="J16" s="49" t="s">
        <v>277</v>
      </c>
      <c r="K16" s="51" t="s">
        <v>306</v>
      </c>
      <c r="L16" s="49" t="s">
        <v>273</v>
      </c>
      <c r="M16" s="49" t="s">
        <v>425</v>
      </c>
      <c r="N16" s="51" t="s">
        <v>470</v>
      </c>
      <c r="O16" s="49" t="s">
        <v>289</v>
      </c>
      <c r="P16" s="49" t="s">
        <v>438</v>
      </c>
      <c r="Q16" s="50" t="s">
        <v>355</v>
      </c>
      <c r="R16" s="50" t="s">
        <v>397</v>
      </c>
      <c r="S16" s="49" t="s">
        <v>307</v>
      </c>
      <c r="T16" s="49" t="s">
        <v>195</v>
      </c>
      <c r="U16" s="50" t="s">
        <v>161</v>
      </c>
      <c r="V16" s="49" t="s">
        <v>143</v>
      </c>
      <c r="W16" s="49" t="s">
        <v>211</v>
      </c>
      <c r="X16" s="50" t="s">
        <v>229</v>
      </c>
      <c r="Y16" s="49" t="s">
        <v>237</v>
      </c>
      <c r="Z16" s="49" t="s">
        <v>471</v>
      </c>
      <c r="AA16" s="50" t="s">
        <v>242</v>
      </c>
      <c r="AB16" s="49" t="s">
        <v>259</v>
      </c>
      <c r="AC16" s="19"/>
      <c r="AD16" s="19"/>
      <c r="AE16" s="19"/>
      <c r="AF16" s="19"/>
      <c r="AG16" s="19"/>
      <c r="AH16" s="19"/>
      <c r="AI16" s="19"/>
    </row>
    <row r="17" spans="1:35" ht="15" x14ac:dyDescent="0.2">
      <c r="D17" s="19"/>
      <c r="E17" s="19"/>
      <c r="F17" s="54" t="s">
        <v>96</v>
      </c>
      <c r="G17" s="49" t="s">
        <v>126</v>
      </c>
      <c r="H17" s="50" t="s">
        <v>222</v>
      </c>
      <c r="I17" s="49" t="s">
        <v>347</v>
      </c>
      <c r="J17" s="49" t="s">
        <v>472</v>
      </c>
      <c r="K17" s="51" t="s">
        <v>330</v>
      </c>
      <c r="L17" s="49" t="s">
        <v>263</v>
      </c>
      <c r="M17" s="49" t="s">
        <v>424</v>
      </c>
      <c r="N17" s="51" t="s">
        <v>379</v>
      </c>
      <c r="O17" s="49" t="s">
        <v>293</v>
      </c>
      <c r="P17" s="49" t="s">
        <v>435</v>
      </c>
      <c r="Q17" s="50" t="s">
        <v>352</v>
      </c>
      <c r="R17" s="50" t="s">
        <v>358</v>
      </c>
      <c r="S17" s="49" t="s">
        <v>304</v>
      </c>
      <c r="T17" s="49" t="s">
        <v>210</v>
      </c>
      <c r="U17" s="50" t="s">
        <v>157</v>
      </c>
      <c r="V17" s="49" t="s">
        <v>144</v>
      </c>
      <c r="W17" s="49" t="s">
        <v>220</v>
      </c>
      <c r="X17" s="50" t="s">
        <v>230</v>
      </c>
      <c r="Y17" s="49" t="s">
        <v>234</v>
      </c>
      <c r="Z17" s="49" t="s">
        <v>169</v>
      </c>
      <c r="AA17" s="50" t="s">
        <v>243</v>
      </c>
      <c r="AB17" s="49" t="s">
        <v>247</v>
      </c>
      <c r="AC17" s="19"/>
      <c r="AD17" s="19"/>
      <c r="AE17" s="19"/>
      <c r="AF17" s="19"/>
      <c r="AG17" s="19"/>
      <c r="AH17" s="19"/>
      <c r="AI17" s="19"/>
    </row>
    <row r="18" spans="1:35" s="18" customFormat="1" ht="15" x14ac:dyDescent="0.2">
      <c r="A18" s="18" t="s">
        <v>92</v>
      </c>
      <c r="B18" s="18" t="s">
        <v>93</v>
      </c>
      <c r="C18" s="18" t="s">
        <v>115</v>
      </c>
      <c r="F18" s="54" t="s">
        <v>99</v>
      </c>
      <c r="G18" s="49" t="s">
        <v>127</v>
      </c>
      <c r="H18" s="50" t="s">
        <v>223</v>
      </c>
      <c r="I18" s="49" t="s">
        <v>346</v>
      </c>
      <c r="J18" s="49" t="s">
        <v>279</v>
      </c>
      <c r="K18" s="51" t="s">
        <v>324</v>
      </c>
      <c r="L18" s="49" t="s">
        <v>473</v>
      </c>
      <c r="M18" s="49" t="s">
        <v>410</v>
      </c>
      <c r="N18" s="51" t="s">
        <v>378</v>
      </c>
      <c r="O18" s="49" t="s">
        <v>298</v>
      </c>
      <c r="P18" s="49" t="s">
        <v>474</v>
      </c>
      <c r="Q18" s="50" t="s">
        <v>353</v>
      </c>
      <c r="R18" s="50" t="s">
        <v>400</v>
      </c>
      <c r="S18" s="49" t="s">
        <v>308</v>
      </c>
      <c r="T18" s="49" t="s">
        <v>191</v>
      </c>
      <c r="U18" s="50" t="s">
        <v>159</v>
      </c>
      <c r="V18" s="49" t="s">
        <v>146</v>
      </c>
      <c r="W18" s="49" t="s">
        <v>214</v>
      </c>
      <c r="X18" s="50" t="s">
        <v>231</v>
      </c>
      <c r="Y18" s="49" t="s">
        <v>239</v>
      </c>
      <c r="Z18" s="49" t="s">
        <v>165</v>
      </c>
      <c r="AA18" s="50" t="s">
        <v>244</v>
      </c>
      <c r="AB18" s="49" t="s">
        <v>248</v>
      </c>
    </row>
    <row r="19" spans="1:35" ht="15" x14ac:dyDescent="0.2">
      <c r="A19" s="17" t="s">
        <v>94</v>
      </c>
      <c r="B19" s="17" t="s">
        <v>4</v>
      </c>
      <c r="C19" s="17" t="s">
        <v>116</v>
      </c>
      <c r="F19" s="54" t="s">
        <v>465</v>
      </c>
      <c r="G19" s="49" t="s">
        <v>128</v>
      </c>
      <c r="H19" s="50" t="s">
        <v>224</v>
      </c>
      <c r="I19" s="49" t="s">
        <v>345</v>
      </c>
      <c r="J19" s="49" t="s">
        <v>280</v>
      </c>
      <c r="K19" s="51" t="s">
        <v>331</v>
      </c>
      <c r="L19" s="49" t="s">
        <v>267</v>
      </c>
      <c r="M19" s="49" t="s">
        <v>475</v>
      </c>
      <c r="N19" s="51" t="s">
        <v>384</v>
      </c>
      <c r="O19" s="49" t="s">
        <v>386</v>
      </c>
      <c r="P19" s="49" t="s">
        <v>476</v>
      </c>
      <c r="Q19" s="50" t="s">
        <v>351</v>
      </c>
      <c r="R19" s="50" t="s">
        <v>359</v>
      </c>
      <c r="S19" s="49" t="s">
        <v>316</v>
      </c>
      <c r="T19" s="49" t="s">
        <v>194</v>
      </c>
      <c r="U19" s="50" t="s">
        <v>477</v>
      </c>
      <c r="V19" s="49" t="s">
        <v>145</v>
      </c>
      <c r="W19" s="49" t="s">
        <v>213</v>
      </c>
      <c r="X19"/>
      <c r="Y19" s="49" t="s">
        <v>240</v>
      </c>
      <c r="Z19" s="49" t="s">
        <v>170</v>
      </c>
      <c r="AA19" s="50" t="s">
        <v>245</v>
      </c>
      <c r="AB19" s="49" t="s">
        <v>260</v>
      </c>
    </row>
    <row r="20" spans="1:35" ht="15" x14ac:dyDescent="0.2">
      <c r="A20" s="17" t="s">
        <v>95</v>
      </c>
      <c r="B20" s="17" t="s">
        <v>124</v>
      </c>
      <c r="C20" s="17" t="s">
        <v>117</v>
      </c>
      <c r="F20" s="54" t="s">
        <v>111</v>
      </c>
      <c r="G20" s="49" t="s">
        <v>129</v>
      </c>
      <c r="H20" s="50" t="s">
        <v>225</v>
      </c>
      <c r="I20" s="49" t="s">
        <v>339</v>
      </c>
      <c r="J20" s="49" t="s">
        <v>281</v>
      </c>
      <c r="K20" s="51" t="s">
        <v>323</v>
      </c>
      <c r="L20" s="49" t="s">
        <v>269</v>
      </c>
      <c r="M20" s="49" t="s">
        <v>478</v>
      </c>
      <c r="N20" s="51" t="s">
        <v>479</v>
      </c>
      <c r="O20" s="49" t="s">
        <v>387</v>
      </c>
      <c r="P20" s="49" t="s">
        <v>371</v>
      </c>
      <c r="Q20" s="50" t="s">
        <v>348</v>
      </c>
      <c r="R20" s="50" t="s">
        <v>405</v>
      </c>
      <c r="S20" s="49" t="s">
        <v>305</v>
      </c>
      <c r="T20" s="49" t="s">
        <v>201</v>
      </c>
      <c r="U20" s="50" t="s">
        <v>164</v>
      </c>
      <c r="V20" s="49" t="s">
        <v>147</v>
      </c>
      <c r="W20" s="49" t="s">
        <v>219</v>
      </c>
      <c r="X20"/>
      <c r="Y20" s="49" t="s">
        <v>232</v>
      </c>
      <c r="Z20" s="49" t="s">
        <v>167</v>
      </c>
      <c r="AA20" s="50" t="s">
        <v>246</v>
      </c>
      <c r="AB20" s="49" t="s">
        <v>249</v>
      </c>
    </row>
    <row r="21" spans="1:35" ht="15" x14ac:dyDescent="0.2">
      <c r="A21" s="17" t="s">
        <v>96</v>
      </c>
      <c r="B21" s="17" t="s">
        <v>125</v>
      </c>
      <c r="C21" s="17" t="s">
        <v>118</v>
      </c>
      <c r="F21" s="54" t="s">
        <v>113</v>
      </c>
      <c r="G21" s="49" t="s">
        <v>130</v>
      </c>
      <c r="H21" s="50" t="s">
        <v>480</v>
      </c>
      <c r="I21" s="49" t="s">
        <v>340</v>
      </c>
      <c r="J21" s="49" t="s">
        <v>282</v>
      </c>
      <c r="K21" s="51" t="s">
        <v>321</v>
      </c>
      <c r="L21" s="49" t="s">
        <v>264</v>
      </c>
      <c r="M21" s="49" t="s">
        <v>409</v>
      </c>
      <c r="N21" s="51" t="s">
        <v>380</v>
      </c>
      <c r="O21" s="49" t="s">
        <v>481</v>
      </c>
      <c r="P21" s="49" t="s">
        <v>433</v>
      </c>
      <c r="Q21" s="50" t="s">
        <v>350</v>
      </c>
      <c r="R21" s="50" t="s">
        <v>403</v>
      </c>
      <c r="S21" s="49" t="s">
        <v>482</v>
      </c>
      <c r="T21" s="49" t="s">
        <v>204</v>
      </c>
      <c r="U21" s="50" t="s">
        <v>160</v>
      </c>
      <c r="V21" s="49" t="s">
        <v>148</v>
      </c>
      <c r="W21" s="49" t="s">
        <v>209</v>
      </c>
      <c r="X21"/>
      <c r="Y21" s="49" t="s">
        <v>238</v>
      </c>
      <c r="Z21" s="49" t="s">
        <v>166</v>
      </c>
      <c r="AA21"/>
      <c r="AB21" s="49" t="s">
        <v>483</v>
      </c>
    </row>
    <row r="22" spans="1:35" ht="15" x14ac:dyDescent="0.2">
      <c r="A22" s="17" t="s">
        <v>97</v>
      </c>
      <c r="B22" s="17" t="s">
        <v>126</v>
      </c>
      <c r="C22" s="17" t="s">
        <v>119</v>
      </c>
      <c r="F22" s="54" t="s">
        <v>105</v>
      </c>
      <c r="G22" s="49" t="s">
        <v>131</v>
      </c>
      <c r="H22"/>
      <c r="I22" s="49" t="s">
        <v>343</v>
      </c>
      <c r="J22" s="49" t="s">
        <v>283</v>
      </c>
      <c r="K22" s="51" t="s">
        <v>215</v>
      </c>
      <c r="L22" s="49" t="s">
        <v>274</v>
      </c>
      <c r="M22" s="49" t="s">
        <v>412</v>
      </c>
      <c r="N22"/>
      <c r="O22" s="49" t="s">
        <v>484</v>
      </c>
      <c r="P22" s="49" t="s">
        <v>373</v>
      </c>
      <c r="Q22" s="50" t="s">
        <v>349</v>
      </c>
      <c r="R22" s="50" t="s">
        <v>406</v>
      </c>
      <c r="S22" s="49" t="s">
        <v>485</v>
      </c>
      <c r="T22" s="49" t="s">
        <v>207</v>
      </c>
      <c r="U22"/>
      <c r="V22" s="49" t="s">
        <v>141</v>
      </c>
      <c r="W22" s="49" t="s">
        <v>217</v>
      </c>
      <c r="X22"/>
      <c r="Y22" s="49" t="s">
        <v>236</v>
      </c>
      <c r="Z22" s="49" t="s">
        <v>486</v>
      </c>
      <c r="AA22"/>
      <c r="AB22" s="49" t="s">
        <v>252</v>
      </c>
    </row>
    <row r="23" spans="1:35" ht="15" x14ac:dyDescent="0.2">
      <c r="A23" s="17" t="s">
        <v>98</v>
      </c>
      <c r="B23" s="17" t="s">
        <v>127</v>
      </c>
      <c r="C23" s="17" t="s">
        <v>120</v>
      </c>
      <c r="F23" s="54" t="s">
        <v>112</v>
      </c>
      <c r="G23" s="49" t="s">
        <v>132</v>
      </c>
      <c r="H23"/>
      <c r="I23" s="49" t="s">
        <v>336</v>
      </c>
      <c r="J23" s="49" t="s">
        <v>284</v>
      </c>
      <c r="K23" s="51" t="s">
        <v>322</v>
      </c>
      <c r="L23" s="49" t="s">
        <v>272</v>
      </c>
      <c r="M23" s="49" t="s">
        <v>411</v>
      </c>
      <c r="N23"/>
      <c r="O23" s="49" t="s">
        <v>296</v>
      </c>
      <c r="P23" s="49" t="s">
        <v>434</v>
      </c>
      <c r="Q23"/>
      <c r="R23" s="50" t="s">
        <v>407</v>
      </c>
      <c r="S23" s="49" t="s">
        <v>182</v>
      </c>
      <c r="T23" s="49" t="s">
        <v>196</v>
      </c>
      <c r="U23"/>
      <c r="V23" s="49" t="s">
        <v>142</v>
      </c>
      <c r="W23" s="49" t="s">
        <v>221</v>
      </c>
      <c r="X23"/>
      <c r="Y23" s="49" t="s">
        <v>235</v>
      </c>
      <c r="Z23" s="49" t="s">
        <v>174</v>
      </c>
      <c r="AA23"/>
      <c r="AB23" s="49" t="s">
        <v>261</v>
      </c>
    </row>
    <row r="24" spans="1:35" ht="15" x14ac:dyDescent="0.2">
      <c r="A24" s="17" t="s">
        <v>99</v>
      </c>
      <c r="B24" s="17" t="s">
        <v>128</v>
      </c>
      <c r="C24" s="17" t="s">
        <v>121</v>
      </c>
      <c r="F24" s="54" t="s">
        <v>107</v>
      </c>
      <c r="G24" s="49" t="s">
        <v>133</v>
      </c>
      <c r="H24"/>
      <c r="I24" s="49" t="s">
        <v>344</v>
      </c>
      <c r="J24" s="49" t="s">
        <v>285</v>
      </c>
      <c r="K24" s="51" t="s">
        <v>326</v>
      </c>
      <c r="L24" s="49" t="s">
        <v>265</v>
      </c>
      <c r="M24" s="49" t="s">
        <v>421</v>
      </c>
      <c r="N24"/>
      <c r="O24" s="49" t="s">
        <v>391</v>
      </c>
      <c r="P24" s="49" t="s">
        <v>372</v>
      </c>
      <c r="Q24"/>
      <c r="R24" s="50" t="s">
        <v>487</v>
      </c>
      <c r="S24" s="49" t="s">
        <v>214</v>
      </c>
      <c r="T24" s="49" t="s">
        <v>206</v>
      </c>
      <c r="U24"/>
      <c r="V24" s="49" t="s">
        <v>150</v>
      </c>
      <c r="W24" s="49" t="s">
        <v>216</v>
      </c>
      <c r="X24"/>
      <c r="Y24" s="49" t="s">
        <v>488</v>
      </c>
      <c r="Z24" s="49" t="s">
        <v>168</v>
      </c>
      <c r="AA24"/>
      <c r="AB24" s="49" t="s">
        <v>250</v>
      </c>
    </row>
    <row r="25" spans="1:35" ht="15" x14ac:dyDescent="0.2">
      <c r="A25" s="17" t="s">
        <v>4</v>
      </c>
      <c r="B25" s="17" t="s">
        <v>129</v>
      </c>
      <c r="C25" s="17" t="s">
        <v>122</v>
      </c>
      <c r="F25" s="54" t="s">
        <v>466</v>
      </c>
      <c r="G25" s="49" t="s">
        <v>134</v>
      </c>
      <c r="H25"/>
      <c r="I25" s="49" t="s">
        <v>334</v>
      </c>
      <c r="J25" s="49" t="s">
        <v>489</v>
      </c>
      <c r="K25" s="51" t="s">
        <v>328</v>
      </c>
      <c r="L25" s="49" t="s">
        <v>271</v>
      </c>
      <c r="M25" s="49" t="s">
        <v>413</v>
      </c>
      <c r="N25"/>
      <c r="O25" s="49" t="s">
        <v>295</v>
      </c>
      <c r="P25" s="49" t="s">
        <v>437</v>
      </c>
      <c r="Q25"/>
      <c r="R25" s="50" t="s">
        <v>490</v>
      </c>
      <c r="S25" s="49" t="s">
        <v>306</v>
      </c>
      <c r="T25" s="49" t="s">
        <v>198</v>
      </c>
      <c r="U25"/>
      <c r="V25" s="49" t="s">
        <v>149</v>
      </c>
      <c r="W25" s="49" t="s">
        <v>218</v>
      </c>
      <c r="X25"/>
      <c r="Y25"/>
      <c r="Z25"/>
      <c r="AA25"/>
      <c r="AB25" s="49" t="s">
        <v>253</v>
      </c>
    </row>
    <row r="26" spans="1:35" ht="15" x14ac:dyDescent="0.2">
      <c r="A26" s="17" t="s">
        <v>100</v>
      </c>
      <c r="B26" s="17" t="s">
        <v>130</v>
      </c>
      <c r="C26" s="17" t="s">
        <v>123</v>
      </c>
      <c r="F26" s="54" t="s">
        <v>100</v>
      </c>
      <c r="G26" s="49" t="s">
        <v>135</v>
      </c>
      <c r="H26"/>
      <c r="I26" s="49" t="s">
        <v>341</v>
      </c>
      <c r="J26" s="49" t="s">
        <v>287</v>
      </c>
      <c r="K26" s="51" t="s">
        <v>325</v>
      </c>
      <c r="L26" s="49" t="s">
        <v>268</v>
      </c>
      <c r="M26" s="49" t="s">
        <v>416</v>
      </c>
      <c r="N26"/>
      <c r="O26" s="49" t="s">
        <v>385</v>
      </c>
      <c r="P26" s="49" t="s">
        <v>428</v>
      </c>
      <c r="Q26"/>
      <c r="R26" s="50" t="s">
        <v>362</v>
      </c>
      <c r="S26" s="49" t="s">
        <v>315</v>
      </c>
      <c r="T26" s="49" t="s">
        <v>199</v>
      </c>
      <c r="U26"/>
      <c r="V26" s="49" t="s">
        <v>153</v>
      </c>
      <c r="W26" s="49" t="s">
        <v>491</v>
      </c>
      <c r="X26"/>
      <c r="Y26"/>
      <c r="Z26"/>
      <c r="AA26"/>
      <c r="AB26" s="49" t="s">
        <v>251</v>
      </c>
    </row>
    <row r="27" spans="1:35" ht="15" x14ac:dyDescent="0.2">
      <c r="A27" s="17" t="s">
        <v>101</v>
      </c>
      <c r="B27" s="17" t="s">
        <v>131</v>
      </c>
      <c r="F27" s="54" t="s">
        <v>106</v>
      </c>
      <c r="G27" s="49" t="s">
        <v>136</v>
      </c>
      <c r="H27"/>
      <c r="I27" s="49" t="s">
        <v>332</v>
      </c>
      <c r="J27" s="49" t="s">
        <v>288</v>
      </c>
      <c r="K27"/>
      <c r="L27" s="49" t="s">
        <v>266</v>
      </c>
      <c r="M27" s="49" t="s">
        <v>492</v>
      </c>
      <c r="N27"/>
      <c r="O27" s="49" t="s">
        <v>388</v>
      </c>
      <c r="P27" s="49" t="s">
        <v>430</v>
      </c>
      <c r="Q27"/>
      <c r="R27" s="50" t="s">
        <v>361</v>
      </c>
      <c r="S27" s="49" t="s">
        <v>493</v>
      </c>
      <c r="T27" s="49" t="s">
        <v>203</v>
      </c>
      <c r="U27"/>
      <c r="V27" s="49" t="s">
        <v>151</v>
      </c>
      <c r="W27" s="49" t="s">
        <v>494</v>
      </c>
      <c r="X27"/>
      <c r="Y27"/>
      <c r="Z27"/>
      <c r="AA27"/>
      <c r="AB27" s="49" t="s">
        <v>255</v>
      </c>
    </row>
    <row r="28" spans="1:35" ht="15" x14ac:dyDescent="0.2">
      <c r="A28" s="17" t="s">
        <v>102</v>
      </c>
      <c r="B28" s="17" t="s">
        <v>132</v>
      </c>
      <c r="F28" s="54" t="s">
        <v>467</v>
      </c>
      <c r="G28" s="49" t="s">
        <v>137</v>
      </c>
      <c r="H28"/>
      <c r="I28" s="49" t="s">
        <v>338</v>
      </c>
      <c r="J28" s="49" t="s">
        <v>319</v>
      </c>
      <c r="K28"/>
      <c r="L28"/>
      <c r="M28" s="49" t="s">
        <v>495</v>
      </c>
      <c r="N28"/>
      <c r="O28" s="49" t="s">
        <v>395</v>
      </c>
      <c r="P28" s="49" t="s">
        <v>182</v>
      </c>
      <c r="Q28"/>
      <c r="R28" s="50" t="s">
        <v>365</v>
      </c>
      <c r="S28" s="49" t="s">
        <v>187</v>
      </c>
      <c r="T28" s="49" t="s">
        <v>208</v>
      </c>
      <c r="U28"/>
      <c r="V28" s="49" t="s">
        <v>152</v>
      </c>
      <c r="W28"/>
      <c r="X28"/>
      <c r="Y28"/>
      <c r="Z28"/>
      <c r="AA28"/>
      <c r="AB28" s="49" t="s">
        <v>256</v>
      </c>
    </row>
    <row r="29" spans="1:35" ht="15" x14ac:dyDescent="0.2">
      <c r="A29" s="17" t="s">
        <v>103</v>
      </c>
      <c r="B29" s="17" t="s">
        <v>133</v>
      </c>
      <c r="F29" s="54" t="s">
        <v>468</v>
      </c>
      <c r="G29" s="49" t="s">
        <v>138</v>
      </c>
      <c r="H29"/>
      <c r="I29" s="49" t="s">
        <v>342</v>
      </c>
      <c r="J29" s="49" t="s">
        <v>320</v>
      </c>
      <c r="K29"/>
      <c r="L29"/>
      <c r="M29" s="49" t="s">
        <v>496</v>
      </c>
      <c r="N29"/>
      <c r="O29" s="49" t="s">
        <v>299</v>
      </c>
      <c r="P29" s="49" t="s">
        <v>370</v>
      </c>
      <c r="Q29"/>
      <c r="R29" s="50" t="s">
        <v>357</v>
      </c>
      <c r="S29" s="49" t="s">
        <v>312</v>
      </c>
      <c r="T29" s="49" t="s">
        <v>202</v>
      </c>
      <c r="U29"/>
      <c r="V29" s="49" t="s">
        <v>497</v>
      </c>
      <c r="W29"/>
      <c r="X29"/>
      <c r="Y29"/>
      <c r="Z29"/>
      <c r="AA29"/>
      <c r="AB29" s="49" t="s">
        <v>258</v>
      </c>
    </row>
    <row r="30" spans="1:35" ht="15" x14ac:dyDescent="0.2">
      <c r="A30" s="17" t="s">
        <v>104</v>
      </c>
      <c r="B30" s="17" t="s">
        <v>134</v>
      </c>
      <c r="F30" s="54" t="s">
        <v>104</v>
      </c>
      <c r="G30" s="49" t="s">
        <v>498</v>
      </c>
      <c r="H30"/>
      <c r="I30"/>
      <c r="J30"/>
      <c r="K30"/>
      <c r="L30"/>
      <c r="M30" s="49" t="s">
        <v>499</v>
      </c>
      <c r="N30"/>
      <c r="O30" s="49" t="s">
        <v>390</v>
      </c>
      <c r="P30" s="49" t="s">
        <v>500</v>
      </c>
      <c r="Q30"/>
      <c r="R30" s="50" t="s">
        <v>356</v>
      </c>
      <c r="S30" s="49" t="s">
        <v>184</v>
      </c>
      <c r="T30" s="49" t="s">
        <v>205</v>
      </c>
      <c r="U30"/>
      <c r="V30" s="49" t="s">
        <v>156</v>
      </c>
      <c r="W30"/>
      <c r="X30"/>
      <c r="Y30"/>
      <c r="Z30"/>
      <c r="AA30"/>
      <c r="AB30" s="49" t="s">
        <v>257</v>
      </c>
    </row>
    <row r="31" spans="1:35" ht="15" x14ac:dyDescent="0.2">
      <c r="A31" s="17" t="s">
        <v>105</v>
      </c>
      <c r="B31" s="17" t="s">
        <v>135</v>
      </c>
      <c r="F31" s="54" t="s">
        <v>101</v>
      </c>
      <c r="G31"/>
      <c r="H31"/>
      <c r="I31"/>
      <c r="J31"/>
      <c r="K31"/>
      <c r="L31"/>
      <c r="M31" s="49" t="s">
        <v>501</v>
      </c>
      <c r="N31"/>
      <c r="O31" s="49" t="s">
        <v>502</v>
      </c>
      <c r="P31" s="49" t="s">
        <v>377</v>
      </c>
      <c r="Q31"/>
      <c r="R31" s="50" t="s">
        <v>367</v>
      </c>
      <c r="S31" s="49" t="s">
        <v>314</v>
      </c>
      <c r="T31" s="49" t="s">
        <v>190</v>
      </c>
      <c r="U31"/>
      <c r="V31"/>
      <c r="W31"/>
      <c r="X31"/>
      <c r="Y31"/>
      <c r="Z31"/>
      <c r="AA31"/>
      <c r="AB31"/>
    </row>
    <row r="32" spans="1:35" ht="15" x14ac:dyDescent="0.2">
      <c r="A32" s="17" t="s">
        <v>106</v>
      </c>
      <c r="B32" s="17" t="s">
        <v>136</v>
      </c>
      <c r="F32" s="54" t="s">
        <v>114</v>
      </c>
      <c r="G32"/>
      <c r="H32"/>
      <c r="I32"/>
      <c r="J32"/>
      <c r="K32"/>
      <c r="L32"/>
      <c r="M32" s="49" t="s">
        <v>426</v>
      </c>
      <c r="N32"/>
      <c r="O32" s="49" t="s">
        <v>392</v>
      </c>
      <c r="P32" s="49" t="s">
        <v>431</v>
      </c>
      <c r="Q32"/>
      <c r="R32" s="50" t="s">
        <v>401</v>
      </c>
      <c r="S32" s="49" t="s">
        <v>302</v>
      </c>
      <c r="T32" s="49" t="s">
        <v>192</v>
      </c>
      <c r="U32"/>
      <c r="V32"/>
      <c r="W32"/>
      <c r="X32"/>
      <c r="Y32"/>
      <c r="Z32"/>
      <c r="AA32"/>
      <c r="AB32"/>
    </row>
    <row r="33" spans="1:28" ht="15" x14ac:dyDescent="0.2">
      <c r="A33" s="17" t="s">
        <v>107</v>
      </c>
      <c r="B33" s="17" t="s">
        <v>137</v>
      </c>
      <c r="F33" s="54" t="s">
        <v>97</v>
      </c>
      <c r="G33"/>
      <c r="H33"/>
      <c r="I33"/>
      <c r="J33"/>
      <c r="K33"/>
      <c r="L33"/>
      <c r="M33"/>
      <c r="N33"/>
      <c r="O33" s="49" t="s">
        <v>389</v>
      </c>
      <c r="P33" s="49" t="s">
        <v>432</v>
      </c>
      <c r="Q33"/>
      <c r="R33" s="50" t="s">
        <v>360</v>
      </c>
      <c r="S33" s="49" t="s">
        <v>180</v>
      </c>
      <c r="T33" s="49" t="s">
        <v>197</v>
      </c>
      <c r="U33"/>
      <c r="V33"/>
      <c r="W33"/>
      <c r="X33"/>
      <c r="Y33"/>
      <c r="Z33"/>
      <c r="AA33"/>
      <c r="AB33"/>
    </row>
    <row r="34" spans="1:28" ht="15" x14ac:dyDescent="0.2">
      <c r="A34" s="17" t="s">
        <v>108</v>
      </c>
      <c r="B34" s="17" t="s">
        <v>138</v>
      </c>
      <c r="F34" s="54" t="s">
        <v>102</v>
      </c>
      <c r="G34"/>
      <c r="H34"/>
      <c r="I34"/>
      <c r="J34"/>
      <c r="K34"/>
      <c r="L34"/>
      <c r="M34"/>
      <c r="N34"/>
      <c r="O34" s="49" t="s">
        <v>394</v>
      </c>
      <c r="P34" s="49" t="s">
        <v>503</v>
      </c>
      <c r="Q34"/>
      <c r="R34" s="50" t="s">
        <v>504</v>
      </c>
      <c r="S34" s="49" t="s">
        <v>186</v>
      </c>
      <c r="T34" s="49" t="s">
        <v>200</v>
      </c>
      <c r="U34"/>
      <c r="V34"/>
      <c r="W34"/>
      <c r="X34"/>
      <c r="Y34"/>
      <c r="Z34"/>
      <c r="AA34"/>
      <c r="AB34"/>
    </row>
    <row r="35" spans="1:28" ht="15" x14ac:dyDescent="0.2">
      <c r="A35" s="17" t="s">
        <v>109</v>
      </c>
      <c r="B35" s="17" t="s">
        <v>139</v>
      </c>
      <c r="F35" s="54" t="s">
        <v>103</v>
      </c>
      <c r="G35"/>
      <c r="H35"/>
      <c r="I35"/>
      <c r="J35"/>
      <c r="K35"/>
      <c r="L35"/>
      <c r="M35"/>
      <c r="N35"/>
      <c r="O35" s="49" t="s">
        <v>393</v>
      </c>
      <c r="P35"/>
      <c r="Q35"/>
      <c r="R35" s="50" t="s">
        <v>368</v>
      </c>
      <c r="S35" s="49" t="s">
        <v>303</v>
      </c>
      <c r="T35"/>
      <c r="U35"/>
      <c r="V35"/>
      <c r="W35"/>
      <c r="X35"/>
      <c r="Y35"/>
      <c r="Z35"/>
      <c r="AA35"/>
      <c r="AB35"/>
    </row>
    <row r="36" spans="1:28" x14ac:dyDescent="0.2">
      <c r="A36" s="17" t="s">
        <v>110</v>
      </c>
      <c r="B36" s="17" t="s">
        <v>140</v>
      </c>
      <c r="F36"/>
      <c r="G36"/>
      <c r="H36"/>
      <c r="I36"/>
      <c r="J36"/>
      <c r="K36"/>
      <c r="L36"/>
      <c r="M36"/>
      <c r="N36"/>
      <c r="O36" s="49" t="s">
        <v>396</v>
      </c>
      <c r="P36"/>
      <c r="Q36"/>
      <c r="R36" s="50" t="s">
        <v>363</v>
      </c>
      <c r="S36" s="49" t="s">
        <v>313</v>
      </c>
      <c r="T36"/>
      <c r="U36"/>
      <c r="V36"/>
      <c r="W36"/>
      <c r="X36"/>
      <c r="Y36"/>
      <c r="Z36"/>
      <c r="AA36"/>
      <c r="AB36"/>
    </row>
    <row r="37" spans="1:28" x14ac:dyDescent="0.2">
      <c r="A37" s="17" t="s">
        <v>111</v>
      </c>
      <c r="B37" s="17" t="s">
        <v>141</v>
      </c>
      <c r="F37"/>
      <c r="G37"/>
      <c r="H37"/>
      <c r="I37"/>
      <c r="J37"/>
      <c r="K37"/>
      <c r="L37"/>
      <c r="M37"/>
      <c r="N37"/>
      <c r="O37" s="49" t="s">
        <v>505</v>
      </c>
      <c r="P37"/>
      <c r="Q37"/>
      <c r="R37" s="50" t="s">
        <v>506</v>
      </c>
      <c r="S37" s="49" t="s">
        <v>309</v>
      </c>
      <c r="T37"/>
      <c r="U37"/>
      <c r="V37"/>
      <c r="W37"/>
      <c r="X37"/>
      <c r="Y37"/>
      <c r="Z37"/>
      <c r="AA37"/>
      <c r="AB37"/>
    </row>
    <row r="38" spans="1:28" x14ac:dyDescent="0.2">
      <c r="A38" s="17" t="s">
        <v>112</v>
      </c>
      <c r="B38" s="17" t="s">
        <v>142</v>
      </c>
      <c r="F38"/>
      <c r="G38"/>
      <c r="H38"/>
      <c r="I38"/>
      <c r="J38"/>
      <c r="K38"/>
      <c r="L38"/>
      <c r="M38"/>
      <c r="N38"/>
      <c r="O38"/>
      <c r="P38"/>
      <c r="Q38"/>
      <c r="R38" s="50" t="s">
        <v>398</v>
      </c>
      <c r="S38" s="49" t="s">
        <v>179</v>
      </c>
      <c r="T38"/>
      <c r="U38"/>
      <c r="V38"/>
      <c r="W38"/>
      <c r="X38"/>
      <c r="Y38"/>
      <c r="Z38"/>
      <c r="AA38"/>
      <c r="AB38"/>
    </row>
    <row r="39" spans="1:28" x14ac:dyDescent="0.2">
      <c r="A39" s="17" t="s">
        <v>113</v>
      </c>
      <c r="B39" s="17" t="s">
        <v>143</v>
      </c>
      <c r="F39"/>
      <c r="G39"/>
      <c r="H39"/>
      <c r="I39"/>
      <c r="J39"/>
      <c r="K39"/>
      <c r="L39"/>
      <c r="M39"/>
      <c r="N39"/>
      <c r="O39"/>
      <c r="P39"/>
      <c r="Q39"/>
      <c r="R39" s="50" t="s">
        <v>404</v>
      </c>
      <c r="S39" s="49" t="s">
        <v>507</v>
      </c>
      <c r="T39"/>
      <c r="U39"/>
      <c r="V39"/>
      <c r="W39"/>
      <c r="X39"/>
      <c r="Y39"/>
      <c r="Z39"/>
      <c r="AA39"/>
      <c r="AB39"/>
    </row>
    <row r="40" spans="1:28" x14ac:dyDescent="0.2">
      <c r="A40" s="17" t="s">
        <v>114</v>
      </c>
      <c r="B40" s="17" t="s">
        <v>144</v>
      </c>
      <c r="F40"/>
      <c r="G40"/>
      <c r="H40"/>
      <c r="I40"/>
      <c r="J40"/>
      <c r="K40"/>
      <c r="L40"/>
      <c r="M40"/>
      <c r="N40"/>
      <c r="O40"/>
      <c r="P40"/>
      <c r="Q40"/>
      <c r="R40" s="50" t="s">
        <v>369</v>
      </c>
      <c r="S40" s="49" t="s">
        <v>300</v>
      </c>
      <c r="T40"/>
      <c r="U40"/>
      <c r="V40"/>
      <c r="W40"/>
      <c r="X40"/>
      <c r="Y40"/>
      <c r="Z40"/>
      <c r="AA40"/>
      <c r="AB40"/>
    </row>
    <row r="41" spans="1:28" x14ac:dyDescent="0.2">
      <c r="B41" s="17" t="s">
        <v>145</v>
      </c>
      <c r="F41"/>
      <c r="G41"/>
      <c r="H41"/>
      <c r="I41"/>
      <c r="J41"/>
      <c r="K41"/>
      <c r="L41"/>
      <c r="M41"/>
      <c r="N41"/>
      <c r="O41"/>
      <c r="P41"/>
      <c r="Q41"/>
      <c r="R41" s="50" t="s">
        <v>408</v>
      </c>
      <c r="S41" s="49" t="s">
        <v>178</v>
      </c>
      <c r="T41"/>
      <c r="U41"/>
      <c r="V41"/>
      <c r="W41"/>
      <c r="X41"/>
      <c r="Y41"/>
      <c r="Z41"/>
      <c r="AA41"/>
      <c r="AB41"/>
    </row>
    <row r="42" spans="1:28" x14ac:dyDescent="0.2">
      <c r="B42" s="17" t="s">
        <v>146</v>
      </c>
      <c r="F42" s="55"/>
      <c r="G42"/>
      <c r="H42"/>
      <c r="I42"/>
      <c r="J42"/>
      <c r="K42"/>
      <c r="L42"/>
      <c r="M42"/>
      <c r="N42"/>
      <c r="O42"/>
      <c r="P42"/>
      <c r="Q42"/>
      <c r="R42" s="50" t="s">
        <v>371</v>
      </c>
      <c r="S42" s="49" t="s">
        <v>310</v>
      </c>
      <c r="T42"/>
      <c r="U42"/>
      <c r="V42"/>
      <c r="W42"/>
      <c r="X42"/>
      <c r="Y42"/>
      <c r="Z42"/>
      <c r="AA42"/>
      <c r="AB42"/>
    </row>
    <row r="43" spans="1:28" x14ac:dyDescent="0.2">
      <c r="B43" s="17" t="s">
        <v>147</v>
      </c>
      <c r="R43" s="50" t="s">
        <v>508</v>
      </c>
      <c r="S43" s="49" t="s">
        <v>185</v>
      </c>
      <c r="T43"/>
      <c r="U43"/>
      <c r="V43"/>
      <c r="W43"/>
      <c r="X43"/>
      <c r="Y43"/>
      <c r="Z43"/>
      <c r="AA43"/>
      <c r="AB43"/>
    </row>
    <row r="44" spans="1:28" ht="51" customHeight="1" x14ac:dyDescent="0.2">
      <c r="B44" s="17" t="s">
        <v>148</v>
      </c>
      <c r="R44"/>
      <c r="S44" s="49" t="s">
        <v>181</v>
      </c>
      <c r="T44"/>
      <c r="U44"/>
      <c r="V44"/>
      <c r="W44"/>
      <c r="X44"/>
      <c r="Y44"/>
      <c r="Z44"/>
      <c r="AA44"/>
      <c r="AB44"/>
    </row>
    <row r="45" spans="1:28" ht="27.75" customHeight="1" x14ac:dyDescent="0.2">
      <c r="B45" s="17" t="s">
        <v>149</v>
      </c>
      <c r="R45"/>
      <c r="S45" s="49" t="s">
        <v>188</v>
      </c>
      <c r="T45"/>
      <c r="U45"/>
      <c r="V45"/>
      <c r="W45"/>
      <c r="X45"/>
      <c r="Y45"/>
      <c r="Z45"/>
      <c r="AA45"/>
      <c r="AB45"/>
    </row>
    <row r="46" spans="1:28" x14ac:dyDescent="0.2">
      <c r="B46" s="17" t="s">
        <v>150</v>
      </c>
    </row>
    <row r="47" spans="1:28" x14ac:dyDescent="0.2">
      <c r="B47" s="17" t="s">
        <v>151</v>
      </c>
    </row>
    <row r="48" spans="1:28" ht="13.5" thickBot="1" x14ac:dyDescent="0.25">
      <c r="B48" s="17" t="s">
        <v>152</v>
      </c>
    </row>
    <row r="49" spans="2:20" x14ac:dyDescent="0.2">
      <c r="B49" s="17" t="s">
        <v>153</v>
      </c>
      <c r="F49" s="59" t="s">
        <v>76</v>
      </c>
      <c r="G49" s="57" t="s">
        <v>79</v>
      </c>
      <c r="H49" s="57" t="s">
        <v>512</v>
      </c>
      <c r="I49" s="58" t="s">
        <v>513</v>
      </c>
      <c r="J49" s="58" t="s">
        <v>514</v>
      </c>
      <c r="K49" s="58" t="s">
        <v>82</v>
      </c>
      <c r="L49" s="66" t="s">
        <v>48</v>
      </c>
      <c r="M49" s="66" t="s">
        <v>80</v>
      </c>
      <c r="N49" s="66" t="s">
        <v>81</v>
      </c>
      <c r="O49" s="66" t="s">
        <v>86</v>
      </c>
      <c r="P49" s="66" t="s">
        <v>87</v>
      </c>
      <c r="Q49" s="66" t="s">
        <v>88</v>
      </c>
      <c r="R49" s="66" t="s">
        <v>89</v>
      </c>
      <c r="S49" s="66" t="s">
        <v>90</v>
      </c>
      <c r="T49" s="66" t="s">
        <v>91</v>
      </c>
    </row>
    <row r="50" spans="2:20" ht="63.75" x14ac:dyDescent="0.2">
      <c r="B50" s="17" t="s">
        <v>154</v>
      </c>
      <c r="F50" s="69" t="s">
        <v>79</v>
      </c>
      <c r="G50" s="61" t="s">
        <v>518</v>
      </c>
      <c r="H50" s="62" t="s">
        <v>445</v>
      </c>
      <c r="I50" s="61" t="s">
        <v>515</v>
      </c>
      <c r="J50" s="61" t="s">
        <v>516</v>
      </c>
      <c r="K50" s="63" t="s">
        <v>442</v>
      </c>
      <c r="L50" s="67" t="s">
        <v>47</v>
      </c>
      <c r="M50" s="67" t="s">
        <v>47</v>
      </c>
      <c r="N50" s="67" t="s">
        <v>47</v>
      </c>
      <c r="O50" s="67" t="s">
        <v>47</v>
      </c>
      <c r="P50" s="67" t="s">
        <v>47</v>
      </c>
      <c r="Q50" s="67" t="s">
        <v>47</v>
      </c>
      <c r="R50" s="67" t="s">
        <v>47</v>
      </c>
      <c r="S50" s="67" t="s">
        <v>47</v>
      </c>
      <c r="T50" s="67" t="s">
        <v>47</v>
      </c>
    </row>
    <row r="51" spans="2:20" ht="25.5" x14ac:dyDescent="0.2">
      <c r="B51" s="17" t="s">
        <v>155</v>
      </c>
      <c r="F51" s="69" t="s">
        <v>512</v>
      </c>
      <c r="G51" s="64" t="s">
        <v>47</v>
      </c>
      <c r="H51" s="64" t="s">
        <v>47</v>
      </c>
      <c r="I51" s="64" t="s">
        <v>47</v>
      </c>
      <c r="J51" s="62" t="s">
        <v>47</v>
      </c>
      <c r="K51" s="61" t="s">
        <v>517</v>
      </c>
      <c r="L51"/>
      <c r="M51"/>
      <c r="N51"/>
      <c r="O51"/>
      <c r="P51"/>
      <c r="Q51"/>
    </row>
    <row r="52" spans="2:20" ht="15" x14ac:dyDescent="0.2">
      <c r="B52" s="17" t="s">
        <v>156</v>
      </c>
      <c r="F52" s="70" t="s">
        <v>513</v>
      </c>
      <c r="K52" s="62" t="s">
        <v>47</v>
      </c>
    </row>
    <row r="53" spans="2:20" ht="15" x14ac:dyDescent="0.2">
      <c r="B53" s="17" t="s">
        <v>157</v>
      </c>
      <c r="F53" s="70" t="s">
        <v>514</v>
      </c>
      <c r="K53" s="61" t="s">
        <v>515</v>
      </c>
    </row>
    <row r="54" spans="2:20" ht="15" x14ac:dyDescent="0.2">
      <c r="B54" s="17" t="s">
        <v>158</v>
      </c>
      <c r="F54" s="70" t="s">
        <v>82</v>
      </c>
    </row>
    <row r="55" spans="2:20" ht="15" x14ac:dyDescent="0.2">
      <c r="B55" s="17" t="s">
        <v>159</v>
      </c>
      <c r="F55" s="69" t="s">
        <v>48</v>
      </c>
    </row>
    <row r="56" spans="2:20" ht="15" x14ac:dyDescent="0.2">
      <c r="B56" s="17" t="s">
        <v>160</v>
      </c>
      <c r="F56" s="69" t="s">
        <v>80</v>
      </c>
    </row>
    <row r="57" spans="2:20" ht="15" x14ac:dyDescent="0.2">
      <c r="B57" s="17" t="s">
        <v>161</v>
      </c>
      <c r="F57" s="69" t="s">
        <v>81</v>
      </c>
    </row>
    <row r="58" spans="2:20" ht="15" x14ac:dyDescent="0.2">
      <c r="B58" s="17" t="s">
        <v>162</v>
      </c>
      <c r="F58" s="69" t="s">
        <v>86</v>
      </c>
    </row>
    <row r="59" spans="2:20" ht="15" x14ac:dyDescent="0.2">
      <c r="B59" s="17" t="s">
        <v>163</v>
      </c>
      <c r="F59" s="69" t="s">
        <v>87</v>
      </c>
    </row>
    <row r="60" spans="2:20" ht="15" x14ac:dyDescent="0.2">
      <c r="B60" s="17" t="s">
        <v>164</v>
      </c>
      <c r="F60" s="69" t="s">
        <v>88</v>
      </c>
    </row>
    <row r="61" spans="2:20" ht="15" x14ac:dyDescent="0.2">
      <c r="B61" s="17" t="s">
        <v>97</v>
      </c>
      <c r="F61" s="69" t="s">
        <v>89</v>
      </c>
    </row>
    <row r="62" spans="2:20" ht="15" x14ac:dyDescent="0.2">
      <c r="B62" s="17" t="s">
        <v>165</v>
      </c>
      <c r="F62" s="69" t="s">
        <v>90</v>
      </c>
    </row>
    <row r="63" spans="2:20" ht="15" x14ac:dyDescent="0.2">
      <c r="B63" s="17" t="s">
        <v>166</v>
      </c>
      <c r="F63" s="69" t="s">
        <v>91</v>
      </c>
    </row>
    <row r="64" spans="2:20" x14ac:dyDescent="0.2">
      <c r="B64" s="17" t="s">
        <v>167</v>
      </c>
    </row>
    <row r="65" spans="2:2" x14ac:dyDescent="0.2">
      <c r="B65" s="17" t="s">
        <v>168</v>
      </c>
    </row>
    <row r="66" spans="2:2" x14ac:dyDescent="0.2">
      <c r="B66" s="17" t="s">
        <v>169</v>
      </c>
    </row>
    <row r="67" spans="2:2" x14ac:dyDescent="0.2">
      <c r="B67" s="17" t="s">
        <v>170</v>
      </c>
    </row>
    <row r="68" spans="2:2" x14ac:dyDescent="0.2">
      <c r="B68" s="17" t="s">
        <v>171</v>
      </c>
    </row>
    <row r="69" spans="2:2" x14ac:dyDescent="0.2">
      <c r="B69" s="17" t="s">
        <v>172</v>
      </c>
    </row>
    <row r="70" spans="2:2" x14ac:dyDescent="0.2">
      <c r="B70" s="17" t="s">
        <v>173</v>
      </c>
    </row>
    <row r="71" spans="2:2" x14ac:dyDescent="0.2">
      <c r="B71" s="17" t="s">
        <v>174</v>
      </c>
    </row>
    <row r="72" spans="2:2" x14ac:dyDescent="0.2">
      <c r="B72" s="17" t="s">
        <v>175</v>
      </c>
    </row>
    <row r="73" spans="2:2" x14ac:dyDescent="0.2">
      <c r="B73" s="17" t="s">
        <v>176</v>
      </c>
    </row>
    <row r="74" spans="2:2" x14ac:dyDescent="0.2">
      <c r="B74" s="17" t="s">
        <v>177</v>
      </c>
    </row>
    <row r="75" spans="2:2" x14ac:dyDescent="0.2">
      <c r="B75" s="17" t="s">
        <v>222</v>
      </c>
    </row>
    <row r="76" spans="2:2" x14ac:dyDescent="0.2">
      <c r="B76" s="17" t="s">
        <v>223</v>
      </c>
    </row>
    <row r="77" spans="2:2" x14ac:dyDescent="0.2">
      <c r="B77" s="17" t="s">
        <v>224</v>
      </c>
    </row>
    <row r="78" spans="2:2" x14ac:dyDescent="0.2">
      <c r="B78" s="17" t="s">
        <v>225</v>
      </c>
    </row>
    <row r="79" spans="2:2" x14ac:dyDescent="0.2">
      <c r="B79" s="17" t="s">
        <v>226</v>
      </c>
    </row>
    <row r="80" spans="2:2" x14ac:dyDescent="0.2">
      <c r="B80" s="17" t="s">
        <v>227</v>
      </c>
    </row>
    <row r="81" spans="2:2" x14ac:dyDescent="0.2">
      <c r="B81" s="17" t="s">
        <v>228</v>
      </c>
    </row>
    <row r="82" spans="2:2" x14ac:dyDescent="0.2">
      <c r="B82" s="17" t="s">
        <v>229</v>
      </c>
    </row>
    <row r="83" spans="2:2" x14ac:dyDescent="0.2">
      <c r="B83" s="17" t="s">
        <v>230</v>
      </c>
    </row>
    <row r="84" spans="2:2" x14ac:dyDescent="0.2">
      <c r="B84" s="17" t="s">
        <v>231</v>
      </c>
    </row>
    <row r="85" spans="2:2" x14ac:dyDescent="0.2">
      <c r="B85" s="17" t="s">
        <v>232</v>
      </c>
    </row>
    <row r="86" spans="2:2" x14ac:dyDescent="0.2">
      <c r="B86" s="17" t="s">
        <v>233</v>
      </c>
    </row>
    <row r="87" spans="2:2" x14ac:dyDescent="0.2">
      <c r="B87" s="17" t="s">
        <v>234</v>
      </c>
    </row>
    <row r="88" spans="2:2" x14ac:dyDescent="0.2">
      <c r="B88" s="17" t="s">
        <v>235</v>
      </c>
    </row>
    <row r="89" spans="2:2" x14ac:dyDescent="0.2">
      <c r="B89" s="17" t="s">
        <v>236</v>
      </c>
    </row>
    <row r="90" spans="2:2" x14ac:dyDescent="0.2">
      <c r="B90" s="17" t="s">
        <v>237</v>
      </c>
    </row>
    <row r="91" spans="2:2" x14ac:dyDescent="0.2">
      <c r="B91" s="17" t="s">
        <v>238</v>
      </c>
    </row>
    <row r="92" spans="2:2" x14ac:dyDescent="0.2">
      <c r="B92" s="17" t="s">
        <v>239</v>
      </c>
    </row>
    <row r="93" spans="2:2" x14ac:dyDescent="0.2">
      <c r="B93" s="17" t="s">
        <v>240</v>
      </c>
    </row>
    <row r="94" spans="2:2" x14ac:dyDescent="0.2">
      <c r="B94" s="17" t="s">
        <v>114</v>
      </c>
    </row>
    <row r="95" spans="2:2" x14ac:dyDescent="0.2">
      <c r="B95" s="17" t="s">
        <v>102</v>
      </c>
    </row>
    <row r="96" spans="2:2" x14ac:dyDescent="0.2">
      <c r="B96" s="17" t="s">
        <v>241</v>
      </c>
    </row>
    <row r="97" spans="2:2" x14ac:dyDescent="0.2">
      <c r="B97" s="17" t="s">
        <v>242</v>
      </c>
    </row>
    <row r="98" spans="2:2" x14ac:dyDescent="0.2">
      <c r="B98" s="17" t="s">
        <v>243</v>
      </c>
    </row>
    <row r="99" spans="2:2" x14ac:dyDescent="0.2">
      <c r="B99" s="17" t="s">
        <v>244</v>
      </c>
    </row>
    <row r="100" spans="2:2" x14ac:dyDescent="0.2">
      <c r="B100" s="17" t="s">
        <v>245</v>
      </c>
    </row>
    <row r="101" spans="2:2" x14ac:dyDescent="0.2">
      <c r="B101" s="17" t="s">
        <v>246</v>
      </c>
    </row>
    <row r="102" spans="2:2" x14ac:dyDescent="0.2">
      <c r="B102" s="17" t="s">
        <v>103</v>
      </c>
    </row>
    <row r="103" spans="2:2" x14ac:dyDescent="0.2">
      <c r="B103" s="17" t="s">
        <v>247</v>
      </c>
    </row>
    <row r="104" spans="2:2" x14ac:dyDescent="0.2">
      <c r="B104" s="17" t="s">
        <v>248</v>
      </c>
    </row>
    <row r="105" spans="2:2" x14ac:dyDescent="0.2">
      <c r="B105" s="17" t="s">
        <v>249</v>
      </c>
    </row>
    <row r="106" spans="2:2" x14ac:dyDescent="0.2">
      <c r="B106" s="17" t="s">
        <v>250</v>
      </c>
    </row>
    <row r="107" spans="2:2" x14ac:dyDescent="0.2">
      <c r="B107" s="17" t="s">
        <v>251</v>
      </c>
    </row>
    <row r="108" spans="2:2" x14ac:dyDescent="0.2">
      <c r="B108" s="17" t="s">
        <v>252</v>
      </c>
    </row>
    <row r="109" spans="2:2" x14ac:dyDescent="0.2">
      <c r="B109" s="17" t="s">
        <v>98</v>
      </c>
    </row>
    <row r="110" spans="2:2" x14ac:dyDescent="0.2">
      <c r="B110" s="17" t="s">
        <v>253</v>
      </c>
    </row>
    <row r="111" spans="2:2" x14ac:dyDescent="0.2">
      <c r="B111" s="17" t="s">
        <v>254</v>
      </c>
    </row>
    <row r="112" spans="2:2" x14ac:dyDescent="0.2">
      <c r="B112" s="17" t="s">
        <v>255</v>
      </c>
    </row>
    <row r="113" spans="2:2" x14ac:dyDescent="0.2">
      <c r="B113" s="17" t="s">
        <v>256</v>
      </c>
    </row>
    <row r="114" spans="2:2" x14ac:dyDescent="0.2">
      <c r="B114" s="17" t="s">
        <v>257</v>
      </c>
    </row>
    <row r="115" spans="2:2" x14ac:dyDescent="0.2">
      <c r="B115" s="17" t="s">
        <v>258</v>
      </c>
    </row>
    <row r="116" spans="2:2" x14ac:dyDescent="0.2">
      <c r="B116" s="17" t="s">
        <v>259</v>
      </c>
    </row>
    <row r="117" spans="2:2" x14ac:dyDescent="0.2">
      <c r="B117" s="17" t="s">
        <v>260</v>
      </c>
    </row>
    <row r="118" spans="2:2" x14ac:dyDescent="0.2">
      <c r="B118" s="17" t="s">
        <v>261</v>
      </c>
    </row>
    <row r="119" spans="2:2" x14ac:dyDescent="0.2">
      <c r="B119" s="17" t="s">
        <v>262</v>
      </c>
    </row>
    <row r="120" spans="2:2" x14ac:dyDescent="0.2">
      <c r="B120" s="17" t="s">
        <v>263</v>
      </c>
    </row>
    <row r="121" spans="2:2" x14ac:dyDescent="0.2">
      <c r="B121" s="17" t="s">
        <v>264</v>
      </c>
    </row>
    <row r="122" spans="2:2" x14ac:dyDescent="0.2">
      <c r="B122" s="17" t="s">
        <v>265</v>
      </c>
    </row>
    <row r="123" spans="2:2" x14ac:dyDescent="0.2">
      <c r="B123" s="17" t="s">
        <v>266</v>
      </c>
    </row>
    <row r="124" spans="2:2" x14ac:dyDescent="0.2">
      <c r="B124" s="17" t="s">
        <v>267</v>
      </c>
    </row>
    <row r="125" spans="2:2" x14ac:dyDescent="0.2">
      <c r="B125" s="17" t="s">
        <v>268</v>
      </c>
    </row>
    <row r="126" spans="2:2" x14ac:dyDescent="0.2">
      <c r="B126" s="17" t="s">
        <v>269</v>
      </c>
    </row>
    <row r="127" spans="2:2" x14ac:dyDescent="0.2">
      <c r="B127" s="17" t="s">
        <v>270</v>
      </c>
    </row>
    <row r="128" spans="2:2" x14ac:dyDescent="0.2">
      <c r="B128" s="17" t="s">
        <v>271</v>
      </c>
    </row>
    <row r="129" spans="2:2" x14ac:dyDescent="0.2">
      <c r="B129" s="17" t="s">
        <v>272</v>
      </c>
    </row>
    <row r="130" spans="2:2" x14ac:dyDescent="0.2">
      <c r="B130" s="17" t="s">
        <v>273</v>
      </c>
    </row>
    <row r="131" spans="2:2" x14ac:dyDescent="0.2">
      <c r="B131" s="17" t="s">
        <v>274</v>
      </c>
    </row>
    <row r="132" spans="2:2" x14ac:dyDescent="0.2">
      <c r="B132" s="17" t="s">
        <v>275</v>
      </c>
    </row>
    <row r="133" spans="2:2" x14ac:dyDescent="0.2">
      <c r="B133" s="17" t="s">
        <v>96</v>
      </c>
    </row>
    <row r="134" spans="2:2" x14ac:dyDescent="0.2">
      <c r="B134" s="17" t="s">
        <v>276</v>
      </c>
    </row>
    <row r="135" spans="2:2" x14ac:dyDescent="0.2">
      <c r="B135" s="17" t="s">
        <v>277</v>
      </c>
    </row>
    <row r="136" spans="2:2" x14ac:dyDescent="0.2">
      <c r="B136" s="17" t="s">
        <v>278</v>
      </c>
    </row>
    <row r="137" spans="2:2" x14ac:dyDescent="0.2">
      <c r="B137" s="17" t="s">
        <v>279</v>
      </c>
    </row>
    <row r="138" spans="2:2" x14ac:dyDescent="0.2">
      <c r="B138" s="17" t="s">
        <v>280</v>
      </c>
    </row>
    <row r="139" spans="2:2" x14ac:dyDescent="0.2">
      <c r="B139" s="17" t="s">
        <v>281</v>
      </c>
    </row>
    <row r="140" spans="2:2" x14ac:dyDescent="0.2">
      <c r="B140" s="17" t="s">
        <v>282</v>
      </c>
    </row>
    <row r="141" spans="2:2" x14ac:dyDescent="0.2">
      <c r="B141" s="17" t="s">
        <v>283</v>
      </c>
    </row>
    <row r="142" spans="2:2" x14ac:dyDescent="0.2">
      <c r="B142" s="17" t="s">
        <v>284</v>
      </c>
    </row>
    <row r="143" spans="2:2" x14ac:dyDescent="0.2">
      <c r="B143" s="17" t="s">
        <v>285</v>
      </c>
    </row>
    <row r="144" spans="2:2" x14ac:dyDescent="0.2">
      <c r="B144" s="17" t="s">
        <v>286</v>
      </c>
    </row>
    <row r="145" spans="2:2" x14ac:dyDescent="0.2">
      <c r="B145" s="17" t="s">
        <v>287</v>
      </c>
    </row>
    <row r="146" spans="2:2" x14ac:dyDescent="0.2">
      <c r="B146" s="17" t="s">
        <v>288</v>
      </c>
    </row>
    <row r="147" spans="2:2" x14ac:dyDescent="0.2">
      <c r="B147" s="17" t="s">
        <v>319</v>
      </c>
    </row>
    <row r="148" spans="2:2" x14ac:dyDescent="0.2">
      <c r="B148" s="17" t="s">
        <v>320</v>
      </c>
    </row>
    <row r="149" spans="2:2" x14ac:dyDescent="0.2">
      <c r="B149" s="17" t="s">
        <v>99</v>
      </c>
    </row>
    <row r="150" spans="2:2" x14ac:dyDescent="0.2">
      <c r="B150" s="17" t="s">
        <v>321</v>
      </c>
    </row>
    <row r="151" spans="2:2" x14ac:dyDescent="0.2">
      <c r="B151" s="17" t="s">
        <v>322</v>
      </c>
    </row>
    <row r="152" spans="2:2" x14ac:dyDescent="0.2">
      <c r="B152" s="17" t="s">
        <v>306</v>
      </c>
    </row>
    <row r="153" spans="2:2" x14ac:dyDescent="0.2">
      <c r="B153" s="17" t="s">
        <v>323</v>
      </c>
    </row>
    <row r="154" spans="2:2" x14ac:dyDescent="0.2">
      <c r="B154" s="17" t="s">
        <v>324</v>
      </c>
    </row>
    <row r="155" spans="2:2" x14ac:dyDescent="0.2">
      <c r="B155" s="17" t="s">
        <v>325</v>
      </c>
    </row>
    <row r="156" spans="2:2" x14ac:dyDescent="0.2">
      <c r="B156" s="17" t="s">
        <v>326</v>
      </c>
    </row>
    <row r="157" spans="2:2" x14ac:dyDescent="0.2">
      <c r="B157" s="17" t="s">
        <v>327</v>
      </c>
    </row>
    <row r="158" spans="2:2" x14ac:dyDescent="0.2">
      <c r="B158" s="17" t="s">
        <v>328</v>
      </c>
    </row>
    <row r="159" spans="2:2" x14ac:dyDescent="0.2">
      <c r="B159" s="17" t="s">
        <v>329</v>
      </c>
    </row>
    <row r="160" spans="2:2" x14ac:dyDescent="0.2">
      <c r="B160" s="17" t="s">
        <v>330</v>
      </c>
    </row>
    <row r="161" spans="2:2" x14ac:dyDescent="0.2">
      <c r="B161" s="17" t="s">
        <v>331</v>
      </c>
    </row>
    <row r="162" spans="2:2" x14ac:dyDescent="0.2">
      <c r="B162" s="17" t="s">
        <v>332</v>
      </c>
    </row>
    <row r="163" spans="2:2" x14ac:dyDescent="0.2">
      <c r="B163" s="17" t="s">
        <v>333</v>
      </c>
    </row>
    <row r="164" spans="2:2" x14ac:dyDescent="0.2">
      <c r="B164" s="17" t="s">
        <v>334</v>
      </c>
    </row>
    <row r="165" spans="2:2" x14ac:dyDescent="0.2">
      <c r="B165" s="17" t="s">
        <v>335</v>
      </c>
    </row>
    <row r="166" spans="2:2" x14ac:dyDescent="0.2">
      <c r="B166" s="17" t="s">
        <v>336</v>
      </c>
    </row>
    <row r="167" spans="2:2" x14ac:dyDescent="0.2">
      <c r="B167" s="17" t="s">
        <v>337</v>
      </c>
    </row>
    <row r="168" spans="2:2" x14ac:dyDescent="0.2">
      <c r="B168" s="17" t="s">
        <v>338</v>
      </c>
    </row>
    <row r="169" spans="2:2" x14ac:dyDescent="0.2">
      <c r="B169" s="17" t="s">
        <v>339</v>
      </c>
    </row>
    <row r="170" spans="2:2" x14ac:dyDescent="0.2">
      <c r="B170" s="17" t="s">
        <v>340</v>
      </c>
    </row>
    <row r="171" spans="2:2" x14ac:dyDescent="0.2">
      <c r="B171" s="17" t="s">
        <v>341</v>
      </c>
    </row>
    <row r="172" spans="2:2" x14ac:dyDescent="0.2">
      <c r="B172" s="17" t="s">
        <v>342</v>
      </c>
    </row>
    <row r="173" spans="2:2" x14ac:dyDescent="0.2">
      <c r="B173" s="17" t="s">
        <v>343</v>
      </c>
    </row>
    <row r="174" spans="2:2" x14ac:dyDescent="0.2">
      <c r="B174" s="17" t="s">
        <v>344</v>
      </c>
    </row>
    <row r="175" spans="2:2" x14ac:dyDescent="0.2">
      <c r="B175" s="17" t="s">
        <v>345</v>
      </c>
    </row>
    <row r="176" spans="2:2" x14ac:dyDescent="0.2">
      <c r="B176" s="17" t="s">
        <v>346</v>
      </c>
    </row>
    <row r="177" spans="2:2" x14ac:dyDescent="0.2">
      <c r="B177" s="17" t="s">
        <v>347</v>
      </c>
    </row>
    <row r="178" spans="2:2" x14ac:dyDescent="0.2">
      <c r="B178" s="17" t="s">
        <v>348</v>
      </c>
    </row>
    <row r="179" spans="2:2" x14ac:dyDescent="0.2">
      <c r="B179" s="17" t="s">
        <v>349</v>
      </c>
    </row>
    <row r="180" spans="2:2" x14ac:dyDescent="0.2">
      <c r="B180" s="17" t="s">
        <v>350</v>
      </c>
    </row>
    <row r="181" spans="2:2" x14ac:dyDescent="0.2">
      <c r="B181" s="17" t="s">
        <v>107</v>
      </c>
    </row>
    <row r="182" spans="2:2" x14ac:dyDescent="0.2">
      <c r="B182" s="17" t="s">
        <v>351</v>
      </c>
    </row>
    <row r="183" spans="2:2" x14ac:dyDescent="0.2">
      <c r="B183" s="17" t="s">
        <v>352</v>
      </c>
    </row>
    <row r="184" spans="2:2" x14ac:dyDescent="0.2">
      <c r="B184" s="17" t="s">
        <v>353</v>
      </c>
    </row>
    <row r="185" spans="2:2" x14ac:dyDescent="0.2">
      <c r="B185" s="17" t="s">
        <v>354</v>
      </c>
    </row>
    <row r="186" spans="2:2" x14ac:dyDescent="0.2">
      <c r="B186" s="17" t="s">
        <v>355</v>
      </c>
    </row>
    <row r="187" spans="2:2" x14ac:dyDescent="0.2">
      <c r="B187" s="17" t="s">
        <v>109</v>
      </c>
    </row>
    <row r="188" spans="2:2" x14ac:dyDescent="0.2">
      <c r="B188" s="17" t="s">
        <v>356</v>
      </c>
    </row>
    <row r="189" spans="2:2" x14ac:dyDescent="0.2">
      <c r="B189" s="17" t="s">
        <v>357</v>
      </c>
    </row>
    <row r="190" spans="2:2" x14ac:dyDescent="0.2">
      <c r="B190" s="17" t="s">
        <v>358</v>
      </c>
    </row>
    <row r="191" spans="2:2" x14ac:dyDescent="0.2">
      <c r="B191" s="17" t="s">
        <v>359</v>
      </c>
    </row>
    <row r="192" spans="2:2" x14ac:dyDescent="0.2">
      <c r="B192" s="17" t="s">
        <v>360</v>
      </c>
    </row>
    <row r="193" spans="2:2" x14ac:dyDescent="0.2">
      <c r="B193" s="17" t="s">
        <v>361</v>
      </c>
    </row>
    <row r="194" spans="2:2" x14ac:dyDescent="0.2">
      <c r="B194" s="17" t="s">
        <v>362</v>
      </c>
    </row>
    <row r="195" spans="2:2" x14ac:dyDescent="0.2">
      <c r="B195" s="17" t="s">
        <v>363</v>
      </c>
    </row>
    <row r="196" spans="2:2" x14ac:dyDescent="0.2">
      <c r="B196" s="17" t="s">
        <v>364</v>
      </c>
    </row>
    <row r="197" spans="2:2" x14ac:dyDescent="0.2">
      <c r="B197" s="17" t="s">
        <v>365</v>
      </c>
    </row>
    <row r="198" spans="2:2" x14ac:dyDescent="0.2">
      <c r="B198" s="17" t="s">
        <v>366</v>
      </c>
    </row>
    <row r="199" spans="2:2" x14ac:dyDescent="0.2">
      <c r="B199" s="17" t="s">
        <v>367</v>
      </c>
    </row>
    <row r="200" spans="2:2" x14ac:dyDescent="0.2">
      <c r="B200" s="17" t="s">
        <v>368</v>
      </c>
    </row>
    <row r="201" spans="2:2" x14ac:dyDescent="0.2">
      <c r="B201" s="17" t="s">
        <v>369</v>
      </c>
    </row>
    <row r="202" spans="2:2" x14ac:dyDescent="0.2">
      <c r="B202" s="17" t="s">
        <v>397</v>
      </c>
    </row>
    <row r="203" spans="2:2" x14ac:dyDescent="0.2">
      <c r="B203" s="17" t="s">
        <v>398</v>
      </c>
    </row>
    <row r="204" spans="2:2" x14ac:dyDescent="0.2">
      <c r="B204" s="17" t="s">
        <v>399</v>
      </c>
    </row>
    <row r="205" spans="2:2" x14ac:dyDescent="0.2">
      <c r="B205" s="17" t="s">
        <v>371</v>
      </c>
    </row>
    <row r="206" spans="2:2" x14ac:dyDescent="0.2">
      <c r="B206" s="17" t="s">
        <v>400</v>
      </c>
    </row>
    <row r="207" spans="2:2" x14ac:dyDescent="0.2">
      <c r="B207" s="17" t="s">
        <v>401</v>
      </c>
    </row>
    <row r="208" spans="2:2" x14ac:dyDescent="0.2">
      <c r="B208" s="17" t="s">
        <v>131</v>
      </c>
    </row>
    <row r="209" spans="2:2" x14ac:dyDescent="0.2">
      <c r="B209" s="17" t="s">
        <v>402</v>
      </c>
    </row>
    <row r="210" spans="2:2" x14ac:dyDescent="0.2">
      <c r="B210" s="17" t="s">
        <v>403</v>
      </c>
    </row>
    <row r="211" spans="2:2" x14ac:dyDescent="0.2">
      <c r="B211" s="17" t="s">
        <v>404</v>
      </c>
    </row>
    <row r="212" spans="2:2" x14ac:dyDescent="0.2">
      <c r="B212" s="17" t="s">
        <v>405</v>
      </c>
    </row>
    <row r="213" spans="2:2" x14ac:dyDescent="0.2">
      <c r="B213" s="17" t="s">
        <v>406</v>
      </c>
    </row>
    <row r="214" spans="2:2" x14ac:dyDescent="0.2">
      <c r="B214" s="17" t="s">
        <v>407</v>
      </c>
    </row>
    <row r="215" spans="2:2" x14ac:dyDescent="0.2">
      <c r="B215" s="17" t="s">
        <v>408</v>
      </c>
    </row>
    <row r="216" spans="2:2" x14ac:dyDescent="0.2">
      <c r="B216" s="17" t="s">
        <v>111</v>
      </c>
    </row>
    <row r="217" spans="2:2" x14ac:dyDescent="0.2">
      <c r="B217" s="17" t="s">
        <v>409</v>
      </c>
    </row>
    <row r="218" spans="2:2" x14ac:dyDescent="0.2">
      <c r="B218" s="17" t="s">
        <v>410</v>
      </c>
    </row>
    <row r="219" spans="2:2" x14ac:dyDescent="0.2">
      <c r="B219" s="17" t="s">
        <v>411</v>
      </c>
    </row>
    <row r="220" spans="2:2" x14ac:dyDescent="0.2">
      <c r="B220" s="17" t="s">
        <v>412</v>
      </c>
    </row>
    <row r="221" spans="2:2" x14ac:dyDescent="0.2">
      <c r="B221" s="17" t="s">
        <v>413</v>
      </c>
    </row>
    <row r="222" spans="2:2" x14ac:dyDescent="0.2">
      <c r="B222" s="17" t="s">
        <v>414</v>
      </c>
    </row>
    <row r="223" spans="2:2" x14ac:dyDescent="0.2">
      <c r="B223" s="17" t="s">
        <v>415</v>
      </c>
    </row>
    <row r="224" spans="2:2" x14ac:dyDescent="0.2">
      <c r="B224" s="17" t="s">
        <v>416</v>
      </c>
    </row>
    <row r="225" spans="2:2" x14ac:dyDescent="0.2">
      <c r="B225" s="17" t="s">
        <v>417</v>
      </c>
    </row>
    <row r="226" spans="2:2" x14ac:dyDescent="0.2">
      <c r="B226" s="17" t="s">
        <v>418</v>
      </c>
    </row>
    <row r="227" spans="2:2" x14ac:dyDescent="0.2">
      <c r="B227" s="17" t="s">
        <v>419</v>
      </c>
    </row>
    <row r="228" spans="2:2" x14ac:dyDescent="0.2">
      <c r="B228" s="17" t="s">
        <v>420</v>
      </c>
    </row>
    <row r="229" spans="2:2" x14ac:dyDescent="0.2">
      <c r="B229" s="17" t="s">
        <v>421</v>
      </c>
    </row>
    <row r="230" spans="2:2" x14ac:dyDescent="0.2">
      <c r="B230" s="17" t="s">
        <v>422</v>
      </c>
    </row>
    <row r="231" spans="2:2" x14ac:dyDescent="0.2">
      <c r="B231" s="17" t="s">
        <v>423</v>
      </c>
    </row>
    <row r="232" spans="2:2" x14ac:dyDescent="0.2">
      <c r="B232" s="17" t="s">
        <v>424</v>
      </c>
    </row>
    <row r="233" spans="2:2" x14ac:dyDescent="0.2">
      <c r="B233" s="17" t="s">
        <v>425</v>
      </c>
    </row>
    <row r="234" spans="2:2" x14ac:dyDescent="0.2">
      <c r="B234" s="17" t="s">
        <v>426</v>
      </c>
    </row>
    <row r="235" spans="2:2" x14ac:dyDescent="0.2">
      <c r="B235" s="17" t="s">
        <v>427</v>
      </c>
    </row>
    <row r="236" spans="2:2" x14ac:dyDescent="0.2">
      <c r="B236" s="17" t="s">
        <v>428</v>
      </c>
    </row>
    <row r="237" spans="2:2" x14ac:dyDescent="0.2">
      <c r="B237" s="17" t="s">
        <v>429</v>
      </c>
    </row>
    <row r="238" spans="2:2" x14ac:dyDescent="0.2">
      <c r="B238" s="17" t="s">
        <v>430</v>
      </c>
    </row>
    <row r="239" spans="2:2" x14ac:dyDescent="0.2">
      <c r="B239" s="17" t="s">
        <v>431</v>
      </c>
    </row>
    <row r="240" spans="2:2" x14ac:dyDescent="0.2">
      <c r="B240" s="17" t="s">
        <v>432</v>
      </c>
    </row>
    <row r="241" spans="2:2" x14ac:dyDescent="0.2">
      <c r="B241" s="17" t="s">
        <v>433</v>
      </c>
    </row>
    <row r="242" spans="2:2" x14ac:dyDescent="0.2">
      <c r="B242" s="17" t="s">
        <v>434</v>
      </c>
    </row>
    <row r="243" spans="2:2" x14ac:dyDescent="0.2">
      <c r="B243" s="17" t="s">
        <v>435</v>
      </c>
    </row>
    <row r="244" spans="2:2" x14ac:dyDescent="0.2">
      <c r="B244" s="17" t="s">
        <v>436</v>
      </c>
    </row>
    <row r="245" spans="2:2" x14ac:dyDescent="0.2">
      <c r="B245" s="17" t="s">
        <v>438</v>
      </c>
    </row>
    <row r="246" spans="2:2" x14ac:dyDescent="0.2">
      <c r="B246" s="17" t="s">
        <v>437</v>
      </c>
    </row>
    <row r="247" spans="2:2" x14ac:dyDescent="0.2">
      <c r="B247" s="17" t="s">
        <v>370</v>
      </c>
    </row>
    <row r="248" spans="2:2" x14ac:dyDescent="0.2">
      <c r="B248" s="17" t="s">
        <v>371</v>
      </c>
    </row>
    <row r="249" spans="2:2" x14ac:dyDescent="0.2">
      <c r="B249" s="17" t="s">
        <v>372</v>
      </c>
    </row>
    <row r="250" spans="2:2" x14ac:dyDescent="0.2">
      <c r="B250" s="17" t="s">
        <v>373</v>
      </c>
    </row>
    <row r="251" spans="2:2" x14ac:dyDescent="0.2">
      <c r="B251" s="17" t="s">
        <v>374</v>
      </c>
    </row>
    <row r="252" spans="2:2" x14ac:dyDescent="0.2">
      <c r="B252" s="17" t="s">
        <v>375</v>
      </c>
    </row>
    <row r="253" spans="2:2" x14ac:dyDescent="0.2">
      <c r="B253" s="17" t="s">
        <v>376</v>
      </c>
    </row>
    <row r="254" spans="2:2" x14ac:dyDescent="0.2">
      <c r="B254" s="17" t="s">
        <v>377</v>
      </c>
    </row>
    <row r="255" spans="2:2" x14ac:dyDescent="0.2">
      <c r="B255" s="17" t="s">
        <v>113</v>
      </c>
    </row>
    <row r="256" spans="2:2" x14ac:dyDescent="0.2">
      <c r="B256" s="17" t="s">
        <v>378</v>
      </c>
    </row>
    <row r="257" spans="2:2" x14ac:dyDescent="0.2">
      <c r="B257" s="17" t="s">
        <v>379</v>
      </c>
    </row>
    <row r="258" spans="2:2" x14ac:dyDescent="0.2">
      <c r="B258" s="17" t="s">
        <v>380</v>
      </c>
    </row>
    <row r="259" spans="2:2" x14ac:dyDescent="0.2">
      <c r="B259" s="17" t="s">
        <v>381</v>
      </c>
    </row>
    <row r="260" spans="2:2" x14ac:dyDescent="0.2">
      <c r="B260" s="17" t="s">
        <v>382</v>
      </c>
    </row>
    <row r="261" spans="2:2" x14ac:dyDescent="0.2">
      <c r="B261" s="17" t="s">
        <v>383</v>
      </c>
    </row>
    <row r="262" spans="2:2" x14ac:dyDescent="0.2">
      <c r="B262" s="17" t="s">
        <v>384</v>
      </c>
    </row>
    <row r="263" spans="2:2" x14ac:dyDescent="0.2">
      <c r="B263" s="17" t="s">
        <v>385</v>
      </c>
    </row>
    <row r="264" spans="2:2" x14ac:dyDescent="0.2">
      <c r="B264" s="17" t="s">
        <v>386</v>
      </c>
    </row>
    <row r="265" spans="2:2" x14ac:dyDescent="0.2">
      <c r="B265" s="17" t="s">
        <v>387</v>
      </c>
    </row>
    <row r="266" spans="2:2" x14ac:dyDescent="0.2">
      <c r="B266" s="17" t="s">
        <v>388</v>
      </c>
    </row>
    <row r="267" spans="2:2" x14ac:dyDescent="0.2">
      <c r="B267" s="17" t="s">
        <v>389</v>
      </c>
    </row>
    <row r="268" spans="2:2" x14ac:dyDescent="0.2">
      <c r="B268" s="17" t="s">
        <v>390</v>
      </c>
    </row>
    <row r="269" spans="2:2" x14ac:dyDescent="0.2">
      <c r="B269" s="17" t="s">
        <v>391</v>
      </c>
    </row>
    <row r="270" spans="2:2" x14ac:dyDescent="0.2">
      <c r="B270" s="17" t="s">
        <v>392</v>
      </c>
    </row>
    <row r="271" spans="2:2" x14ac:dyDescent="0.2">
      <c r="B271" s="17" t="s">
        <v>393</v>
      </c>
    </row>
    <row r="272" spans="2:2" x14ac:dyDescent="0.2">
      <c r="B272" s="17" t="s">
        <v>394</v>
      </c>
    </row>
    <row r="273" spans="2:2" x14ac:dyDescent="0.2">
      <c r="B273" s="17" t="s">
        <v>395</v>
      </c>
    </row>
    <row r="274" spans="2:2" x14ac:dyDescent="0.2">
      <c r="B274" s="17" t="s">
        <v>396</v>
      </c>
    </row>
    <row r="275" spans="2:2" x14ac:dyDescent="0.2">
      <c r="B275" s="17" t="s">
        <v>289</v>
      </c>
    </row>
    <row r="276" spans="2:2" x14ac:dyDescent="0.2">
      <c r="B276" s="17" t="s">
        <v>290</v>
      </c>
    </row>
    <row r="277" spans="2:2" x14ac:dyDescent="0.2">
      <c r="B277" s="17" t="s">
        <v>291</v>
      </c>
    </row>
    <row r="278" spans="2:2" x14ac:dyDescent="0.2">
      <c r="B278" s="17" t="s">
        <v>105</v>
      </c>
    </row>
    <row r="279" spans="2:2" x14ac:dyDescent="0.2">
      <c r="B279" s="17" t="s">
        <v>292</v>
      </c>
    </row>
    <row r="280" spans="2:2" x14ac:dyDescent="0.2">
      <c r="B280" s="17" t="s">
        <v>293</v>
      </c>
    </row>
    <row r="281" spans="2:2" x14ac:dyDescent="0.2">
      <c r="B281" s="17" t="s">
        <v>294</v>
      </c>
    </row>
    <row r="282" spans="2:2" x14ac:dyDescent="0.2">
      <c r="B282" s="17" t="s">
        <v>295</v>
      </c>
    </row>
    <row r="283" spans="2:2" x14ac:dyDescent="0.2">
      <c r="B283" s="17" t="s">
        <v>296</v>
      </c>
    </row>
    <row r="284" spans="2:2" x14ac:dyDescent="0.2">
      <c r="B284" s="17" t="s">
        <v>297</v>
      </c>
    </row>
    <row r="285" spans="2:2" x14ac:dyDescent="0.2">
      <c r="B285" s="17" t="s">
        <v>298</v>
      </c>
    </row>
    <row r="286" spans="2:2" x14ac:dyDescent="0.2">
      <c r="B286" s="17" t="s">
        <v>299</v>
      </c>
    </row>
    <row r="287" spans="2:2" x14ac:dyDescent="0.2">
      <c r="B287" s="17" t="s">
        <v>300</v>
      </c>
    </row>
    <row r="288" spans="2:2" x14ac:dyDescent="0.2">
      <c r="B288" s="17" t="s">
        <v>301</v>
      </c>
    </row>
    <row r="289" spans="2:2" x14ac:dyDescent="0.2">
      <c r="B289" s="17" t="s">
        <v>302</v>
      </c>
    </row>
    <row r="290" spans="2:2" x14ac:dyDescent="0.2">
      <c r="B290" s="17" t="s">
        <v>303</v>
      </c>
    </row>
    <row r="291" spans="2:2" x14ac:dyDescent="0.2">
      <c r="B291" s="17" t="s">
        <v>304</v>
      </c>
    </row>
    <row r="292" spans="2:2" x14ac:dyDescent="0.2">
      <c r="B292" s="17" t="s">
        <v>100</v>
      </c>
    </row>
    <row r="293" spans="2:2" x14ac:dyDescent="0.2">
      <c r="B293" s="17" t="s">
        <v>305</v>
      </c>
    </row>
    <row r="294" spans="2:2" x14ac:dyDescent="0.2">
      <c r="B294" s="17" t="s">
        <v>306</v>
      </c>
    </row>
    <row r="295" spans="2:2" x14ac:dyDescent="0.2">
      <c r="B295" s="17" t="s">
        <v>214</v>
      </c>
    </row>
    <row r="296" spans="2:2" x14ac:dyDescent="0.2">
      <c r="B296" s="17" t="s">
        <v>307</v>
      </c>
    </row>
    <row r="297" spans="2:2" x14ac:dyDescent="0.2">
      <c r="B297" s="17" t="s">
        <v>308</v>
      </c>
    </row>
    <row r="298" spans="2:2" x14ac:dyDescent="0.2">
      <c r="B298" s="17" t="s">
        <v>309</v>
      </c>
    </row>
    <row r="299" spans="2:2" x14ac:dyDescent="0.2">
      <c r="B299" s="17" t="s">
        <v>310</v>
      </c>
    </row>
    <row r="300" spans="2:2" x14ac:dyDescent="0.2">
      <c r="B300" s="17" t="s">
        <v>311</v>
      </c>
    </row>
    <row r="301" spans="2:2" x14ac:dyDescent="0.2">
      <c r="B301" s="17" t="s">
        <v>312</v>
      </c>
    </row>
    <row r="302" spans="2:2" x14ac:dyDescent="0.2">
      <c r="B302" s="17" t="s">
        <v>313</v>
      </c>
    </row>
    <row r="303" spans="2:2" x14ac:dyDescent="0.2">
      <c r="B303" s="17" t="s">
        <v>314</v>
      </c>
    </row>
    <row r="304" spans="2:2" x14ac:dyDescent="0.2">
      <c r="B304" s="17" t="s">
        <v>315</v>
      </c>
    </row>
    <row r="305" spans="2:2" x14ac:dyDescent="0.2">
      <c r="B305" s="17" t="s">
        <v>316</v>
      </c>
    </row>
    <row r="306" spans="2:2" x14ac:dyDescent="0.2">
      <c r="B306" s="17" t="s">
        <v>317</v>
      </c>
    </row>
    <row r="307" spans="2:2" x14ac:dyDescent="0.2">
      <c r="B307" s="17" t="s">
        <v>318</v>
      </c>
    </row>
    <row r="308" spans="2:2" x14ac:dyDescent="0.2">
      <c r="B308" s="17" t="s">
        <v>178</v>
      </c>
    </row>
    <row r="309" spans="2:2" x14ac:dyDescent="0.2">
      <c r="B309" s="17" t="s">
        <v>179</v>
      </c>
    </row>
    <row r="310" spans="2:2" x14ac:dyDescent="0.2">
      <c r="B310" s="17" t="s">
        <v>180</v>
      </c>
    </row>
    <row r="311" spans="2:2" x14ac:dyDescent="0.2">
      <c r="B311" s="17" t="s">
        <v>181</v>
      </c>
    </row>
    <row r="312" spans="2:2" x14ac:dyDescent="0.2">
      <c r="B312" s="17" t="s">
        <v>182</v>
      </c>
    </row>
    <row r="313" spans="2:2" x14ac:dyDescent="0.2">
      <c r="B313" s="17" t="s">
        <v>183</v>
      </c>
    </row>
    <row r="314" spans="2:2" x14ac:dyDescent="0.2">
      <c r="B314" s="17" t="s">
        <v>184</v>
      </c>
    </row>
    <row r="315" spans="2:2" x14ac:dyDescent="0.2">
      <c r="B315" s="17" t="s">
        <v>185</v>
      </c>
    </row>
    <row r="316" spans="2:2" x14ac:dyDescent="0.2">
      <c r="B316" s="17" t="s">
        <v>186</v>
      </c>
    </row>
    <row r="317" spans="2:2" x14ac:dyDescent="0.2">
      <c r="B317" s="17" t="s">
        <v>187</v>
      </c>
    </row>
    <row r="318" spans="2:2" x14ac:dyDescent="0.2">
      <c r="B318" s="17" t="s">
        <v>188</v>
      </c>
    </row>
    <row r="319" spans="2:2" x14ac:dyDescent="0.2">
      <c r="B319" s="17" t="s">
        <v>189</v>
      </c>
    </row>
    <row r="320" spans="2:2" x14ac:dyDescent="0.2">
      <c r="B320" s="17" t="s">
        <v>190</v>
      </c>
    </row>
    <row r="321" spans="2:2" x14ac:dyDescent="0.2">
      <c r="B321" s="17" t="s">
        <v>191</v>
      </c>
    </row>
    <row r="322" spans="2:2" x14ac:dyDescent="0.2">
      <c r="B322" s="17" t="s">
        <v>192</v>
      </c>
    </row>
    <row r="323" spans="2:2" x14ac:dyDescent="0.2">
      <c r="B323" s="17" t="s">
        <v>193</v>
      </c>
    </row>
    <row r="324" spans="2:2" x14ac:dyDescent="0.2">
      <c r="B324" s="17" t="s">
        <v>194</v>
      </c>
    </row>
    <row r="325" spans="2:2" x14ac:dyDescent="0.2">
      <c r="B325" s="17" t="s">
        <v>195</v>
      </c>
    </row>
    <row r="326" spans="2:2" x14ac:dyDescent="0.2">
      <c r="B326" s="17" t="s">
        <v>196</v>
      </c>
    </row>
    <row r="327" spans="2:2" x14ac:dyDescent="0.2">
      <c r="B327" s="17" t="s">
        <v>197</v>
      </c>
    </row>
    <row r="328" spans="2:2" x14ac:dyDescent="0.2">
      <c r="B328" s="17" t="s">
        <v>198</v>
      </c>
    </row>
    <row r="329" spans="2:2" x14ac:dyDescent="0.2">
      <c r="B329" s="17" t="s">
        <v>199</v>
      </c>
    </row>
    <row r="330" spans="2:2" x14ac:dyDescent="0.2">
      <c r="B330" s="17" t="s">
        <v>200</v>
      </c>
    </row>
    <row r="331" spans="2:2" x14ac:dyDescent="0.2">
      <c r="B331" s="17" t="s">
        <v>201</v>
      </c>
    </row>
    <row r="332" spans="2:2" x14ac:dyDescent="0.2">
      <c r="B332" s="17" t="s">
        <v>202</v>
      </c>
    </row>
    <row r="333" spans="2:2" x14ac:dyDescent="0.2">
      <c r="B333" s="17" t="s">
        <v>203</v>
      </c>
    </row>
    <row r="334" spans="2:2" x14ac:dyDescent="0.2">
      <c r="B334" s="17" t="s">
        <v>204</v>
      </c>
    </row>
    <row r="335" spans="2:2" x14ac:dyDescent="0.2">
      <c r="B335" s="17" t="s">
        <v>205</v>
      </c>
    </row>
    <row r="336" spans="2:2" x14ac:dyDescent="0.2">
      <c r="B336" s="17" t="s">
        <v>206</v>
      </c>
    </row>
    <row r="337" spans="2:2" x14ac:dyDescent="0.2">
      <c r="B337" s="17" t="s">
        <v>207</v>
      </c>
    </row>
    <row r="338" spans="2:2" x14ac:dyDescent="0.2">
      <c r="B338" s="17" t="s">
        <v>208</v>
      </c>
    </row>
    <row r="339" spans="2:2" x14ac:dyDescent="0.2">
      <c r="B339" s="17" t="s">
        <v>210</v>
      </c>
    </row>
    <row r="340" spans="2:2" x14ac:dyDescent="0.2">
      <c r="B340" s="17" t="s">
        <v>209</v>
      </c>
    </row>
    <row r="341" spans="2:2" x14ac:dyDescent="0.2">
      <c r="B341" s="17" t="s">
        <v>211</v>
      </c>
    </row>
    <row r="342" spans="2:2" x14ac:dyDescent="0.2">
      <c r="B342" s="17" t="s">
        <v>212</v>
      </c>
    </row>
    <row r="343" spans="2:2" x14ac:dyDescent="0.2">
      <c r="B343" s="17" t="s">
        <v>213</v>
      </c>
    </row>
    <row r="344" spans="2:2" x14ac:dyDescent="0.2">
      <c r="B344" s="17" t="s">
        <v>214</v>
      </c>
    </row>
    <row r="345" spans="2:2" x14ac:dyDescent="0.2">
      <c r="B345" s="17" t="s">
        <v>215</v>
      </c>
    </row>
    <row r="346" spans="2:2" x14ac:dyDescent="0.2">
      <c r="B346" s="17" t="s">
        <v>216</v>
      </c>
    </row>
    <row r="347" spans="2:2" x14ac:dyDescent="0.2">
      <c r="B347" s="17" t="s">
        <v>217</v>
      </c>
    </row>
    <row r="348" spans="2:2" x14ac:dyDescent="0.2">
      <c r="B348" s="17" t="s">
        <v>218</v>
      </c>
    </row>
    <row r="349" spans="2:2" x14ac:dyDescent="0.2">
      <c r="B349" s="17" t="s">
        <v>219</v>
      </c>
    </row>
    <row r="350" spans="2:2" x14ac:dyDescent="0.2">
      <c r="B350" s="17" t="s">
        <v>220</v>
      </c>
    </row>
    <row r="351" spans="2:2" x14ac:dyDescent="0.2">
      <c r="B351" s="17" t="s">
        <v>221</v>
      </c>
    </row>
  </sheetData>
  <dataValidations count="1">
    <dataValidation type="list" allowBlank="1" showInputMessage="1" showErrorMessage="1" promptTitle="Politica" sqref="A3:A7">
      <formula1>$A$3:$A$7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122"/>
  <sheetViews>
    <sheetView showGridLines="0" tabSelected="1" zoomScale="85" zoomScaleNormal="85" zoomScaleSheetLayoutView="55" zoomScalePageLayoutView="20" workbookViewId="0">
      <selection activeCell="F3" sqref="F3"/>
    </sheetView>
  </sheetViews>
  <sheetFormatPr baseColWidth="10" defaultRowHeight="15.75" x14ac:dyDescent="0.25"/>
  <cols>
    <col min="1" max="1" width="16.42578125" style="1" customWidth="1"/>
    <col min="2" max="2" width="29.5703125" style="3" customWidth="1"/>
    <col min="3" max="3" width="31.140625" style="3" customWidth="1"/>
    <col min="4" max="4" width="23.5703125" style="3" customWidth="1"/>
    <col min="5" max="5" width="32.42578125" style="1" customWidth="1"/>
    <col min="6" max="6" width="14.85546875" style="1" customWidth="1"/>
    <col min="7" max="10" width="12.7109375" style="1" customWidth="1"/>
    <col min="11" max="11" width="23.85546875" style="46" customWidth="1"/>
    <col min="12" max="12" width="19.7109375" style="46" customWidth="1"/>
    <col min="13" max="13" width="33.28515625" style="46" customWidth="1"/>
    <col min="14" max="15" width="16.42578125" style="1" customWidth="1"/>
    <col min="16" max="50" width="11.7109375" style="1" customWidth="1"/>
    <col min="51" max="61" width="11.7109375" style="3" customWidth="1"/>
    <col min="62" max="62" width="11.42578125" style="3"/>
    <col min="63" max="63" width="16.28515625" style="3" customWidth="1"/>
    <col min="64" max="64" width="14.85546875" style="3" customWidth="1"/>
    <col min="65" max="65" width="20.42578125" style="3" customWidth="1"/>
    <col min="66" max="67" width="22.28515625" style="3" customWidth="1"/>
    <col min="68" max="68" width="11.42578125" style="3"/>
    <col min="69" max="69" width="30.5703125" style="3" customWidth="1"/>
    <col min="70" max="70" width="35.140625" style="3" customWidth="1"/>
    <col min="71" max="90" width="11.42578125" style="3"/>
    <col min="91" max="16384" width="11.42578125" style="1"/>
  </cols>
  <sheetData>
    <row r="1" spans="1:90" x14ac:dyDescent="0.25">
      <c r="A1" s="12"/>
      <c r="E1" s="12"/>
      <c r="F1" s="12"/>
      <c r="G1" s="12"/>
      <c r="H1" s="12"/>
      <c r="I1" s="12"/>
      <c r="J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90" x14ac:dyDescent="0.25">
      <c r="A2" s="12"/>
      <c r="E2" s="12"/>
      <c r="F2" s="12"/>
      <c r="G2" s="12"/>
      <c r="H2" s="12"/>
      <c r="I2" s="12"/>
      <c r="J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90" ht="74.25" customHeight="1" x14ac:dyDescent="0.25">
      <c r="A3" s="12"/>
      <c r="E3" s="12"/>
      <c r="F3" s="12"/>
      <c r="G3" s="12"/>
      <c r="H3" s="12"/>
      <c r="I3" s="12"/>
      <c r="J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90" s="3" customFormat="1" ht="27" customHeight="1" x14ac:dyDescent="0.25">
      <c r="A4" s="10" t="s">
        <v>43</v>
      </c>
      <c r="B4" s="16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90" s="3" customFormat="1" ht="27" customHeight="1" x14ac:dyDescent="0.25">
      <c r="A5" s="10" t="s">
        <v>64</v>
      </c>
      <c r="B5" s="1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90" s="3" customFormat="1" ht="27" customHeight="1" x14ac:dyDescent="0.25">
      <c r="A6" s="10" t="s">
        <v>65</v>
      </c>
      <c r="B6" s="1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90" s="3" customFormat="1" ht="27" customHeight="1" thickBot="1" x14ac:dyDescent="0.3">
      <c r="A7" s="33" t="s">
        <v>446</v>
      </c>
      <c r="B7" s="32" t="s">
        <v>461</v>
      </c>
      <c r="E7" s="11"/>
      <c r="F7" s="11"/>
      <c r="G7" s="11"/>
      <c r="H7" s="11"/>
      <c r="I7" s="11"/>
      <c r="J7" s="11"/>
      <c r="K7" s="47"/>
      <c r="L7" s="47"/>
      <c r="M7" s="47"/>
      <c r="N7" s="11"/>
      <c r="O7" s="11"/>
      <c r="P7" s="11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90" s="3" customFormat="1" ht="27" customHeight="1" thickBot="1" x14ac:dyDescent="0.3">
      <c r="A8" s="33" t="s">
        <v>447</v>
      </c>
      <c r="B8" s="32" t="s">
        <v>551</v>
      </c>
      <c r="E8" s="11"/>
      <c r="F8" s="11"/>
      <c r="G8" s="11"/>
      <c r="H8" s="11"/>
      <c r="I8" s="11"/>
      <c r="J8" s="11"/>
      <c r="K8" s="47"/>
      <c r="L8" s="47"/>
      <c r="M8" s="47"/>
      <c r="N8" s="11"/>
      <c r="O8" s="11"/>
      <c r="P8" s="11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90" s="3" customFormat="1" ht="27" customHeight="1" thickBot="1" x14ac:dyDescent="0.3">
      <c r="A9" s="33" t="s">
        <v>448</v>
      </c>
      <c r="B9" s="32" t="s">
        <v>552</v>
      </c>
      <c r="E9" s="11"/>
      <c r="F9" s="11"/>
      <c r="G9" s="11"/>
      <c r="H9" s="11"/>
      <c r="I9" s="11"/>
      <c r="J9" s="11"/>
      <c r="K9" s="47"/>
      <c r="L9" s="47"/>
      <c r="M9" s="47"/>
      <c r="N9" s="11"/>
      <c r="O9" s="11"/>
      <c r="P9" s="11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90" s="3" customFormat="1" ht="27" customHeight="1" thickBot="1" x14ac:dyDescent="0.3">
      <c r="A10" s="33" t="s">
        <v>553</v>
      </c>
      <c r="B10" s="32" t="s">
        <v>814</v>
      </c>
      <c r="C10" s="31">
        <v>2019</v>
      </c>
      <c r="E10" s="11"/>
      <c r="F10" s="11"/>
      <c r="G10" s="11"/>
      <c r="H10" s="11"/>
      <c r="I10" s="11"/>
      <c r="J10" s="11"/>
      <c r="K10" s="47"/>
      <c r="L10" s="47"/>
      <c r="M10" s="47"/>
      <c r="N10" s="11"/>
      <c r="O10" s="11"/>
      <c r="P10" s="11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90" s="3" customFormat="1" ht="27" customHeight="1" x14ac:dyDescent="0.25">
      <c r="A11" s="11" t="s">
        <v>63</v>
      </c>
      <c r="B11" s="16"/>
      <c r="E11" s="9"/>
      <c r="F11" s="9"/>
      <c r="G11" s="9"/>
      <c r="H11" s="9"/>
      <c r="I11" s="9"/>
      <c r="J11" s="9"/>
      <c r="K11" s="47"/>
      <c r="L11" s="47"/>
      <c r="M11" s="47"/>
      <c r="N11" s="9"/>
      <c r="O11" s="9"/>
      <c r="P11" s="9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90" ht="33" customHeight="1" x14ac:dyDescent="0.25">
      <c r="A12" s="2"/>
      <c r="B12" s="16"/>
      <c r="E12" s="2"/>
      <c r="F12" s="2"/>
      <c r="G12" s="2"/>
      <c r="H12" s="2"/>
      <c r="I12" s="2"/>
      <c r="J12" s="2"/>
      <c r="P12" s="104" t="s">
        <v>21</v>
      </c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6"/>
      <c r="BK12" s="90"/>
      <c r="BL12" s="90"/>
      <c r="BM12" s="90"/>
    </row>
    <row r="13" spans="1:90" s="8" customFormat="1" ht="30.75" customHeight="1" thickBot="1" x14ac:dyDescent="0.25">
      <c r="A13" s="7"/>
      <c r="B13" s="14"/>
      <c r="C13" s="14"/>
      <c r="D13" s="15"/>
      <c r="E13" s="112" t="s">
        <v>17</v>
      </c>
      <c r="F13" s="113"/>
      <c r="G13" s="113"/>
      <c r="H13" s="114"/>
      <c r="I13" s="112" t="s">
        <v>11</v>
      </c>
      <c r="J13" s="114"/>
      <c r="K13" s="107"/>
      <c r="L13" s="107"/>
      <c r="M13" s="108"/>
      <c r="N13" s="115" t="s">
        <v>5</v>
      </c>
      <c r="O13" s="108"/>
      <c r="P13" s="109" t="s">
        <v>59</v>
      </c>
      <c r="Q13" s="110"/>
      <c r="R13" s="110"/>
      <c r="S13" s="110"/>
      <c r="T13" s="110"/>
      <c r="U13" s="110"/>
      <c r="V13" s="110"/>
      <c r="W13" s="110"/>
      <c r="X13" s="110"/>
      <c r="Y13" s="110"/>
      <c r="Z13" s="111"/>
      <c r="AA13" s="109" t="s">
        <v>58</v>
      </c>
      <c r="AB13" s="110"/>
      <c r="AC13" s="110"/>
      <c r="AD13" s="110"/>
      <c r="AE13" s="110"/>
      <c r="AF13" s="110"/>
      <c r="AG13" s="110"/>
      <c r="AH13" s="110"/>
      <c r="AI13" s="110"/>
      <c r="AJ13" s="110"/>
      <c r="AK13" s="111"/>
      <c r="AL13" s="109" t="s">
        <v>60</v>
      </c>
      <c r="AM13" s="110"/>
      <c r="AN13" s="110"/>
      <c r="AO13" s="110"/>
      <c r="AP13" s="110"/>
      <c r="AQ13" s="110"/>
      <c r="AR13" s="110"/>
      <c r="AS13" s="110"/>
      <c r="AT13" s="110"/>
      <c r="AU13" s="110"/>
      <c r="AV13" s="111"/>
      <c r="AW13" s="109" t="s">
        <v>61</v>
      </c>
      <c r="AX13" s="110"/>
      <c r="AY13" s="110"/>
      <c r="AZ13" s="110"/>
      <c r="BA13" s="110"/>
      <c r="BB13" s="110"/>
      <c r="BC13" s="110"/>
      <c r="BD13" s="110"/>
      <c r="BE13" s="110"/>
      <c r="BF13" s="110"/>
      <c r="BG13" s="111"/>
      <c r="BH13" s="109" t="s">
        <v>20</v>
      </c>
      <c r="BI13" s="110"/>
      <c r="BJ13" s="111"/>
      <c r="BK13" s="109" t="s">
        <v>521</v>
      </c>
      <c r="BL13" s="111"/>
      <c r="BM13" s="79"/>
      <c r="BN13" s="7"/>
      <c r="BO13" s="7"/>
      <c r="BP13" s="14"/>
      <c r="BQ13" s="15"/>
      <c r="BR13" s="78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s="8" customFormat="1" ht="67.5" customHeight="1" x14ac:dyDescent="0.2">
      <c r="A14" s="84" t="s">
        <v>0</v>
      </c>
      <c r="B14" s="85" t="s">
        <v>49</v>
      </c>
      <c r="C14" s="85" t="s">
        <v>50</v>
      </c>
      <c r="D14" s="85" t="s">
        <v>15</v>
      </c>
      <c r="E14" s="86" t="s">
        <v>16</v>
      </c>
      <c r="F14" s="86" t="s">
        <v>7</v>
      </c>
      <c r="G14" s="86" t="s">
        <v>6</v>
      </c>
      <c r="H14" s="86" t="s">
        <v>8</v>
      </c>
      <c r="I14" s="86" t="s">
        <v>9</v>
      </c>
      <c r="J14" s="86" t="s">
        <v>10</v>
      </c>
      <c r="K14" s="86" t="s">
        <v>1</v>
      </c>
      <c r="L14" s="86" t="s">
        <v>2</v>
      </c>
      <c r="M14" s="86" t="s">
        <v>3</v>
      </c>
      <c r="N14" s="86" t="s">
        <v>18</v>
      </c>
      <c r="O14" s="86" t="s">
        <v>19</v>
      </c>
      <c r="P14" s="87" t="s">
        <v>26</v>
      </c>
      <c r="Q14" s="87" t="s">
        <v>25</v>
      </c>
      <c r="R14" s="87" t="s">
        <v>522</v>
      </c>
      <c r="S14" s="87" t="s">
        <v>523</v>
      </c>
      <c r="T14" s="87" t="s">
        <v>27</v>
      </c>
      <c r="U14" s="87" t="s">
        <v>28</v>
      </c>
      <c r="V14" s="87" t="s">
        <v>29</v>
      </c>
      <c r="W14" s="87" t="s">
        <v>30</v>
      </c>
      <c r="X14" s="87" t="s">
        <v>68</v>
      </c>
      <c r="Y14" s="87" t="s">
        <v>69</v>
      </c>
      <c r="Z14" s="87" t="s">
        <v>22</v>
      </c>
      <c r="AA14" s="87" t="s">
        <v>31</v>
      </c>
      <c r="AB14" s="87" t="s">
        <v>32</v>
      </c>
      <c r="AC14" s="87" t="s">
        <v>524</v>
      </c>
      <c r="AD14" s="87" t="s">
        <v>525</v>
      </c>
      <c r="AE14" s="87" t="s">
        <v>33</v>
      </c>
      <c r="AF14" s="87" t="s">
        <v>34</v>
      </c>
      <c r="AG14" s="87" t="s">
        <v>35</v>
      </c>
      <c r="AH14" s="87" t="s">
        <v>36</v>
      </c>
      <c r="AI14" s="87" t="s">
        <v>70</v>
      </c>
      <c r="AJ14" s="87" t="s">
        <v>71</v>
      </c>
      <c r="AK14" s="87" t="s">
        <v>23</v>
      </c>
      <c r="AL14" s="87" t="s">
        <v>51</v>
      </c>
      <c r="AM14" s="87" t="s">
        <v>52</v>
      </c>
      <c r="AN14" s="87" t="s">
        <v>526</v>
      </c>
      <c r="AO14" s="87" t="s">
        <v>527</v>
      </c>
      <c r="AP14" s="87" t="s">
        <v>53</v>
      </c>
      <c r="AQ14" s="87" t="s">
        <v>54</v>
      </c>
      <c r="AR14" s="87" t="s">
        <v>55</v>
      </c>
      <c r="AS14" s="87" t="s">
        <v>56</v>
      </c>
      <c r="AT14" s="87" t="s">
        <v>72</v>
      </c>
      <c r="AU14" s="87" t="s">
        <v>73</v>
      </c>
      <c r="AV14" s="87" t="s">
        <v>57</v>
      </c>
      <c r="AW14" s="87" t="s">
        <v>37</v>
      </c>
      <c r="AX14" s="87" t="s">
        <v>38</v>
      </c>
      <c r="AY14" s="87" t="s">
        <v>528</v>
      </c>
      <c r="AZ14" s="87" t="s">
        <v>529</v>
      </c>
      <c r="BA14" s="87" t="s">
        <v>41</v>
      </c>
      <c r="BB14" s="87" t="s">
        <v>42</v>
      </c>
      <c r="BC14" s="87" t="s">
        <v>39</v>
      </c>
      <c r="BD14" s="87" t="s">
        <v>40</v>
      </c>
      <c r="BE14" s="87" t="s">
        <v>74</v>
      </c>
      <c r="BF14" s="87" t="s">
        <v>75</v>
      </c>
      <c r="BG14" s="87" t="s">
        <v>24</v>
      </c>
      <c r="BH14" s="87" t="s">
        <v>66</v>
      </c>
      <c r="BI14" s="87" t="s">
        <v>67</v>
      </c>
      <c r="BJ14" s="87" t="s">
        <v>45</v>
      </c>
      <c r="BK14" s="87" t="s">
        <v>550</v>
      </c>
      <c r="BL14" s="87" t="s">
        <v>530</v>
      </c>
      <c r="BM14" s="87" t="s">
        <v>462</v>
      </c>
      <c r="BN14" s="87" t="s">
        <v>44</v>
      </c>
      <c r="BO14" s="87" t="s">
        <v>62</v>
      </c>
      <c r="BP14" s="85" t="s">
        <v>12</v>
      </c>
      <c r="BQ14" s="85" t="s">
        <v>13</v>
      </c>
      <c r="BR14" s="88" t="s">
        <v>14</v>
      </c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s="6" customFormat="1" ht="86.25" customHeight="1" x14ac:dyDescent="0.2">
      <c r="A15" s="89">
        <v>1</v>
      </c>
      <c r="B15" s="4" t="s">
        <v>531</v>
      </c>
      <c r="C15" s="4" t="s">
        <v>554</v>
      </c>
      <c r="D15" s="4" t="s">
        <v>48</v>
      </c>
      <c r="E15" s="98" t="s">
        <v>555</v>
      </c>
      <c r="F15" s="27">
        <v>0</v>
      </c>
      <c r="G15" s="4">
        <v>1</v>
      </c>
      <c r="H15" s="4" t="s">
        <v>556</v>
      </c>
      <c r="I15" s="4">
        <v>0</v>
      </c>
      <c r="J15" s="91">
        <v>1</v>
      </c>
      <c r="K15" s="42" t="s">
        <v>4</v>
      </c>
      <c r="L15" s="42" t="s">
        <v>4</v>
      </c>
      <c r="M15" s="42" t="s">
        <v>557</v>
      </c>
      <c r="N15" s="26">
        <v>43526</v>
      </c>
      <c r="O15" s="26">
        <v>43526</v>
      </c>
      <c r="P15" s="28">
        <v>0</v>
      </c>
      <c r="Q15" s="28">
        <v>0</v>
      </c>
      <c r="R15" s="71">
        <v>0</v>
      </c>
      <c r="S15" s="71">
        <v>0</v>
      </c>
      <c r="T15" s="72">
        <v>0</v>
      </c>
      <c r="U15" s="72">
        <v>0</v>
      </c>
      <c r="V15" s="73">
        <v>0</v>
      </c>
      <c r="W15" s="73">
        <v>0</v>
      </c>
      <c r="X15" s="74">
        <f t="shared" ref="X15:X64" si="0">P15+R15+T15+V15</f>
        <v>0</v>
      </c>
      <c r="Y15" s="74">
        <f t="shared" ref="Y15:Y64" si="1">Q15+S15+U15+W15</f>
        <v>0</v>
      </c>
      <c r="Z15" s="74">
        <f t="shared" ref="Z15:Z64" si="2">SUM(X15:Y15)</f>
        <v>0</v>
      </c>
      <c r="AA15" s="28">
        <v>0</v>
      </c>
      <c r="AB15" s="28">
        <v>0</v>
      </c>
      <c r="AC15" s="71">
        <v>0</v>
      </c>
      <c r="AD15" s="71">
        <v>0</v>
      </c>
      <c r="AE15" s="72">
        <v>0</v>
      </c>
      <c r="AF15" s="72">
        <v>0</v>
      </c>
      <c r="AG15" s="73">
        <v>0</v>
      </c>
      <c r="AH15" s="73">
        <v>0</v>
      </c>
      <c r="AI15" s="74">
        <f t="shared" ref="AI15:AI64" si="3">AA15+AC15+AE15+AG15</f>
        <v>0</v>
      </c>
      <c r="AJ15" s="74">
        <f t="shared" ref="AJ15:AJ64" si="4">AB15+AD15+AF15+AH15</f>
        <v>0</v>
      </c>
      <c r="AK15" s="74">
        <f t="shared" ref="AK15:AK64" si="5">SUM(AI15:AJ15)</f>
        <v>0</v>
      </c>
      <c r="AL15" s="28">
        <v>0</v>
      </c>
      <c r="AM15" s="28">
        <v>0</v>
      </c>
      <c r="AN15" s="71">
        <v>0</v>
      </c>
      <c r="AO15" s="71">
        <v>0</v>
      </c>
      <c r="AP15" s="72">
        <v>0</v>
      </c>
      <c r="AQ15" s="72">
        <v>0</v>
      </c>
      <c r="AR15" s="73">
        <v>0</v>
      </c>
      <c r="AS15" s="73">
        <v>0</v>
      </c>
      <c r="AT15" s="74">
        <f t="shared" ref="AT15:AT64" si="6">AL15+AN15+AP15+AR15</f>
        <v>0</v>
      </c>
      <c r="AU15" s="74">
        <f t="shared" ref="AU15:AU64" si="7">SUM(AM15+AO15+AQ15+AS15)</f>
        <v>0</v>
      </c>
      <c r="AV15" s="74">
        <f t="shared" ref="AV15:AV64" si="8">SUM(AT15:AU15)</f>
        <v>0</v>
      </c>
      <c r="AW15" s="28">
        <v>0</v>
      </c>
      <c r="AX15" s="28">
        <v>0</v>
      </c>
      <c r="AY15" s="71">
        <v>0</v>
      </c>
      <c r="AZ15" s="71">
        <v>0</v>
      </c>
      <c r="BA15" s="72">
        <v>0</v>
      </c>
      <c r="BB15" s="72">
        <v>0</v>
      </c>
      <c r="BC15" s="73">
        <v>0</v>
      </c>
      <c r="BD15" s="73">
        <v>0</v>
      </c>
      <c r="BE15" s="74">
        <f t="shared" ref="BE15:BE64" si="9">AW15+AY15+BA15+BC15</f>
        <v>0</v>
      </c>
      <c r="BF15" s="74">
        <f t="shared" ref="BF15:BF64" si="10">SUM(AX15+AZ15+BB15+BD15)</f>
        <v>0</v>
      </c>
      <c r="BG15" s="74">
        <f t="shared" ref="BG15:BG64" si="11">SUM(BE15:BF15)</f>
        <v>0</v>
      </c>
      <c r="BH15" s="74">
        <f t="shared" ref="BH15:BH64" si="12">X15+AI15+AT15+BE15</f>
        <v>0</v>
      </c>
      <c r="BI15" s="74">
        <f t="shared" ref="BI15:BI64" si="13">Y15+AJ15+AU15+BF15</f>
        <v>0</v>
      </c>
      <c r="BJ15" s="75">
        <f t="shared" ref="BJ15:BJ64" si="14">Z15+AK15+AV15+BG15</f>
        <v>0</v>
      </c>
      <c r="BK15" s="76">
        <v>0</v>
      </c>
      <c r="BL15" s="76">
        <v>0</v>
      </c>
      <c r="BM15" s="77">
        <v>0</v>
      </c>
      <c r="BN15" s="29">
        <v>0</v>
      </c>
      <c r="BO15" s="29" t="s">
        <v>47</v>
      </c>
      <c r="BP15" s="43" t="s">
        <v>47</v>
      </c>
      <c r="BQ15" s="43" t="s">
        <v>558</v>
      </c>
      <c r="BR15" s="30" t="s">
        <v>559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</row>
    <row r="16" spans="1:90" s="6" customFormat="1" ht="81" customHeight="1" x14ac:dyDescent="0.2">
      <c r="A16" s="89">
        <v>2</v>
      </c>
      <c r="B16" s="4" t="s">
        <v>531</v>
      </c>
      <c r="C16" s="4" t="s">
        <v>554</v>
      </c>
      <c r="D16" s="4" t="s">
        <v>48</v>
      </c>
      <c r="E16" s="27" t="s">
        <v>630</v>
      </c>
      <c r="F16" s="27">
        <v>1</v>
      </c>
      <c r="G16" s="4">
        <v>0</v>
      </c>
      <c r="H16" s="4" t="s">
        <v>47</v>
      </c>
      <c r="I16" s="4">
        <v>1</v>
      </c>
      <c r="J16" s="4">
        <v>0</v>
      </c>
      <c r="K16" s="42" t="s">
        <v>99</v>
      </c>
      <c r="L16" s="42" t="s">
        <v>322</v>
      </c>
      <c r="M16" s="42" t="s">
        <v>631</v>
      </c>
      <c r="N16" s="26">
        <v>43535</v>
      </c>
      <c r="O16" s="26">
        <v>43535</v>
      </c>
      <c r="P16" s="28">
        <v>0</v>
      </c>
      <c r="Q16" s="28">
        <v>0</v>
      </c>
      <c r="R16" s="71">
        <v>0</v>
      </c>
      <c r="S16" s="71">
        <v>0</v>
      </c>
      <c r="T16" s="72">
        <v>0</v>
      </c>
      <c r="U16" s="72">
        <v>0</v>
      </c>
      <c r="V16" s="73">
        <v>120</v>
      </c>
      <c r="W16" s="73">
        <v>130</v>
      </c>
      <c r="X16" s="74">
        <f t="shared" si="0"/>
        <v>120</v>
      </c>
      <c r="Y16" s="74">
        <f t="shared" si="1"/>
        <v>130</v>
      </c>
      <c r="Z16" s="74">
        <f t="shared" si="2"/>
        <v>250</v>
      </c>
      <c r="AA16" s="28">
        <v>0</v>
      </c>
      <c r="AB16" s="28">
        <v>0</v>
      </c>
      <c r="AC16" s="71">
        <v>0</v>
      </c>
      <c r="AD16" s="71">
        <v>0</v>
      </c>
      <c r="AE16" s="72">
        <v>0</v>
      </c>
      <c r="AF16" s="72">
        <v>0</v>
      </c>
      <c r="AG16" s="73">
        <v>0</v>
      </c>
      <c r="AH16" s="73">
        <v>0</v>
      </c>
      <c r="AI16" s="74">
        <f t="shared" si="3"/>
        <v>0</v>
      </c>
      <c r="AJ16" s="74">
        <f t="shared" si="4"/>
        <v>0</v>
      </c>
      <c r="AK16" s="74">
        <f t="shared" si="5"/>
        <v>0</v>
      </c>
      <c r="AL16" s="28">
        <v>0</v>
      </c>
      <c r="AM16" s="28">
        <v>0</v>
      </c>
      <c r="AN16" s="71">
        <v>0</v>
      </c>
      <c r="AO16" s="71">
        <v>0</v>
      </c>
      <c r="AP16" s="72">
        <v>0</v>
      </c>
      <c r="AQ16" s="72">
        <v>0</v>
      </c>
      <c r="AR16" s="73">
        <v>0</v>
      </c>
      <c r="AS16" s="73">
        <v>0</v>
      </c>
      <c r="AT16" s="74">
        <f t="shared" si="6"/>
        <v>0</v>
      </c>
      <c r="AU16" s="74">
        <f t="shared" si="7"/>
        <v>0</v>
      </c>
      <c r="AV16" s="74">
        <f t="shared" si="8"/>
        <v>0</v>
      </c>
      <c r="AW16" s="28">
        <v>0</v>
      </c>
      <c r="AX16" s="28">
        <v>0</v>
      </c>
      <c r="AY16" s="71">
        <v>0</v>
      </c>
      <c r="AZ16" s="71">
        <v>0</v>
      </c>
      <c r="BA16" s="72">
        <v>0</v>
      </c>
      <c r="BB16" s="72">
        <v>0</v>
      </c>
      <c r="BC16" s="73">
        <v>0</v>
      </c>
      <c r="BD16" s="73">
        <v>0</v>
      </c>
      <c r="BE16" s="74">
        <f t="shared" si="9"/>
        <v>0</v>
      </c>
      <c r="BF16" s="74">
        <f t="shared" si="10"/>
        <v>0</v>
      </c>
      <c r="BG16" s="74">
        <f t="shared" si="11"/>
        <v>0</v>
      </c>
      <c r="BH16" s="74">
        <f t="shared" si="12"/>
        <v>120</v>
      </c>
      <c r="BI16" s="74">
        <f t="shared" si="13"/>
        <v>130</v>
      </c>
      <c r="BJ16" s="75">
        <f t="shared" si="14"/>
        <v>250</v>
      </c>
      <c r="BK16" s="76">
        <v>4</v>
      </c>
      <c r="BL16" s="76">
        <v>2</v>
      </c>
      <c r="BM16" s="77">
        <v>3360</v>
      </c>
      <c r="BN16" s="29" t="s">
        <v>632</v>
      </c>
      <c r="BO16" s="29" t="s">
        <v>633</v>
      </c>
      <c r="BP16" s="43" t="s">
        <v>634</v>
      </c>
      <c r="BQ16" s="43" t="s">
        <v>635</v>
      </c>
      <c r="BR16" s="30" t="s">
        <v>565</v>
      </c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</row>
    <row r="17" spans="1:90" s="6" customFormat="1" ht="81" customHeight="1" x14ac:dyDescent="0.2">
      <c r="A17" s="89">
        <v>3</v>
      </c>
      <c r="B17" s="4" t="s">
        <v>531</v>
      </c>
      <c r="C17" s="4" t="s">
        <v>554</v>
      </c>
      <c r="D17" s="4" t="s">
        <v>48</v>
      </c>
      <c r="E17" s="27" t="s">
        <v>630</v>
      </c>
      <c r="F17" s="27">
        <v>1</v>
      </c>
      <c r="G17" s="4">
        <v>0</v>
      </c>
      <c r="H17" s="4" t="s">
        <v>47</v>
      </c>
      <c r="I17" s="4">
        <v>1</v>
      </c>
      <c r="J17" s="4">
        <v>0</v>
      </c>
      <c r="K17" s="42" t="s">
        <v>99</v>
      </c>
      <c r="L17" s="42" t="s">
        <v>215</v>
      </c>
      <c r="M17" s="42" t="s">
        <v>631</v>
      </c>
      <c r="N17" s="26">
        <v>43536</v>
      </c>
      <c r="O17" s="26">
        <v>43536</v>
      </c>
      <c r="P17" s="28">
        <v>0</v>
      </c>
      <c r="Q17" s="28">
        <v>0</v>
      </c>
      <c r="R17" s="71">
        <v>0</v>
      </c>
      <c r="S17" s="71">
        <v>0</v>
      </c>
      <c r="T17" s="72">
        <v>0</v>
      </c>
      <c r="U17" s="72">
        <v>0</v>
      </c>
      <c r="V17" s="73">
        <v>100</v>
      </c>
      <c r="W17" s="73">
        <v>120</v>
      </c>
      <c r="X17" s="74">
        <f t="shared" si="0"/>
        <v>100</v>
      </c>
      <c r="Y17" s="74">
        <f t="shared" si="1"/>
        <v>120</v>
      </c>
      <c r="Z17" s="74">
        <f t="shared" si="2"/>
        <v>220</v>
      </c>
      <c r="AA17" s="28">
        <v>0</v>
      </c>
      <c r="AB17" s="28">
        <v>0</v>
      </c>
      <c r="AC17" s="71">
        <v>0</v>
      </c>
      <c r="AD17" s="71">
        <v>0</v>
      </c>
      <c r="AE17" s="72">
        <v>0</v>
      </c>
      <c r="AF17" s="72">
        <v>0</v>
      </c>
      <c r="AG17" s="73">
        <v>0</v>
      </c>
      <c r="AH17" s="73">
        <v>0</v>
      </c>
      <c r="AI17" s="74">
        <f t="shared" si="3"/>
        <v>0</v>
      </c>
      <c r="AJ17" s="74">
        <f t="shared" si="4"/>
        <v>0</v>
      </c>
      <c r="AK17" s="74">
        <f t="shared" si="5"/>
        <v>0</v>
      </c>
      <c r="AL17" s="28">
        <v>0</v>
      </c>
      <c r="AM17" s="28">
        <v>0</v>
      </c>
      <c r="AN17" s="71">
        <v>0</v>
      </c>
      <c r="AO17" s="71">
        <v>0</v>
      </c>
      <c r="AP17" s="72">
        <v>0</v>
      </c>
      <c r="AQ17" s="72">
        <v>0</v>
      </c>
      <c r="AR17" s="73">
        <v>0</v>
      </c>
      <c r="AS17" s="73">
        <v>0</v>
      </c>
      <c r="AT17" s="74">
        <f t="shared" si="6"/>
        <v>0</v>
      </c>
      <c r="AU17" s="74">
        <f t="shared" si="7"/>
        <v>0</v>
      </c>
      <c r="AV17" s="74">
        <f t="shared" si="8"/>
        <v>0</v>
      </c>
      <c r="AW17" s="28">
        <v>0</v>
      </c>
      <c r="AX17" s="28">
        <v>0</v>
      </c>
      <c r="AY17" s="71">
        <v>0</v>
      </c>
      <c r="AZ17" s="71">
        <v>0</v>
      </c>
      <c r="BA17" s="72">
        <v>0</v>
      </c>
      <c r="BB17" s="72">
        <v>0</v>
      </c>
      <c r="BC17" s="73">
        <v>0</v>
      </c>
      <c r="BD17" s="73">
        <v>0</v>
      </c>
      <c r="BE17" s="74">
        <f t="shared" si="9"/>
        <v>0</v>
      </c>
      <c r="BF17" s="74">
        <f t="shared" si="10"/>
        <v>0</v>
      </c>
      <c r="BG17" s="74">
        <f t="shared" si="11"/>
        <v>0</v>
      </c>
      <c r="BH17" s="74">
        <f t="shared" si="12"/>
        <v>100</v>
      </c>
      <c r="BI17" s="74">
        <f t="shared" si="13"/>
        <v>120</v>
      </c>
      <c r="BJ17" s="75">
        <f t="shared" si="14"/>
        <v>220</v>
      </c>
      <c r="BK17" s="76">
        <v>4</v>
      </c>
      <c r="BL17" s="76">
        <v>1</v>
      </c>
      <c r="BM17" s="77">
        <v>1680</v>
      </c>
      <c r="BN17" s="29" t="s">
        <v>632</v>
      </c>
      <c r="BO17" s="29" t="s">
        <v>633</v>
      </c>
      <c r="BP17" s="43" t="s">
        <v>636</v>
      </c>
      <c r="BQ17" s="43" t="s">
        <v>635</v>
      </c>
      <c r="BR17" s="30" t="s">
        <v>565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</row>
    <row r="18" spans="1:90" s="6" customFormat="1" ht="81" customHeight="1" x14ac:dyDescent="0.2">
      <c r="A18" s="89">
        <v>4</v>
      </c>
      <c r="B18" s="4" t="s">
        <v>531</v>
      </c>
      <c r="C18" s="4" t="s">
        <v>554</v>
      </c>
      <c r="D18" s="4" t="s">
        <v>48</v>
      </c>
      <c r="E18" s="27" t="s">
        <v>630</v>
      </c>
      <c r="F18" s="27">
        <v>1</v>
      </c>
      <c r="G18" s="4">
        <v>0</v>
      </c>
      <c r="H18" s="4" t="s">
        <v>47</v>
      </c>
      <c r="I18" s="4">
        <v>1</v>
      </c>
      <c r="J18" s="4">
        <v>0</v>
      </c>
      <c r="K18" s="42" t="s">
        <v>99</v>
      </c>
      <c r="L18" s="42" t="s">
        <v>324</v>
      </c>
      <c r="M18" s="42" t="s">
        <v>631</v>
      </c>
      <c r="N18" s="26">
        <v>43537</v>
      </c>
      <c r="O18" s="26">
        <v>43537</v>
      </c>
      <c r="P18" s="28">
        <v>0</v>
      </c>
      <c r="Q18" s="28">
        <v>0</v>
      </c>
      <c r="R18" s="71">
        <v>0</v>
      </c>
      <c r="S18" s="71">
        <v>0</v>
      </c>
      <c r="T18" s="72">
        <v>0</v>
      </c>
      <c r="U18" s="72">
        <v>0</v>
      </c>
      <c r="V18" s="73">
        <v>215</v>
      </c>
      <c r="W18" s="73">
        <v>235</v>
      </c>
      <c r="X18" s="74">
        <f t="shared" si="0"/>
        <v>215</v>
      </c>
      <c r="Y18" s="74">
        <f t="shared" si="1"/>
        <v>235</v>
      </c>
      <c r="Z18" s="74">
        <f t="shared" si="2"/>
        <v>450</v>
      </c>
      <c r="AA18" s="28">
        <v>0</v>
      </c>
      <c r="AB18" s="28">
        <v>0</v>
      </c>
      <c r="AC18" s="71">
        <v>0</v>
      </c>
      <c r="AD18" s="71">
        <v>0</v>
      </c>
      <c r="AE18" s="72">
        <v>0</v>
      </c>
      <c r="AF18" s="72">
        <v>0</v>
      </c>
      <c r="AG18" s="73">
        <v>0</v>
      </c>
      <c r="AH18" s="73">
        <v>0</v>
      </c>
      <c r="AI18" s="74">
        <f t="shared" si="3"/>
        <v>0</v>
      </c>
      <c r="AJ18" s="74">
        <f t="shared" si="4"/>
        <v>0</v>
      </c>
      <c r="AK18" s="74">
        <f t="shared" si="5"/>
        <v>0</v>
      </c>
      <c r="AL18" s="28">
        <v>0</v>
      </c>
      <c r="AM18" s="28">
        <v>0</v>
      </c>
      <c r="AN18" s="71">
        <v>0</v>
      </c>
      <c r="AO18" s="71">
        <v>0</v>
      </c>
      <c r="AP18" s="72">
        <v>0</v>
      </c>
      <c r="AQ18" s="72">
        <v>0</v>
      </c>
      <c r="AR18" s="73">
        <v>0</v>
      </c>
      <c r="AS18" s="73">
        <v>0</v>
      </c>
      <c r="AT18" s="74">
        <f t="shared" si="6"/>
        <v>0</v>
      </c>
      <c r="AU18" s="74">
        <f t="shared" si="7"/>
        <v>0</v>
      </c>
      <c r="AV18" s="74">
        <f t="shared" si="8"/>
        <v>0</v>
      </c>
      <c r="AW18" s="28">
        <v>0</v>
      </c>
      <c r="AX18" s="28">
        <v>0</v>
      </c>
      <c r="AY18" s="71">
        <v>0</v>
      </c>
      <c r="AZ18" s="71">
        <v>0</v>
      </c>
      <c r="BA18" s="72">
        <v>0</v>
      </c>
      <c r="BB18" s="72">
        <v>0</v>
      </c>
      <c r="BC18" s="73">
        <v>0</v>
      </c>
      <c r="BD18" s="73">
        <v>0</v>
      </c>
      <c r="BE18" s="74">
        <f t="shared" si="9"/>
        <v>0</v>
      </c>
      <c r="BF18" s="74">
        <f t="shared" si="10"/>
        <v>0</v>
      </c>
      <c r="BG18" s="74">
        <f t="shared" si="11"/>
        <v>0</v>
      </c>
      <c r="BH18" s="74">
        <f t="shared" si="12"/>
        <v>215</v>
      </c>
      <c r="BI18" s="74">
        <f t="shared" si="13"/>
        <v>235</v>
      </c>
      <c r="BJ18" s="75">
        <f t="shared" si="14"/>
        <v>450</v>
      </c>
      <c r="BK18" s="76">
        <v>4</v>
      </c>
      <c r="BL18" s="76">
        <v>1</v>
      </c>
      <c r="BM18" s="77">
        <v>1680</v>
      </c>
      <c r="BN18" s="29" t="s">
        <v>632</v>
      </c>
      <c r="BO18" s="29" t="s">
        <v>633</v>
      </c>
      <c r="BP18" s="43" t="s">
        <v>637</v>
      </c>
      <c r="BQ18" s="43" t="s">
        <v>635</v>
      </c>
      <c r="BR18" s="30" t="s">
        <v>565</v>
      </c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</row>
    <row r="19" spans="1:90" s="6" customFormat="1" ht="81" customHeight="1" x14ac:dyDescent="0.2">
      <c r="A19" s="89">
        <v>5</v>
      </c>
      <c r="B19" s="4" t="s">
        <v>531</v>
      </c>
      <c r="C19" s="4" t="s">
        <v>554</v>
      </c>
      <c r="D19" s="4" t="s">
        <v>48</v>
      </c>
      <c r="E19" s="27" t="s">
        <v>638</v>
      </c>
      <c r="F19" s="27">
        <v>1</v>
      </c>
      <c r="G19" s="4">
        <v>0</v>
      </c>
      <c r="H19" s="4" t="s">
        <v>47</v>
      </c>
      <c r="I19" s="4">
        <v>1</v>
      </c>
      <c r="J19" s="4">
        <v>0</v>
      </c>
      <c r="K19" s="56" t="s">
        <v>99</v>
      </c>
      <c r="L19" s="42" t="s">
        <v>99</v>
      </c>
      <c r="M19" s="42" t="s">
        <v>639</v>
      </c>
      <c r="N19" s="26">
        <v>43537</v>
      </c>
      <c r="O19" s="26">
        <v>43537</v>
      </c>
      <c r="P19" s="28">
        <v>0</v>
      </c>
      <c r="Q19" s="28">
        <v>0</v>
      </c>
      <c r="R19" s="71">
        <v>0</v>
      </c>
      <c r="S19" s="71">
        <v>0</v>
      </c>
      <c r="T19" s="72">
        <v>0</v>
      </c>
      <c r="U19" s="72">
        <v>0</v>
      </c>
      <c r="V19" s="73">
        <v>140</v>
      </c>
      <c r="W19" s="73">
        <v>160</v>
      </c>
      <c r="X19" s="74">
        <f t="shared" si="0"/>
        <v>140</v>
      </c>
      <c r="Y19" s="74">
        <f t="shared" si="1"/>
        <v>160</v>
      </c>
      <c r="Z19" s="74">
        <f t="shared" si="2"/>
        <v>300</v>
      </c>
      <c r="AA19" s="28">
        <v>0</v>
      </c>
      <c r="AB19" s="28">
        <v>0</v>
      </c>
      <c r="AC19" s="71">
        <v>0</v>
      </c>
      <c r="AD19" s="71">
        <v>0</v>
      </c>
      <c r="AE19" s="72">
        <v>0</v>
      </c>
      <c r="AF19" s="72">
        <v>0</v>
      </c>
      <c r="AG19" s="73">
        <v>0</v>
      </c>
      <c r="AH19" s="73">
        <v>0</v>
      </c>
      <c r="AI19" s="74">
        <f t="shared" si="3"/>
        <v>0</v>
      </c>
      <c r="AJ19" s="74">
        <f t="shared" si="4"/>
        <v>0</v>
      </c>
      <c r="AK19" s="74">
        <f t="shared" si="5"/>
        <v>0</v>
      </c>
      <c r="AL19" s="28">
        <v>0</v>
      </c>
      <c r="AM19" s="28">
        <v>0</v>
      </c>
      <c r="AN19" s="71">
        <v>0</v>
      </c>
      <c r="AO19" s="71">
        <v>0</v>
      </c>
      <c r="AP19" s="72">
        <v>0</v>
      </c>
      <c r="AQ19" s="72">
        <v>0</v>
      </c>
      <c r="AR19" s="73">
        <v>0</v>
      </c>
      <c r="AS19" s="73">
        <v>0</v>
      </c>
      <c r="AT19" s="74">
        <f t="shared" si="6"/>
        <v>0</v>
      </c>
      <c r="AU19" s="74">
        <f t="shared" si="7"/>
        <v>0</v>
      </c>
      <c r="AV19" s="74">
        <f t="shared" si="8"/>
        <v>0</v>
      </c>
      <c r="AW19" s="28">
        <v>0</v>
      </c>
      <c r="AX19" s="28">
        <v>0</v>
      </c>
      <c r="AY19" s="71">
        <v>0</v>
      </c>
      <c r="AZ19" s="71">
        <v>0</v>
      </c>
      <c r="BA19" s="72">
        <v>0</v>
      </c>
      <c r="BB19" s="72">
        <v>0</v>
      </c>
      <c r="BC19" s="73">
        <v>0</v>
      </c>
      <c r="BD19" s="73">
        <v>0</v>
      </c>
      <c r="BE19" s="74">
        <f t="shared" si="9"/>
        <v>0</v>
      </c>
      <c r="BF19" s="74">
        <f t="shared" si="10"/>
        <v>0</v>
      </c>
      <c r="BG19" s="74">
        <f t="shared" si="11"/>
        <v>0</v>
      </c>
      <c r="BH19" s="74">
        <f t="shared" si="12"/>
        <v>140</v>
      </c>
      <c r="BI19" s="74">
        <f t="shared" si="13"/>
        <v>160</v>
      </c>
      <c r="BJ19" s="75">
        <f t="shared" si="14"/>
        <v>300</v>
      </c>
      <c r="BK19" s="76">
        <v>0</v>
      </c>
      <c r="BL19" s="76">
        <v>0</v>
      </c>
      <c r="BM19" s="77">
        <v>0</v>
      </c>
      <c r="BN19" s="29" t="s">
        <v>640</v>
      </c>
      <c r="BO19" s="29" t="s">
        <v>633</v>
      </c>
      <c r="BP19" s="43" t="s">
        <v>641</v>
      </c>
      <c r="BQ19" s="43" t="s">
        <v>558</v>
      </c>
      <c r="BR19" s="30" t="s">
        <v>565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</row>
    <row r="20" spans="1:90" s="6" customFormat="1" ht="81" customHeight="1" x14ac:dyDescent="0.2">
      <c r="A20" s="89">
        <v>6</v>
      </c>
      <c r="B20" s="4" t="s">
        <v>531</v>
      </c>
      <c r="C20" s="4" t="s">
        <v>554</v>
      </c>
      <c r="D20" s="4" t="s">
        <v>48</v>
      </c>
      <c r="E20" s="27" t="s">
        <v>638</v>
      </c>
      <c r="F20" s="27">
        <v>1</v>
      </c>
      <c r="G20" s="4">
        <v>0</v>
      </c>
      <c r="H20" s="4" t="s">
        <v>47</v>
      </c>
      <c r="I20" s="4">
        <v>1</v>
      </c>
      <c r="J20" s="4">
        <v>0</v>
      </c>
      <c r="K20" s="42" t="s">
        <v>4</v>
      </c>
      <c r="L20" s="42" t="s">
        <v>4</v>
      </c>
      <c r="M20" s="42" t="s">
        <v>642</v>
      </c>
      <c r="N20" s="26">
        <v>43537</v>
      </c>
      <c r="O20" s="26">
        <v>43537</v>
      </c>
      <c r="P20" s="28">
        <v>0</v>
      </c>
      <c r="Q20" s="28">
        <v>0</v>
      </c>
      <c r="R20" s="71">
        <v>0</v>
      </c>
      <c r="S20" s="71">
        <v>0</v>
      </c>
      <c r="T20" s="72">
        <v>0</v>
      </c>
      <c r="U20" s="72">
        <v>0</v>
      </c>
      <c r="V20" s="73">
        <v>350</v>
      </c>
      <c r="W20" s="73">
        <v>400</v>
      </c>
      <c r="X20" s="74">
        <f t="shared" si="0"/>
        <v>350</v>
      </c>
      <c r="Y20" s="74">
        <f t="shared" si="1"/>
        <v>400</v>
      </c>
      <c r="Z20" s="74">
        <f t="shared" si="2"/>
        <v>750</v>
      </c>
      <c r="AA20" s="28">
        <v>0</v>
      </c>
      <c r="AB20" s="28">
        <v>0</v>
      </c>
      <c r="AC20" s="71">
        <v>0</v>
      </c>
      <c r="AD20" s="71">
        <v>0</v>
      </c>
      <c r="AE20" s="72">
        <v>0</v>
      </c>
      <c r="AF20" s="72">
        <v>0</v>
      </c>
      <c r="AG20" s="73">
        <v>0</v>
      </c>
      <c r="AH20" s="73">
        <v>0</v>
      </c>
      <c r="AI20" s="74">
        <f t="shared" si="3"/>
        <v>0</v>
      </c>
      <c r="AJ20" s="74">
        <f t="shared" si="4"/>
        <v>0</v>
      </c>
      <c r="AK20" s="74">
        <f t="shared" si="5"/>
        <v>0</v>
      </c>
      <c r="AL20" s="28">
        <v>0</v>
      </c>
      <c r="AM20" s="28">
        <v>0</v>
      </c>
      <c r="AN20" s="71">
        <v>0</v>
      </c>
      <c r="AO20" s="71">
        <v>0</v>
      </c>
      <c r="AP20" s="72">
        <v>0</v>
      </c>
      <c r="AQ20" s="72">
        <v>0</v>
      </c>
      <c r="AR20" s="73">
        <v>0</v>
      </c>
      <c r="AS20" s="73">
        <v>0</v>
      </c>
      <c r="AT20" s="74">
        <f t="shared" si="6"/>
        <v>0</v>
      </c>
      <c r="AU20" s="74">
        <f t="shared" si="7"/>
        <v>0</v>
      </c>
      <c r="AV20" s="74">
        <f t="shared" si="8"/>
        <v>0</v>
      </c>
      <c r="AW20" s="28">
        <v>0</v>
      </c>
      <c r="AX20" s="28">
        <v>0</v>
      </c>
      <c r="AY20" s="71">
        <v>0</v>
      </c>
      <c r="AZ20" s="71">
        <v>0</v>
      </c>
      <c r="BA20" s="72">
        <v>0</v>
      </c>
      <c r="BB20" s="72">
        <v>0</v>
      </c>
      <c r="BC20" s="73">
        <v>0</v>
      </c>
      <c r="BD20" s="73">
        <v>0</v>
      </c>
      <c r="BE20" s="74">
        <f t="shared" si="9"/>
        <v>0</v>
      </c>
      <c r="BF20" s="74">
        <f t="shared" si="10"/>
        <v>0</v>
      </c>
      <c r="BG20" s="74">
        <f t="shared" si="11"/>
        <v>0</v>
      </c>
      <c r="BH20" s="74">
        <f t="shared" si="12"/>
        <v>350</v>
      </c>
      <c r="BI20" s="74">
        <f t="shared" si="13"/>
        <v>400</v>
      </c>
      <c r="BJ20" s="75">
        <f t="shared" si="14"/>
        <v>750</v>
      </c>
      <c r="BK20" s="76">
        <v>0</v>
      </c>
      <c r="BL20" s="76">
        <v>0</v>
      </c>
      <c r="BM20" s="77">
        <v>0</v>
      </c>
      <c r="BN20" s="29" t="s">
        <v>643</v>
      </c>
      <c r="BO20" s="29" t="s">
        <v>633</v>
      </c>
      <c r="BP20" s="43" t="s">
        <v>644</v>
      </c>
      <c r="BQ20" s="43" t="s">
        <v>796</v>
      </c>
      <c r="BR20" s="30" t="s">
        <v>565</v>
      </c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</row>
    <row r="21" spans="1:90" s="6" customFormat="1" ht="81" customHeight="1" x14ac:dyDescent="0.2">
      <c r="A21" s="89">
        <v>7</v>
      </c>
      <c r="B21" s="4" t="s">
        <v>531</v>
      </c>
      <c r="C21" s="4" t="s">
        <v>554</v>
      </c>
      <c r="D21" s="4" t="s">
        <v>48</v>
      </c>
      <c r="E21" s="27" t="s">
        <v>630</v>
      </c>
      <c r="F21" s="27">
        <v>1</v>
      </c>
      <c r="G21" s="4">
        <v>0</v>
      </c>
      <c r="H21" s="4" t="s">
        <v>47</v>
      </c>
      <c r="I21" s="4">
        <v>1</v>
      </c>
      <c r="J21" s="4">
        <v>0</v>
      </c>
      <c r="K21" s="56" t="s">
        <v>99</v>
      </c>
      <c r="L21" s="42" t="s">
        <v>99</v>
      </c>
      <c r="M21" s="42" t="s">
        <v>639</v>
      </c>
      <c r="N21" s="26">
        <v>43538</v>
      </c>
      <c r="O21" s="26">
        <v>43538</v>
      </c>
      <c r="P21" s="28">
        <v>0</v>
      </c>
      <c r="Q21" s="28">
        <v>0</v>
      </c>
      <c r="R21" s="71">
        <v>0</v>
      </c>
      <c r="S21" s="71">
        <v>0</v>
      </c>
      <c r="T21" s="72">
        <v>0</v>
      </c>
      <c r="U21" s="72">
        <v>0</v>
      </c>
      <c r="V21" s="73">
        <v>380</v>
      </c>
      <c r="W21" s="73">
        <v>420</v>
      </c>
      <c r="X21" s="74">
        <f t="shared" si="0"/>
        <v>380</v>
      </c>
      <c r="Y21" s="74">
        <f t="shared" si="1"/>
        <v>420</v>
      </c>
      <c r="Z21" s="74">
        <f t="shared" si="2"/>
        <v>800</v>
      </c>
      <c r="AA21" s="28">
        <v>0</v>
      </c>
      <c r="AB21" s="28">
        <v>0</v>
      </c>
      <c r="AC21" s="71">
        <v>0</v>
      </c>
      <c r="AD21" s="71">
        <v>0</v>
      </c>
      <c r="AE21" s="72">
        <v>0</v>
      </c>
      <c r="AF21" s="72">
        <v>0</v>
      </c>
      <c r="AG21" s="73">
        <v>0</v>
      </c>
      <c r="AH21" s="73">
        <v>0</v>
      </c>
      <c r="AI21" s="74">
        <f t="shared" si="3"/>
        <v>0</v>
      </c>
      <c r="AJ21" s="74">
        <f t="shared" si="4"/>
        <v>0</v>
      </c>
      <c r="AK21" s="74">
        <f t="shared" si="5"/>
        <v>0</v>
      </c>
      <c r="AL21" s="28">
        <v>0</v>
      </c>
      <c r="AM21" s="28">
        <v>0</v>
      </c>
      <c r="AN21" s="71">
        <v>0</v>
      </c>
      <c r="AO21" s="71">
        <v>0</v>
      </c>
      <c r="AP21" s="72">
        <v>0</v>
      </c>
      <c r="AQ21" s="72">
        <v>0</v>
      </c>
      <c r="AR21" s="73">
        <v>0</v>
      </c>
      <c r="AS21" s="73">
        <v>0</v>
      </c>
      <c r="AT21" s="74">
        <f t="shared" si="6"/>
        <v>0</v>
      </c>
      <c r="AU21" s="74">
        <f t="shared" si="7"/>
        <v>0</v>
      </c>
      <c r="AV21" s="74">
        <f t="shared" si="8"/>
        <v>0</v>
      </c>
      <c r="AW21" s="28">
        <v>0</v>
      </c>
      <c r="AX21" s="28">
        <v>0</v>
      </c>
      <c r="AY21" s="71">
        <v>0</v>
      </c>
      <c r="AZ21" s="71">
        <v>0</v>
      </c>
      <c r="BA21" s="72">
        <v>0</v>
      </c>
      <c r="BB21" s="72">
        <v>0</v>
      </c>
      <c r="BC21" s="73">
        <v>0</v>
      </c>
      <c r="BD21" s="73">
        <v>0</v>
      </c>
      <c r="BE21" s="74">
        <f t="shared" si="9"/>
        <v>0</v>
      </c>
      <c r="BF21" s="74">
        <f t="shared" si="10"/>
        <v>0</v>
      </c>
      <c r="BG21" s="74">
        <f t="shared" si="11"/>
        <v>0</v>
      </c>
      <c r="BH21" s="74">
        <f t="shared" si="12"/>
        <v>380</v>
      </c>
      <c r="BI21" s="74">
        <f t="shared" si="13"/>
        <v>420</v>
      </c>
      <c r="BJ21" s="75">
        <f t="shared" si="14"/>
        <v>800</v>
      </c>
      <c r="BK21" s="76">
        <v>0</v>
      </c>
      <c r="BL21" s="76">
        <v>0</v>
      </c>
      <c r="BM21" s="77">
        <v>0</v>
      </c>
      <c r="BN21" s="29" t="s">
        <v>632</v>
      </c>
      <c r="BO21" s="29" t="s">
        <v>633</v>
      </c>
      <c r="BP21" s="43" t="s">
        <v>645</v>
      </c>
      <c r="BQ21" s="43" t="s">
        <v>635</v>
      </c>
      <c r="BR21" s="30" t="s">
        <v>565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</row>
    <row r="22" spans="1:90" s="6" customFormat="1" ht="81" customHeight="1" x14ac:dyDescent="0.2">
      <c r="A22" s="89">
        <v>8</v>
      </c>
      <c r="B22" s="4" t="s">
        <v>531</v>
      </c>
      <c r="C22" s="4" t="s">
        <v>554</v>
      </c>
      <c r="D22" s="4" t="s">
        <v>48</v>
      </c>
      <c r="E22" s="27" t="s">
        <v>630</v>
      </c>
      <c r="F22" s="27">
        <v>1</v>
      </c>
      <c r="G22" s="4">
        <v>0</v>
      </c>
      <c r="H22" s="4" t="s">
        <v>47</v>
      </c>
      <c r="I22" s="4">
        <v>1</v>
      </c>
      <c r="J22" s="4">
        <v>0</v>
      </c>
      <c r="K22" s="42" t="s">
        <v>107</v>
      </c>
      <c r="L22" s="42" t="s">
        <v>349</v>
      </c>
      <c r="M22" s="42" t="s">
        <v>688</v>
      </c>
      <c r="N22" s="26">
        <v>43542</v>
      </c>
      <c r="O22" s="26">
        <v>43542</v>
      </c>
      <c r="P22" s="28">
        <v>0</v>
      </c>
      <c r="Q22" s="28">
        <v>0</v>
      </c>
      <c r="R22" s="71">
        <v>0</v>
      </c>
      <c r="S22" s="71">
        <v>0</v>
      </c>
      <c r="T22" s="72">
        <v>0</v>
      </c>
      <c r="U22" s="72">
        <v>0</v>
      </c>
      <c r="V22" s="73">
        <v>112</v>
      </c>
      <c r="W22" s="73">
        <v>120</v>
      </c>
      <c r="X22" s="74">
        <f t="shared" si="0"/>
        <v>112</v>
      </c>
      <c r="Y22" s="74">
        <f t="shared" si="1"/>
        <v>120</v>
      </c>
      <c r="Z22" s="74">
        <f t="shared" si="2"/>
        <v>232</v>
      </c>
      <c r="AA22" s="28">
        <v>0</v>
      </c>
      <c r="AB22" s="28">
        <v>0</v>
      </c>
      <c r="AC22" s="71">
        <v>0</v>
      </c>
      <c r="AD22" s="71">
        <v>0</v>
      </c>
      <c r="AE22" s="72">
        <v>0</v>
      </c>
      <c r="AF22" s="72">
        <v>0</v>
      </c>
      <c r="AG22" s="73">
        <v>0</v>
      </c>
      <c r="AH22" s="73">
        <v>0</v>
      </c>
      <c r="AI22" s="74">
        <f t="shared" si="3"/>
        <v>0</v>
      </c>
      <c r="AJ22" s="74">
        <f t="shared" si="4"/>
        <v>0</v>
      </c>
      <c r="AK22" s="74">
        <f t="shared" si="5"/>
        <v>0</v>
      </c>
      <c r="AL22" s="28">
        <v>0</v>
      </c>
      <c r="AM22" s="28">
        <v>0</v>
      </c>
      <c r="AN22" s="71">
        <v>0</v>
      </c>
      <c r="AO22" s="71">
        <v>0</v>
      </c>
      <c r="AP22" s="72">
        <v>0</v>
      </c>
      <c r="AQ22" s="72">
        <v>0</v>
      </c>
      <c r="AR22" s="73">
        <v>0</v>
      </c>
      <c r="AS22" s="73">
        <v>0</v>
      </c>
      <c r="AT22" s="74">
        <f t="shared" si="6"/>
        <v>0</v>
      </c>
      <c r="AU22" s="74">
        <f t="shared" si="7"/>
        <v>0</v>
      </c>
      <c r="AV22" s="74">
        <f t="shared" si="8"/>
        <v>0</v>
      </c>
      <c r="AW22" s="28">
        <v>0</v>
      </c>
      <c r="AX22" s="28">
        <v>0</v>
      </c>
      <c r="AY22" s="71">
        <v>0</v>
      </c>
      <c r="AZ22" s="71">
        <v>0</v>
      </c>
      <c r="BA22" s="72">
        <v>0</v>
      </c>
      <c r="BB22" s="72">
        <v>0</v>
      </c>
      <c r="BC22" s="73">
        <v>0</v>
      </c>
      <c r="BD22" s="73">
        <v>0</v>
      </c>
      <c r="BE22" s="74">
        <f t="shared" si="9"/>
        <v>0</v>
      </c>
      <c r="BF22" s="74">
        <f t="shared" si="10"/>
        <v>0</v>
      </c>
      <c r="BG22" s="74">
        <f t="shared" si="11"/>
        <v>0</v>
      </c>
      <c r="BH22" s="74">
        <f t="shared" si="12"/>
        <v>112</v>
      </c>
      <c r="BI22" s="74">
        <f t="shared" si="13"/>
        <v>120</v>
      </c>
      <c r="BJ22" s="75">
        <f t="shared" si="14"/>
        <v>232</v>
      </c>
      <c r="BK22" s="76">
        <v>4</v>
      </c>
      <c r="BL22" s="76">
        <v>2</v>
      </c>
      <c r="BM22" s="77">
        <v>3360</v>
      </c>
      <c r="BN22" s="29" t="s">
        <v>689</v>
      </c>
      <c r="BO22" s="29" t="s">
        <v>690</v>
      </c>
      <c r="BP22" s="43" t="s">
        <v>691</v>
      </c>
      <c r="BQ22" s="43" t="s">
        <v>558</v>
      </c>
      <c r="BR22" s="30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</row>
    <row r="23" spans="1:90" s="6" customFormat="1" ht="81" customHeight="1" x14ac:dyDescent="0.2">
      <c r="A23" s="89">
        <v>9</v>
      </c>
      <c r="B23" s="4" t="s">
        <v>531</v>
      </c>
      <c r="C23" s="4" t="s">
        <v>554</v>
      </c>
      <c r="D23" s="4" t="s">
        <v>48</v>
      </c>
      <c r="E23" s="27" t="s">
        <v>630</v>
      </c>
      <c r="F23" s="27">
        <v>1</v>
      </c>
      <c r="G23" s="4">
        <v>0</v>
      </c>
      <c r="H23" s="4" t="s">
        <v>47</v>
      </c>
      <c r="I23" s="4">
        <v>1</v>
      </c>
      <c r="J23" s="4">
        <v>0</v>
      </c>
      <c r="K23" s="42" t="s">
        <v>107</v>
      </c>
      <c r="L23" s="42" t="s">
        <v>350</v>
      </c>
      <c r="M23" s="42" t="s">
        <v>631</v>
      </c>
      <c r="N23" s="26">
        <v>43543</v>
      </c>
      <c r="O23" s="26">
        <v>43543</v>
      </c>
      <c r="P23" s="28">
        <v>0</v>
      </c>
      <c r="Q23" s="28">
        <v>0</v>
      </c>
      <c r="R23" s="71">
        <v>0</v>
      </c>
      <c r="S23" s="71">
        <v>0</v>
      </c>
      <c r="T23" s="72">
        <v>0</v>
      </c>
      <c r="U23" s="72">
        <v>0</v>
      </c>
      <c r="V23" s="73">
        <v>115</v>
      </c>
      <c r="W23" s="73">
        <v>130</v>
      </c>
      <c r="X23" s="74">
        <f t="shared" si="0"/>
        <v>115</v>
      </c>
      <c r="Y23" s="74">
        <f t="shared" si="1"/>
        <v>130</v>
      </c>
      <c r="Z23" s="74">
        <f t="shared" si="2"/>
        <v>245</v>
      </c>
      <c r="AA23" s="28">
        <v>0</v>
      </c>
      <c r="AB23" s="28">
        <v>0</v>
      </c>
      <c r="AC23" s="71">
        <v>0</v>
      </c>
      <c r="AD23" s="71">
        <v>0</v>
      </c>
      <c r="AE23" s="72">
        <v>0</v>
      </c>
      <c r="AF23" s="72">
        <v>0</v>
      </c>
      <c r="AG23" s="73">
        <v>0</v>
      </c>
      <c r="AH23" s="73">
        <v>0</v>
      </c>
      <c r="AI23" s="74">
        <f t="shared" si="3"/>
        <v>0</v>
      </c>
      <c r="AJ23" s="74">
        <f t="shared" si="4"/>
        <v>0</v>
      </c>
      <c r="AK23" s="74">
        <f t="shared" si="5"/>
        <v>0</v>
      </c>
      <c r="AL23" s="28">
        <v>0</v>
      </c>
      <c r="AM23" s="28">
        <v>0</v>
      </c>
      <c r="AN23" s="71">
        <v>0</v>
      </c>
      <c r="AO23" s="71">
        <v>0</v>
      </c>
      <c r="AP23" s="72">
        <v>0</v>
      </c>
      <c r="AQ23" s="72">
        <v>0</v>
      </c>
      <c r="AR23" s="73">
        <v>0</v>
      </c>
      <c r="AS23" s="73">
        <v>0</v>
      </c>
      <c r="AT23" s="74">
        <f t="shared" si="6"/>
        <v>0</v>
      </c>
      <c r="AU23" s="74">
        <f t="shared" si="7"/>
        <v>0</v>
      </c>
      <c r="AV23" s="74">
        <f t="shared" si="8"/>
        <v>0</v>
      </c>
      <c r="AW23" s="28">
        <v>0</v>
      </c>
      <c r="AX23" s="28">
        <v>0</v>
      </c>
      <c r="AY23" s="71">
        <v>0</v>
      </c>
      <c r="AZ23" s="71">
        <v>0</v>
      </c>
      <c r="BA23" s="72">
        <v>0</v>
      </c>
      <c r="BB23" s="72">
        <v>0</v>
      </c>
      <c r="BC23" s="73">
        <v>0</v>
      </c>
      <c r="BD23" s="73">
        <v>0</v>
      </c>
      <c r="BE23" s="74">
        <f t="shared" si="9"/>
        <v>0</v>
      </c>
      <c r="BF23" s="74">
        <f t="shared" si="10"/>
        <v>0</v>
      </c>
      <c r="BG23" s="74">
        <f t="shared" si="11"/>
        <v>0</v>
      </c>
      <c r="BH23" s="74">
        <f t="shared" si="12"/>
        <v>115</v>
      </c>
      <c r="BI23" s="74">
        <f t="shared" si="13"/>
        <v>130</v>
      </c>
      <c r="BJ23" s="75">
        <f t="shared" si="14"/>
        <v>245</v>
      </c>
      <c r="BK23" s="76">
        <v>4</v>
      </c>
      <c r="BL23" s="76">
        <v>1</v>
      </c>
      <c r="BM23" s="77">
        <v>1680</v>
      </c>
      <c r="BN23" s="29" t="s">
        <v>689</v>
      </c>
      <c r="BO23" s="29" t="s">
        <v>690</v>
      </c>
      <c r="BP23" s="43" t="s">
        <v>692</v>
      </c>
      <c r="BQ23" s="43" t="s">
        <v>558</v>
      </c>
      <c r="BR23" s="30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</row>
    <row r="24" spans="1:90" s="6" customFormat="1" ht="81" customHeight="1" x14ac:dyDescent="0.2">
      <c r="A24" s="89">
        <v>10</v>
      </c>
      <c r="B24" s="4" t="s">
        <v>531</v>
      </c>
      <c r="C24" s="4" t="s">
        <v>554</v>
      </c>
      <c r="D24" s="4" t="s">
        <v>48</v>
      </c>
      <c r="E24" s="27" t="s">
        <v>630</v>
      </c>
      <c r="F24" s="27">
        <v>1</v>
      </c>
      <c r="G24" s="4">
        <v>0</v>
      </c>
      <c r="H24" s="4" t="s">
        <v>47</v>
      </c>
      <c r="I24" s="4">
        <v>1</v>
      </c>
      <c r="J24" s="4">
        <v>0</v>
      </c>
      <c r="K24" s="42" t="s">
        <v>107</v>
      </c>
      <c r="L24" s="42" t="s">
        <v>353</v>
      </c>
      <c r="M24" s="42" t="s">
        <v>631</v>
      </c>
      <c r="N24" s="26">
        <v>43544</v>
      </c>
      <c r="O24" s="26">
        <v>43544</v>
      </c>
      <c r="P24" s="28">
        <v>0</v>
      </c>
      <c r="Q24" s="28">
        <v>0</v>
      </c>
      <c r="R24" s="71">
        <v>0</v>
      </c>
      <c r="S24" s="71">
        <v>0</v>
      </c>
      <c r="T24" s="72">
        <v>0</v>
      </c>
      <c r="U24" s="72">
        <v>0</v>
      </c>
      <c r="V24" s="73">
        <v>108</v>
      </c>
      <c r="W24" s="73">
        <v>118</v>
      </c>
      <c r="X24" s="74">
        <f t="shared" si="0"/>
        <v>108</v>
      </c>
      <c r="Y24" s="74">
        <f t="shared" si="1"/>
        <v>118</v>
      </c>
      <c r="Z24" s="74">
        <f t="shared" si="2"/>
        <v>226</v>
      </c>
      <c r="AA24" s="28">
        <v>0</v>
      </c>
      <c r="AB24" s="28">
        <v>0</v>
      </c>
      <c r="AC24" s="71">
        <v>0</v>
      </c>
      <c r="AD24" s="71">
        <v>0</v>
      </c>
      <c r="AE24" s="72">
        <v>0</v>
      </c>
      <c r="AF24" s="72">
        <v>0</v>
      </c>
      <c r="AG24" s="73">
        <v>0</v>
      </c>
      <c r="AH24" s="73">
        <v>0</v>
      </c>
      <c r="AI24" s="74">
        <f t="shared" si="3"/>
        <v>0</v>
      </c>
      <c r="AJ24" s="74">
        <f t="shared" si="4"/>
        <v>0</v>
      </c>
      <c r="AK24" s="74">
        <f t="shared" si="5"/>
        <v>0</v>
      </c>
      <c r="AL24" s="28">
        <v>0</v>
      </c>
      <c r="AM24" s="28">
        <v>0</v>
      </c>
      <c r="AN24" s="71">
        <v>0</v>
      </c>
      <c r="AO24" s="71">
        <v>0</v>
      </c>
      <c r="AP24" s="72">
        <v>0</v>
      </c>
      <c r="AQ24" s="72">
        <v>0</v>
      </c>
      <c r="AR24" s="73">
        <v>0</v>
      </c>
      <c r="AS24" s="73">
        <v>0</v>
      </c>
      <c r="AT24" s="74">
        <f t="shared" si="6"/>
        <v>0</v>
      </c>
      <c r="AU24" s="74">
        <f t="shared" si="7"/>
        <v>0</v>
      </c>
      <c r="AV24" s="74">
        <f t="shared" si="8"/>
        <v>0</v>
      </c>
      <c r="AW24" s="28">
        <v>0</v>
      </c>
      <c r="AX24" s="28">
        <v>0</v>
      </c>
      <c r="AY24" s="71">
        <v>0</v>
      </c>
      <c r="AZ24" s="71">
        <v>0</v>
      </c>
      <c r="BA24" s="72">
        <v>0</v>
      </c>
      <c r="BB24" s="72">
        <v>0</v>
      </c>
      <c r="BC24" s="73">
        <v>0</v>
      </c>
      <c r="BD24" s="73">
        <v>0</v>
      </c>
      <c r="BE24" s="74">
        <f t="shared" si="9"/>
        <v>0</v>
      </c>
      <c r="BF24" s="74">
        <f t="shared" si="10"/>
        <v>0</v>
      </c>
      <c r="BG24" s="74">
        <f t="shared" si="11"/>
        <v>0</v>
      </c>
      <c r="BH24" s="74">
        <f t="shared" si="12"/>
        <v>108</v>
      </c>
      <c r="BI24" s="74">
        <f t="shared" si="13"/>
        <v>118</v>
      </c>
      <c r="BJ24" s="75">
        <f t="shared" si="14"/>
        <v>226</v>
      </c>
      <c r="BK24" s="76">
        <v>4</v>
      </c>
      <c r="BL24" s="76">
        <v>1</v>
      </c>
      <c r="BM24" s="77">
        <v>1680</v>
      </c>
      <c r="BN24" s="29" t="s">
        <v>689</v>
      </c>
      <c r="BO24" s="29" t="s">
        <v>690</v>
      </c>
      <c r="BP24" s="43" t="s">
        <v>693</v>
      </c>
      <c r="BQ24" s="43" t="s">
        <v>558</v>
      </c>
      <c r="BR24" s="30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</row>
    <row r="25" spans="1:90" s="6" customFormat="1" ht="81" customHeight="1" x14ac:dyDescent="0.2">
      <c r="A25" s="89">
        <v>11</v>
      </c>
      <c r="B25" s="4" t="s">
        <v>531</v>
      </c>
      <c r="C25" s="4" t="s">
        <v>554</v>
      </c>
      <c r="D25" s="4" t="s">
        <v>48</v>
      </c>
      <c r="E25" s="27" t="s">
        <v>630</v>
      </c>
      <c r="F25" s="27">
        <v>1</v>
      </c>
      <c r="G25" s="4">
        <v>0</v>
      </c>
      <c r="H25" s="4" t="s">
        <v>47</v>
      </c>
      <c r="I25" s="4">
        <v>1</v>
      </c>
      <c r="J25" s="4">
        <v>0</v>
      </c>
      <c r="K25" s="56" t="s">
        <v>107</v>
      </c>
      <c r="L25" s="42" t="s">
        <v>352</v>
      </c>
      <c r="M25" s="42" t="s">
        <v>631</v>
      </c>
      <c r="N25" s="26">
        <v>43545</v>
      </c>
      <c r="O25" s="26">
        <v>43545</v>
      </c>
      <c r="P25" s="28">
        <v>0</v>
      </c>
      <c r="Q25" s="28">
        <v>0</v>
      </c>
      <c r="R25" s="71">
        <v>0</v>
      </c>
      <c r="S25" s="71">
        <v>0</v>
      </c>
      <c r="T25" s="72">
        <v>0</v>
      </c>
      <c r="U25" s="72">
        <v>0</v>
      </c>
      <c r="V25" s="73">
        <v>125</v>
      </c>
      <c r="W25" s="73">
        <v>135</v>
      </c>
      <c r="X25" s="74">
        <f t="shared" si="0"/>
        <v>125</v>
      </c>
      <c r="Y25" s="74">
        <f t="shared" si="1"/>
        <v>135</v>
      </c>
      <c r="Z25" s="74">
        <f t="shared" si="2"/>
        <v>260</v>
      </c>
      <c r="AA25" s="28">
        <v>0</v>
      </c>
      <c r="AB25" s="28">
        <v>0</v>
      </c>
      <c r="AC25" s="71">
        <v>0</v>
      </c>
      <c r="AD25" s="71">
        <v>0</v>
      </c>
      <c r="AE25" s="72">
        <v>0</v>
      </c>
      <c r="AF25" s="72">
        <v>0</v>
      </c>
      <c r="AG25" s="73">
        <v>0</v>
      </c>
      <c r="AH25" s="73">
        <v>0</v>
      </c>
      <c r="AI25" s="74">
        <f t="shared" si="3"/>
        <v>0</v>
      </c>
      <c r="AJ25" s="74">
        <f t="shared" si="4"/>
        <v>0</v>
      </c>
      <c r="AK25" s="74">
        <f t="shared" si="5"/>
        <v>0</v>
      </c>
      <c r="AL25" s="28">
        <v>0</v>
      </c>
      <c r="AM25" s="28">
        <v>0</v>
      </c>
      <c r="AN25" s="71">
        <v>0</v>
      </c>
      <c r="AO25" s="71">
        <v>0</v>
      </c>
      <c r="AP25" s="72">
        <v>0</v>
      </c>
      <c r="AQ25" s="72">
        <v>0</v>
      </c>
      <c r="AR25" s="73">
        <v>0</v>
      </c>
      <c r="AS25" s="73">
        <v>0</v>
      </c>
      <c r="AT25" s="74">
        <f t="shared" si="6"/>
        <v>0</v>
      </c>
      <c r="AU25" s="74">
        <f t="shared" si="7"/>
        <v>0</v>
      </c>
      <c r="AV25" s="74">
        <f t="shared" si="8"/>
        <v>0</v>
      </c>
      <c r="AW25" s="28">
        <v>0</v>
      </c>
      <c r="AX25" s="28">
        <v>0</v>
      </c>
      <c r="AY25" s="71">
        <v>0</v>
      </c>
      <c r="AZ25" s="71">
        <v>0</v>
      </c>
      <c r="BA25" s="72">
        <v>0</v>
      </c>
      <c r="BB25" s="72">
        <v>0</v>
      </c>
      <c r="BC25" s="73">
        <v>0</v>
      </c>
      <c r="BD25" s="73">
        <v>0</v>
      </c>
      <c r="BE25" s="74">
        <f t="shared" si="9"/>
        <v>0</v>
      </c>
      <c r="BF25" s="74">
        <f t="shared" si="10"/>
        <v>0</v>
      </c>
      <c r="BG25" s="74">
        <f t="shared" si="11"/>
        <v>0</v>
      </c>
      <c r="BH25" s="74">
        <f t="shared" si="12"/>
        <v>125</v>
      </c>
      <c r="BI25" s="74">
        <f t="shared" si="13"/>
        <v>135</v>
      </c>
      <c r="BJ25" s="75">
        <f t="shared" si="14"/>
        <v>260</v>
      </c>
      <c r="BK25" s="76">
        <v>4</v>
      </c>
      <c r="BL25" s="76">
        <v>2</v>
      </c>
      <c r="BM25" s="77">
        <v>3360</v>
      </c>
      <c r="BN25" s="29" t="s">
        <v>689</v>
      </c>
      <c r="BO25" s="29" t="s">
        <v>690</v>
      </c>
      <c r="BP25" s="43" t="s">
        <v>694</v>
      </c>
      <c r="BQ25" s="43" t="s">
        <v>558</v>
      </c>
      <c r="BR25" s="30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</row>
    <row r="26" spans="1:90" s="6" customFormat="1" ht="81" customHeight="1" x14ac:dyDescent="0.2">
      <c r="A26" s="89">
        <v>12</v>
      </c>
      <c r="B26" s="4" t="s">
        <v>531</v>
      </c>
      <c r="C26" s="4" t="s">
        <v>554</v>
      </c>
      <c r="D26" s="4" t="s">
        <v>48</v>
      </c>
      <c r="E26" s="27" t="s">
        <v>759</v>
      </c>
      <c r="F26" s="27">
        <v>1</v>
      </c>
      <c r="G26" s="4">
        <v>0</v>
      </c>
      <c r="H26" s="4" t="s">
        <v>760</v>
      </c>
      <c r="I26" s="4">
        <v>1</v>
      </c>
      <c r="J26" s="4">
        <v>0</v>
      </c>
      <c r="K26" s="42" t="s">
        <v>4</v>
      </c>
      <c r="L26" s="42" t="s">
        <v>4</v>
      </c>
      <c r="M26" s="42" t="s">
        <v>753</v>
      </c>
      <c r="N26" s="26">
        <v>43548</v>
      </c>
      <c r="O26" s="26">
        <v>43548</v>
      </c>
      <c r="P26" s="28">
        <v>0</v>
      </c>
      <c r="Q26" s="28">
        <v>0</v>
      </c>
      <c r="R26" s="71">
        <v>0</v>
      </c>
      <c r="S26" s="71">
        <v>0</v>
      </c>
      <c r="T26" s="72">
        <v>0</v>
      </c>
      <c r="U26" s="72">
        <v>0</v>
      </c>
      <c r="V26" s="73">
        <v>25</v>
      </c>
      <c r="W26" s="73">
        <v>40</v>
      </c>
      <c r="X26" s="74">
        <f t="shared" si="0"/>
        <v>25</v>
      </c>
      <c r="Y26" s="74">
        <f t="shared" si="1"/>
        <v>40</v>
      </c>
      <c r="Z26" s="74">
        <f t="shared" si="2"/>
        <v>65</v>
      </c>
      <c r="AA26" s="28">
        <v>0</v>
      </c>
      <c r="AB26" s="28">
        <v>0</v>
      </c>
      <c r="AC26" s="71">
        <v>0</v>
      </c>
      <c r="AD26" s="71">
        <v>0</v>
      </c>
      <c r="AE26" s="72">
        <v>0</v>
      </c>
      <c r="AF26" s="72">
        <v>0</v>
      </c>
      <c r="AG26" s="73">
        <v>0</v>
      </c>
      <c r="AH26" s="73">
        <v>0</v>
      </c>
      <c r="AI26" s="74">
        <f t="shared" si="3"/>
        <v>0</v>
      </c>
      <c r="AJ26" s="74">
        <f t="shared" si="4"/>
        <v>0</v>
      </c>
      <c r="AK26" s="74">
        <f t="shared" si="5"/>
        <v>0</v>
      </c>
      <c r="AL26" s="28">
        <v>0</v>
      </c>
      <c r="AM26" s="28">
        <v>0</v>
      </c>
      <c r="AN26" s="71">
        <v>0</v>
      </c>
      <c r="AO26" s="71">
        <v>0</v>
      </c>
      <c r="AP26" s="72">
        <v>0</v>
      </c>
      <c r="AQ26" s="72">
        <v>0</v>
      </c>
      <c r="AR26" s="73">
        <v>0</v>
      </c>
      <c r="AS26" s="73">
        <v>0</v>
      </c>
      <c r="AT26" s="74">
        <f t="shared" si="6"/>
        <v>0</v>
      </c>
      <c r="AU26" s="74">
        <f t="shared" si="7"/>
        <v>0</v>
      </c>
      <c r="AV26" s="74">
        <f t="shared" si="8"/>
        <v>0</v>
      </c>
      <c r="AW26" s="28">
        <v>0</v>
      </c>
      <c r="AX26" s="28">
        <v>0</v>
      </c>
      <c r="AY26" s="71">
        <v>0</v>
      </c>
      <c r="AZ26" s="71">
        <v>0</v>
      </c>
      <c r="BA26" s="72">
        <v>0</v>
      </c>
      <c r="BB26" s="72">
        <v>0</v>
      </c>
      <c r="BC26" s="73">
        <v>0</v>
      </c>
      <c r="BD26" s="73">
        <v>0</v>
      </c>
      <c r="BE26" s="74">
        <f t="shared" si="9"/>
        <v>0</v>
      </c>
      <c r="BF26" s="74">
        <f t="shared" si="10"/>
        <v>0</v>
      </c>
      <c r="BG26" s="74">
        <f t="shared" si="11"/>
        <v>0</v>
      </c>
      <c r="BH26" s="74">
        <f t="shared" si="12"/>
        <v>25</v>
      </c>
      <c r="BI26" s="74">
        <f t="shared" si="13"/>
        <v>40</v>
      </c>
      <c r="BJ26" s="75">
        <f t="shared" si="14"/>
        <v>65</v>
      </c>
      <c r="BK26" s="76">
        <v>0</v>
      </c>
      <c r="BL26" s="76">
        <v>0</v>
      </c>
      <c r="BM26" s="77">
        <v>0</v>
      </c>
      <c r="BN26" s="29">
        <v>0</v>
      </c>
      <c r="BO26" s="29" t="s">
        <v>629</v>
      </c>
      <c r="BP26" s="43" t="s">
        <v>47</v>
      </c>
      <c r="BQ26" s="43" t="s">
        <v>558</v>
      </c>
      <c r="BR26" s="30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</row>
    <row r="27" spans="1:90" s="6" customFormat="1" ht="81" customHeight="1" x14ac:dyDescent="0.2">
      <c r="A27" s="89">
        <v>13</v>
      </c>
      <c r="B27" s="4" t="s">
        <v>531</v>
      </c>
      <c r="C27" s="4" t="s">
        <v>554</v>
      </c>
      <c r="D27" s="4" t="s">
        <v>48</v>
      </c>
      <c r="E27" s="27" t="s">
        <v>630</v>
      </c>
      <c r="F27" s="27">
        <v>1</v>
      </c>
      <c r="G27" s="4">
        <v>0</v>
      </c>
      <c r="H27" s="4" t="s">
        <v>47</v>
      </c>
      <c r="I27" s="4">
        <v>1</v>
      </c>
      <c r="J27" s="4">
        <v>0</v>
      </c>
      <c r="K27" s="42" t="s">
        <v>112</v>
      </c>
      <c r="L27" s="42" t="s">
        <v>428</v>
      </c>
      <c r="M27" s="42" t="s">
        <v>631</v>
      </c>
      <c r="N27" s="26">
        <v>43549</v>
      </c>
      <c r="O27" s="26">
        <v>43549</v>
      </c>
      <c r="P27" s="28">
        <v>0</v>
      </c>
      <c r="Q27" s="28">
        <v>0</v>
      </c>
      <c r="R27" s="71">
        <v>0</v>
      </c>
      <c r="S27" s="71">
        <v>0</v>
      </c>
      <c r="T27" s="72">
        <v>0</v>
      </c>
      <c r="U27" s="72">
        <v>0</v>
      </c>
      <c r="V27" s="73">
        <v>123</v>
      </c>
      <c r="W27" s="73">
        <v>127</v>
      </c>
      <c r="X27" s="74">
        <f t="shared" si="0"/>
        <v>123</v>
      </c>
      <c r="Y27" s="74">
        <f t="shared" si="1"/>
        <v>127</v>
      </c>
      <c r="Z27" s="74">
        <f t="shared" si="2"/>
        <v>250</v>
      </c>
      <c r="AA27" s="28">
        <v>0</v>
      </c>
      <c r="AB27" s="28">
        <v>0</v>
      </c>
      <c r="AC27" s="71">
        <v>0</v>
      </c>
      <c r="AD27" s="71">
        <v>0</v>
      </c>
      <c r="AE27" s="72">
        <v>0</v>
      </c>
      <c r="AF27" s="72">
        <v>0</v>
      </c>
      <c r="AG27" s="73">
        <v>0</v>
      </c>
      <c r="AH27" s="73">
        <v>0</v>
      </c>
      <c r="AI27" s="74">
        <f t="shared" si="3"/>
        <v>0</v>
      </c>
      <c r="AJ27" s="74">
        <f t="shared" si="4"/>
        <v>0</v>
      </c>
      <c r="AK27" s="74">
        <f t="shared" si="5"/>
        <v>0</v>
      </c>
      <c r="AL27" s="28">
        <v>0</v>
      </c>
      <c r="AM27" s="28">
        <v>0</v>
      </c>
      <c r="AN27" s="71">
        <v>0</v>
      </c>
      <c r="AO27" s="71">
        <v>0</v>
      </c>
      <c r="AP27" s="72">
        <v>0</v>
      </c>
      <c r="AQ27" s="72">
        <v>0</v>
      </c>
      <c r="AR27" s="73">
        <v>0</v>
      </c>
      <c r="AS27" s="73">
        <v>0</v>
      </c>
      <c r="AT27" s="74">
        <f t="shared" si="6"/>
        <v>0</v>
      </c>
      <c r="AU27" s="74">
        <f t="shared" si="7"/>
        <v>0</v>
      </c>
      <c r="AV27" s="74">
        <f t="shared" si="8"/>
        <v>0</v>
      </c>
      <c r="AW27" s="28">
        <v>0</v>
      </c>
      <c r="AX27" s="28">
        <v>0</v>
      </c>
      <c r="AY27" s="71">
        <v>0</v>
      </c>
      <c r="AZ27" s="71">
        <v>0</v>
      </c>
      <c r="BA27" s="72">
        <v>0</v>
      </c>
      <c r="BB27" s="72">
        <v>0</v>
      </c>
      <c r="BC27" s="73">
        <v>0</v>
      </c>
      <c r="BD27" s="73">
        <v>0</v>
      </c>
      <c r="BE27" s="74">
        <f t="shared" si="9"/>
        <v>0</v>
      </c>
      <c r="BF27" s="74">
        <f t="shared" si="10"/>
        <v>0</v>
      </c>
      <c r="BG27" s="74">
        <f t="shared" si="11"/>
        <v>0</v>
      </c>
      <c r="BH27" s="74">
        <f t="shared" si="12"/>
        <v>123</v>
      </c>
      <c r="BI27" s="74">
        <f t="shared" si="13"/>
        <v>127</v>
      </c>
      <c r="BJ27" s="75">
        <f t="shared" si="14"/>
        <v>250</v>
      </c>
      <c r="BK27" s="76">
        <v>4</v>
      </c>
      <c r="BL27" s="76">
        <v>1</v>
      </c>
      <c r="BM27" s="77">
        <v>1680</v>
      </c>
      <c r="BN27" s="29" t="s">
        <v>689</v>
      </c>
      <c r="BO27" s="29" t="s">
        <v>690</v>
      </c>
      <c r="BP27" s="43" t="s">
        <v>761</v>
      </c>
      <c r="BQ27" s="43" t="s">
        <v>635</v>
      </c>
      <c r="BR27" s="30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</row>
    <row r="28" spans="1:90" s="6" customFormat="1" ht="81" customHeight="1" x14ac:dyDescent="0.2">
      <c r="A28" s="89">
        <v>14</v>
      </c>
      <c r="B28" s="4" t="s">
        <v>531</v>
      </c>
      <c r="C28" s="4" t="s">
        <v>554</v>
      </c>
      <c r="D28" s="4" t="s">
        <v>48</v>
      </c>
      <c r="E28" s="27" t="s">
        <v>630</v>
      </c>
      <c r="F28" s="27">
        <v>1</v>
      </c>
      <c r="G28" s="4">
        <v>0</v>
      </c>
      <c r="H28" s="4" t="s">
        <v>47</v>
      </c>
      <c r="I28" s="4">
        <v>1</v>
      </c>
      <c r="J28" s="4">
        <v>0</v>
      </c>
      <c r="K28" s="42" t="s">
        <v>112</v>
      </c>
      <c r="L28" s="42" t="s">
        <v>372</v>
      </c>
      <c r="M28" s="42" t="s">
        <v>631</v>
      </c>
      <c r="N28" s="26">
        <v>43550</v>
      </c>
      <c r="O28" s="26">
        <v>43550</v>
      </c>
      <c r="P28" s="28">
        <v>0</v>
      </c>
      <c r="Q28" s="28">
        <v>0</v>
      </c>
      <c r="R28" s="71">
        <v>0</v>
      </c>
      <c r="S28" s="71">
        <v>0</v>
      </c>
      <c r="T28" s="72">
        <v>0</v>
      </c>
      <c r="U28" s="72">
        <v>0</v>
      </c>
      <c r="V28" s="73">
        <v>128</v>
      </c>
      <c r="W28" s="73">
        <v>122</v>
      </c>
      <c r="X28" s="74">
        <f t="shared" si="0"/>
        <v>128</v>
      </c>
      <c r="Y28" s="74">
        <f t="shared" si="1"/>
        <v>122</v>
      </c>
      <c r="Z28" s="74">
        <f t="shared" si="2"/>
        <v>250</v>
      </c>
      <c r="AA28" s="28">
        <v>0</v>
      </c>
      <c r="AB28" s="28">
        <v>0</v>
      </c>
      <c r="AC28" s="71">
        <v>0</v>
      </c>
      <c r="AD28" s="71">
        <v>0</v>
      </c>
      <c r="AE28" s="72">
        <v>0</v>
      </c>
      <c r="AF28" s="72">
        <v>0</v>
      </c>
      <c r="AG28" s="73">
        <v>0</v>
      </c>
      <c r="AH28" s="73">
        <v>0</v>
      </c>
      <c r="AI28" s="74">
        <f t="shared" si="3"/>
        <v>0</v>
      </c>
      <c r="AJ28" s="74">
        <f t="shared" si="4"/>
        <v>0</v>
      </c>
      <c r="AK28" s="74">
        <f t="shared" si="5"/>
        <v>0</v>
      </c>
      <c r="AL28" s="28">
        <v>0</v>
      </c>
      <c r="AM28" s="28">
        <v>0</v>
      </c>
      <c r="AN28" s="71">
        <v>0</v>
      </c>
      <c r="AO28" s="71">
        <v>0</v>
      </c>
      <c r="AP28" s="72">
        <v>0</v>
      </c>
      <c r="AQ28" s="72">
        <v>0</v>
      </c>
      <c r="AR28" s="73">
        <v>0</v>
      </c>
      <c r="AS28" s="73">
        <v>0</v>
      </c>
      <c r="AT28" s="74">
        <f t="shared" si="6"/>
        <v>0</v>
      </c>
      <c r="AU28" s="74">
        <f t="shared" si="7"/>
        <v>0</v>
      </c>
      <c r="AV28" s="74">
        <f t="shared" si="8"/>
        <v>0</v>
      </c>
      <c r="AW28" s="28">
        <v>0</v>
      </c>
      <c r="AX28" s="28">
        <v>0</v>
      </c>
      <c r="AY28" s="71">
        <v>0</v>
      </c>
      <c r="AZ28" s="71">
        <v>0</v>
      </c>
      <c r="BA28" s="72">
        <v>0</v>
      </c>
      <c r="BB28" s="72">
        <v>0</v>
      </c>
      <c r="BC28" s="73">
        <v>0</v>
      </c>
      <c r="BD28" s="73">
        <v>0</v>
      </c>
      <c r="BE28" s="74">
        <f t="shared" si="9"/>
        <v>0</v>
      </c>
      <c r="BF28" s="74">
        <f t="shared" si="10"/>
        <v>0</v>
      </c>
      <c r="BG28" s="74">
        <f t="shared" si="11"/>
        <v>0</v>
      </c>
      <c r="BH28" s="74">
        <f t="shared" si="12"/>
        <v>128</v>
      </c>
      <c r="BI28" s="74">
        <f t="shared" si="13"/>
        <v>122</v>
      </c>
      <c r="BJ28" s="75">
        <f t="shared" si="14"/>
        <v>250</v>
      </c>
      <c r="BK28" s="76">
        <v>4</v>
      </c>
      <c r="BL28" s="76">
        <v>1</v>
      </c>
      <c r="BM28" s="77">
        <v>1680</v>
      </c>
      <c r="BN28" s="29" t="s">
        <v>689</v>
      </c>
      <c r="BO28" s="29" t="s">
        <v>690</v>
      </c>
      <c r="BP28" s="43" t="s">
        <v>762</v>
      </c>
      <c r="BQ28" s="43" t="s">
        <v>635</v>
      </c>
      <c r="BR28" s="30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</row>
    <row r="29" spans="1:90" s="6" customFormat="1" ht="81" customHeight="1" x14ac:dyDescent="0.2">
      <c r="A29" s="89">
        <v>15</v>
      </c>
      <c r="B29" s="4" t="s">
        <v>531</v>
      </c>
      <c r="C29" s="4" t="s">
        <v>554</v>
      </c>
      <c r="D29" s="4" t="s">
        <v>48</v>
      </c>
      <c r="E29" s="27" t="s">
        <v>630</v>
      </c>
      <c r="F29" s="27">
        <v>1</v>
      </c>
      <c r="G29" s="4">
        <v>0</v>
      </c>
      <c r="H29" s="4" t="s">
        <v>47</v>
      </c>
      <c r="I29" s="4">
        <v>1</v>
      </c>
      <c r="J29" s="4">
        <v>0</v>
      </c>
      <c r="K29" s="56" t="s">
        <v>112</v>
      </c>
      <c r="L29" s="42" t="s">
        <v>182</v>
      </c>
      <c r="M29" s="42" t="s">
        <v>763</v>
      </c>
      <c r="N29" s="26">
        <v>43552</v>
      </c>
      <c r="O29" s="26">
        <v>43552</v>
      </c>
      <c r="P29" s="28">
        <v>0</v>
      </c>
      <c r="Q29" s="28">
        <v>0</v>
      </c>
      <c r="R29" s="71">
        <v>0</v>
      </c>
      <c r="S29" s="71">
        <v>0</v>
      </c>
      <c r="T29" s="72">
        <v>0</v>
      </c>
      <c r="U29" s="72">
        <v>0</v>
      </c>
      <c r="V29" s="73">
        <v>166</v>
      </c>
      <c r="W29" s="73">
        <v>180</v>
      </c>
      <c r="X29" s="74">
        <f t="shared" si="0"/>
        <v>166</v>
      </c>
      <c r="Y29" s="74">
        <f t="shared" si="1"/>
        <v>180</v>
      </c>
      <c r="Z29" s="74">
        <f t="shared" si="2"/>
        <v>346</v>
      </c>
      <c r="AA29" s="28">
        <v>0</v>
      </c>
      <c r="AB29" s="28">
        <v>0</v>
      </c>
      <c r="AC29" s="71">
        <v>0</v>
      </c>
      <c r="AD29" s="71">
        <v>0</v>
      </c>
      <c r="AE29" s="72">
        <v>0</v>
      </c>
      <c r="AF29" s="72">
        <v>0</v>
      </c>
      <c r="AG29" s="73">
        <v>0</v>
      </c>
      <c r="AH29" s="73">
        <v>0</v>
      </c>
      <c r="AI29" s="74">
        <f t="shared" si="3"/>
        <v>0</v>
      </c>
      <c r="AJ29" s="74">
        <f t="shared" si="4"/>
        <v>0</v>
      </c>
      <c r="AK29" s="74">
        <f t="shared" si="5"/>
        <v>0</v>
      </c>
      <c r="AL29" s="28">
        <v>0</v>
      </c>
      <c r="AM29" s="28">
        <v>0</v>
      </c>
      <c r="AN29" s="71">
        <v>0</v>
      </c>
      <c r="AO29" s="71">
        <v>0</v>
      </c>
      <c r="AP29" s="72">
        <v>0</v>
      </c>
      <c r="AQ29" s="72">
        <v>0</v>
      </c>
      <c r="AR29" s="73">
        <v>0</v>
      </c>
      <c r="AS29" s="73">
        <v>0</v>
      </c>
      <c r="AT29" s="74">
        <f t="shared" si="6"/>
        <v>0</v>
      </c>
      <c r="AU29" s="74">
        <f t="shared" si="7"/>
        <v>0</v>
      </c>
      <c r="AV29" s="74">
        <f t="shared" si="8"/>
        <v>0</v>
      </c>
      <c r="AW29" s="28">
        <v>0</v>
      </c>
      <c r="AX29" s="28">
        <v>0</v>
      </c>
      <c r="AY29" s="71">
        <v>0</v>
      </c>
      <c r="AZ29" s="71">
        <v>0</v>
      </c>
      <c r="BA29" s="72">
        <v>0</v>
      </c>
      <c r="BB29" s="72">
        <v>0</v>
      </c>
      <c r="BC29" s="73">
        <v>0</v>
      </c>
      <c r="BD29" s="73">
        <v>0</v>
      </c>
      <c r="BE29" s="74">
        <f t="shared" si="9"/>
        <v>0</v>
      </c>
      <c r="BF29" s="74">
        <f t="shared" si="10"/>
        <v>0</v>
      </c>
      <c r="BG29" s="74">
        <f t="shared" si="11"/>
        <v>0</v>
      </c>
      <c r="BH29" s="74">
        <f t="shared" si="12"/>
        <v>166</v>
      </c>
      <c r="BI29" s="74">
        <f t="shared" si="13"/>
        <v>180</v>
      </c>
      <c r="BJ29" s="75">
        <f t="shared" si="14"/>
        <v>346</v>
      </c>
      <c r="BK29" s="76">
        <v>0</v>
      </c>
      <c r="BL29" s="76">
        <v>0</v>
      </c>
      <c r="BM29" s="77">
        <v>0</v>
      </c>
      <c r="BN29" s="29" t="s">
        <v>689</v>
      </c>
      <c r="BO29" s="29" t="s">
        <v>690</v>
      </c>
      <c r="BP29" s="43" t="s">
        <v>764</v>
      </c>
      <c r="BQ29" s="43" t="s">
        <v>635</v>
      </c>
      <c r="BR29" s="30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</row>
    <row r="30" spans="1:90" s="6" customFormat="1" ht="81" customHeight="1" x14ac:dyDescent="0.2">
      <c r="A30" s="89">
        <v>16</v>
      </c>
      <c r="B30" s="4" t="s">
        <v>542</v>
      </c>
      <c r="C30" s="4" t="s">
        <v>542</v>
      </c>
      <c r="D30" s="4" t="s">
        <v>79</v>
      </c>
      <c r="E30" s="27" t="s">
        <v>561</v>
      </c>
      <c r="F30" s="27">
        <v>1</v>
      </c>
      <c r="G30" s="4">
        <v>0</v>
      </c>
      <c r="H30" s="4" t="s">
        <v>47</v>
      </c>
      <c r="I30" s="4">
        <v>1</v>
      </c>
      <c r="J30" s="4">
        <v>0</v>
      </c>
      <c r="K30" s="42" t="s">
        <v>114</v>
      </c>
      <c r="L30" s="42" t="s">
        <v>114</v>
      </c>
      <c r="M30" s="42" t="s">
        <v>562</v>
      </c>
      <c r="N30" s="26">
        <v>43525</v>
      </c>
      <c r="O30" s="26">
        <v>43526</v>
      </c>
      <c r="P30" s="28">
        <v>0</v>
      </c>
      <c r="Q30" s="28">
        <v>0</v>
      </c>
      <c r="R30" s="71">
        <v>0</v>
      </c>
      <c r="S30" s="71">
        <v>0</v>
      </c>
      <c r="T30" s="72">
        <v>0</v>
      </c>
      <c r="U30" s="72">
        <v>0</v>
      </c>
      <c r="V30" s="73">
        <v>0</v>
      </c>
      <c r="W30" s="73">
        <v>0</v>
      </c>
      <c r="X30" s="74">
        <f t="shared" si="0"/>
        <v>0</v>
      </c>
      <c r="Y30" s="74">
        <f t="shared" si="1"/>
        <v>0</v>
      </c>
      <c r="Z30" s="74">
        <f t="shared" si="2"/>
        <v>0</v>
      </c>
      <c r="AA30" s="28">
        <v>0</v>
      </c>
      <c r="AB30" s="28">
        <v>0</v>
      </c>
      <c r="AC30" s="71">
        <v>0</v>
      </c>
      <c r="AD30" s="71">
        <v>0</v>
      </c>
      <c r="AE30" s="72">
        <v>0</v>
      </c>
      <c r="AF30" s="72">
        <v>0</v>
      </c>
      <c r="AG30" s="73">
        <v>150</v>
      </c>
      <c r="AH30" s="73">
        <v>0</v>
      </c>
      <c r="AI30" s="74">
        <f t="shared" si="3"/>
        <v>150</v>
      </c>
      <c r="AJ30" s="74">
        <f t="shared" si="4"/>
        <v>0</v>
      </c>
      <c r="AK30" s="74">
        <f t="shared" si="5"/>
        <v>150</v>
      </c>
      <c r="AL30" s="28">
        <v>0</v>
      </c>
      <c r="AM30" s="28">
        <v>0</v>
      </c>
      <c r="AN30" s="71">
        <v>0</v>
      </c>
      <c r="AO30" s="71">
        <v>0</v>
      </c>
      <c r="AP30" s="72">
        <v>0</v>
      </c>
      <c r="AQ30" s="72">
        <v>0</v>
      </c>
      <c r="AR30" s="73">
        <v>0</v>
      </c>
      <c r="AS30" s="73">
        <v>0</v>
      </c>
      <c r="AT30" s="74">
        <f t="shared" si="6"/>
        <v>0</v>
      </c>
      <c r="AU30" s="74">
        <f t="shared" si="7"/>
        <v>0</v>
      </c>
      <c r="AV30" s="74">
        <f t="shared" si="8"/>
        <v>0</v>
      </c>
      <c r="AW30" s="28">
        <v>0</v>
      </c>
      <c r="AX30" s="28">
        <v>0</v>
      </c>
      <c r="AY30" s="71">
        <v>0</v>
      </c>
      <c r="AZ30" s="71">
        <v>0</v>
      </c>
      <c r="BA30" s="72">
        <v>0</v>
      </c>
      <c r="BB30" s="72">
        <v>0</v>
      </c>
      <c r="BC30" s="73">
        <v>0</v>
      </c>
      <c r="BD30" s="73">
        <v>0</v>
      </c>
      <c r="BE30" s="74">
        <f t="shared" si="9"/>
        <v>0</v>
      </c>
      <c r="BF30" s="74">
        <f t="shared" si="10"/>
        <v>0</v>
      </c>
      <c r="BG30" s="74">
        <f t="shared" si="11"/>
        <v>0</v>
      </c>
      <c r="BH30" s="74">
        <f t="shared" si="12"/>
        <v>150</v>
      </c>
      <c r="BI30" s="74">
        <f t="shared" si="13"/>
        <v>0</v>
      </c>
      <c r="BJ30" s="75">
        <f t="shared" si="14"/>
        <v>150</v>
      </c>
      <c r="BK30" s="76">
        <v>2</v>
      </c>
      <c r="BL30" s="76">
        <v>3</v>
      </c>
      <c r="BM30" s="77">
        <v>2520</v>
      </c>
      <c r="BN30" s="29">
        <v>0</v>
      </c>
      <c r="BO30" s="29" t="s">
        <v>563</v>
      </c>
      <c r="BP30" s="43" t="s">
        <v>47</v>
      </c>
      <c r="BQ30" s="43" t="s">
        <v>564</v>
      </c>
      <c r="BR30" s="30" t="s">
        <v>565</v>
      </c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</row>
    <row r="31" spans="1:90" s="6" customFormat="1" ht="81" customHeight="1" x14ac:dyDescent="0.2">
      <c r="A31" s="89">
        <v>17</v>
      </c>
      <c r="B31" s="4" t="s">
        <v>542</v>
      </c>
      <c r="C31" s="4" t="s">
        <v>542</v>
      </c>
      <c r="D31" s="4" t="s">
        <v>79</v>
      </c>
      <c r="E31" s="27" t="s">
        <v>566</v>
      </c>
      <c r="F31" s="27">
        <v>1</v>
      </c>
      <c r="G31" s="4">
        <v>0</v>
      </c>
      <c r="H31" s="4" t="s">
        <v>47</v>
      </c>
      <c r="I31" s="4">
        <v>1</v>
      </c>
      <c r="J31" s="4">
        <v>0</v>
      </c>
      <c r="K31" s="56" t="s">
        <v>468</v>
      </c>
      <c r="L31" s="42" t="s">
        <v>140</v>
      </c>
      <c r="M31" s="42" t="s">
        <v>560</v>
      </c>
      <c r="N31" s="26">
        <v>43530</v>
      </c>
      <c r="O31" s="26">
        <v>43530</v>
      </c>
      <c r="P31" s="28">
        <v>0</v>
      </c>
      <c r="Q31" s="28">
        <v>0</v>
      </c>
      <c r="R31" s="71">
        <v>0</v>
      </c>
      <c r="S31" s="71">
        <v>0</v>
      </c>
      <c r="T31" s="72">
        <v>0</v>
      </c>
      <c r="U31" s="72">
        <v>0</v>
      </c>
      <c r="V31" s="73">
        <v>0</v>
      </c>
      <c r="W31" s="73">
        <v>0</v>
      </c>
      <c r="X31" s="74">
        <f t="shared" si="0"/>
        <v>0</v>
      </c>
      <c r="Y31" s="74">
        <f t="shared" si="1"/>
        <v>0</v>
      </c>
      <c r="Z31" s="74">
        <f t="shared" si="2"/>
        <v>0</v>
      </c>
      <c r="AA31" s="28">
        <v>0</v>
      </c>
      <c r="AB31" s="28">
        <v>0</v>
      </c>
      <c r="AC31" s="71">
        <v>0</v>
      </c>
      <c r="AD31" s="71">
        <v>0</v>
      </c>
      <c r="AE31" s="72">
        <v>0</v>
      </c>
      <c r="AF31" s="72">
        <v>0</v>
      </c>
      <c r="AG31" s="73">
        <v>150</v>
      </c>
      <c r="AH31" s="73">
        <v>140</v>
      </c>
      <c r="AI31" s="74">
        <f t="shared" si="3"/>
        <v>150</v>
      </c>
      <c r="AJ31" s="74">
        <f t="shared" si="4"/>
        <v>140</v>
      </c>
      <c r="AK31" s="74">
        <f t="shared" si="5"/>
        <v>290</v>
      </c>
      <c r="AL31" s="28">
        <v>0</v>
      </c>
      <c r="AM31" s="28">
        <v>0</v>
      </c>
      <c r="AN31" s="71">
        <v>0</v>
      </c>
      <c r="AO31" s="71">
        <v>0</v>
      </c>
      <c r="AP31" s="72">
        <v>0</v>
      </c>
      <c r="AQ31" s="72">
        <v>0</v>
      </c>
      <c r="AR31" s="73">
        <v>0</v>
      </c>
      <c r="AS31" s="73">
        <v>0</v>
      </c>
      <c r="AT31" s="74">
        <f t="shared" si="6"/>
        <v>0</v>
      </c>
      <c r="AU31" s="74">
        <f t="shared" si="7"/>
        <v>0</v>
      </c>
      <c r="AV31" s="74">
        <f t="shared" si="8"/>
        <v>0</v>
      </c>
      <c r="AW31" s="28">
        <v>0</v>
      </c>
      <c r="AX31" s="28">
        <v>0</v>
      </c>
      <c r="AY31" s="71">
        <v>0</v>
      </c>
      <c r="AZ31" s="71">
        <v>0</v>
      </c>
      <c r="BA31" s="72">
        <v>0</v>
      </c>
      <c r="BB31" s="72">
        <v>0</v>
      </c>
      <c r="BC31" s="73">
        <v>0</v>
      </c>
      <c r="BD31" s="73">
        <v>0</v>
      </c>
      <c r="BE31" s="74">
        <f t="shared" si="9"/>
        <v>0</v>
      </c>
      <c r="BF31" s="74">
        <f t="shared" si="10"/>
        <v>0</v>
      </c>
      <c r="BG31" s="74">
        <f t="shared" si="11"/>
        <v>0</v>
      </c>
      <c r="BH31" s="74">
        <f t="shared" si="12"/>
        <v>150</v>
      </c>
      <c r="BI31" s="74">
        <f t="shared" si="13"/>
        <v>140</v>
      </c>
      <c r="BJ31" s="75">
        <f t="shared" si="14"/>
        <v>290</v>
      </c>
      <c r="BK31" s="76">
        <v>2</v>
      </c>
      <c r="BL31" s="76">
        <v>3</v>
      </c>
      <c r="BM31" s="77">
        <v>2520</v>
      </c>
      <c r="BN31" s="29">
        <v>19000</v>
      </c>
      <c r="BO31" s="29" t="s">
        <v>567</v>
      </c>
      <c r="BP31" s="43" t="s">
        <v>568</v>
      </c>
      <c r="BQ31" s="43" t="s">
        <v>564</v>
      </c>
      <c r="BR31" s="30" t="s">
        <v>565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</row>
    <row r="32" spans="1:90" s="6" customFormat="1" ht="81" customHeight="1" x14ac:dyDescent="0.2">
      <c r="A32" s="89">
        <v>18</v>
      </c>
      <c r="B32" s="4" t="s">
        <v>542</v>
      </c>
      <c r="C32" s="4" t="s">
        <v>542</v>
      </c>
      <c r="D32" s="4" t="s">
        <v>79</v>
      </c>
      <c r="E32" s="27" t="s">
        <v>561</v>
      </c>
      <c r="F32" s="27">
        <v>1</v>
      </c>
      <c r="G32" s="4">
        <v>0</v>
      </c>
      <c r="H32" s="4" t="s">
        <v>47</v>
      </c>
      <c r="I32" s="4">
        <v>1</v>
      </c>
      <c r="J32" s="4">
        <v>0</v>
      </c>
      <c r="K32" s="42" t="s">
        <v>468</v>
      </c>
      <c r="L32" s="42" t="s">
        <v>140</v>
      </c>
      <c r="M32" s="42" t="s">
        <v>562</v>
      </c>
      <c r="N32" s="26">
        <v>43530</v>
      </c>
      <c r="O32" s="26">
        <v>43531</v>
      </c>
      <c r="P32" s="28">
        <v>0</v>
      </c>
      <c r="Q32" s="28">
        <v>0</v>
      </c>
      <c r="R32" s="71">
        <v>0</v>
      </c>
      <c r="S32" s="71">
        <v>0</v>
      </c>
      <c r="T32" s="72">
        <v>0</v>
      </c>
      <c r="U32" s="72">
        <v>0</v>
      </c>
      <c r="V32" s="73">
        <v>0</v>
      </c>
      <c r="W32" s="73">
        <v>0</v>
      </c>
      <c r="X32" s="74">
        <f t="shared" si="0"/>
        <v>0</v>
      </c>
      <c r="Y32" s="74">
        <f t="shared" si="1"/>
        <v>0</v>
      </c>
      <c r="Z32" s="74">
        <f t="shared" si="2"/>
        <v>0</v>
      </c>
      <c r="AA32" s="28">
        <v>0</v>
      </c>
      <c r="AB32" s="28">
        <v>0</v>
      </c>
      <c r="AC32" s="71">
        <v>0</v>
      </c>
      <c r="AD32" s="71">
        <v>0</v>
      </c>
      <c r="AE32" s="72">
        <v>0</v>
      </c>
      <c r="AF32" s="72">
        <v>0</v>
      </c>
      <c r="AG32" s="73">
        <v>50</v>
      </c>
      <c r="AH32" s="73">
        <v>50</v>
      </c>
      <c r="AI32" s="74">
        <f t="shared" si="3"/>
        <v>50</v>
      </c>
      <c r="AJ32" s="74">
        <f t="shared" si="4"/>
        <v>50</v>
      </c>
      <c r="AK32" s="74">
        <f t="shared" si="5"/>
        <v>100</v>
      </c>
      <c r="AL32" s="28">
        <v>0</v>
      </c>
      <c r="AM32" s="28">
        <v>0</v>
      </c>
      <c r="AN32" s="71">
        <v>0</v>
      </c>
      <c r="AO32" s="71">
        <v>0</v>
      </c>
      <c r="AP32" s="72">
        <v>0</v>
      </c>
      <c r="AQ32" s="72">
        <v>0</v>
      </c>
      <c r="AR32" s="73">
        <v>0</v>
      </c>
      <c r="AS32" s="73">
        <v>0</v>
      </c>
      <c r="AT32" s="74">
        <f t="shared" si="6"/>
        <v>0</v>
      </c>
      <c r="AU32" s="74">
        <f t="shared" si="7"/>
        <v>0</v>
      </c>
      <c r="AV32" s="74">
        <f t="shared" si="8"/>
        <v>0</v>
      </c>
      <c r="AW32" s="28">
        <v>0</v>
      </c>
      <c r="AX32" s="28">
        <v>0</v>
      </c>
      <c r="AY32" s="71">
        <v>0</v>
      </c>
      <c r="AZ32" s="71">
        <v>0</v>
      </c>
      <c r="BA32" s="72">
        <v>0</v>
      </c>
      <c r="BB32" s="72">
        <v>0</v>
      </c>
      <c r="BC32" s="73">
        <v>0</v>
      </c>
      <c r="BD32" s="73">
        <v>0</v>
      </c>
      <c r="BE32" s="74">
        <f t="shared" si="9"/>
        <v>0</v>
      </c>
      <c r="BF32" s="74">
        <f t="shared" si="10"/>
        <v>0</v>
      </c>
      <c r="BG32" s="74">
        <f t="shared" si="11"/>
        <v>0</v>
      </c>
      <c r="BH32" s="74">
        <f t="shared" si="12"/>
        <v>50</v>
      </c>
      <c r="BI32" s="74">
        <f t="shared" si="13"/>
        <v>50</v>
      </c>
      <c r="BJ32" s="75">
        <f t="shared" si="14"/>
        <v>100</v>
      </c>
      <c r="BK32" s="76">
        <v>0</v>
      </c>
      <c r="BL32" s="76">
        <v>0</v>
      </c>
      <c r="BM32" s="77">
        <v>0</v>
      </c>
      <c r="BN32" s="29">
        <v>0</v>
      </c>
      <c r="BO32" s="29" t="s">
        <v>563</v>
      </c>
      <c r="BP32" s="43" t="s">
        <v>47</v>
      </c>
      <c r="BQ32" s="43" t="s">
        <v>564</v>
      </c>
      <c r="BR32" s="30" t="s">
        <v>565</v>
      </c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</row>
    <row r="33" spans="1:90" s="6" customFormat="1" ht="81" customHeight="1" x14ac:dyDescent="0.2">
      <c r="A33" s="89">
        <v>19</v>
      </c>
      <c r="B33" s="4" t="s">
        <v>542</v>
      </c>
      <c r="C33" s="4" t="s">
        <v>542</v>
      </c>
      <c r="D33" s="4" t="s">
        <v>79</v>
      </c>
      <c r="E33" s="27" t="s">
        <v>569</v>
      </c>
      <c r="F33" s="27">
        <v>1</v>
      </c>
      <c r="G33" s="4">
        <v>0</v>
      </c>
      <c r="H33" s="4" t="s">
        <v>47</v>
      </c>
      <c r="I33" s="4">
        <v>1</v>
      </c>
      <c r="J33" s="4">
        <v>0</v>
      </c>
      <c r="K33" s="42" t="s">
        <v>106</v>
      </c>
      <c r="L33" s="42" t="s">
        <v>189</v>
      </c>
      <c r="M33" s="42" t="s">
        <v>562</v>
      </c>
      <c r="N33" s="26">
        <v>43530</v>
      </c>
      <c r="O33" s="26">
        <v>43531</v>
      </c>
      <c r="P33" s="28">
        <v>0</v>
      </c>
      <c r="Q33" s="28">
        <v>0</v>
      </c>
      <c r="R33" s="71">
        <v>0</v>
      </c>
      <c r="S33" s="71">
        <v>0</v>
      </c>
      <c r="T33" s="72">
        <v>0</v>
      </c>
      <c r="U33" s="72">
        <v>0</v>
      </c>
      <c r="V33" s="73">
        <v>0</v>
      </c>
      <c r="W33" s="73">
        <v>0</v>
      </c>
      <c r="X33" s="74">
        <f t="shared" si="0"/>
        <v>0</v>
      </c>
      <c r="Y33" s="74">
        <f t="shared" si="1"/>
        <v>0</v>
      </c>
      <c r="Z33" s="74">
        <f t="shared" si="2"/>
        <v>0</v>
      </c>
      <c r="AA33" s="28">
        <v>0</v>
      </c>
      <c r="AB33" s="28">
        <v>0</v>
      </c>
      <c r="AC33" s="71">
        <v>0</v>
      </c>
      <c r="AD33" s="71">
        <v>0</v>
      </c>
      <c r="AE33" s="72">
        <v>0</v>
      </c>
      <c r="AF33" s="72">
        <v>0</v>
      </c>
      <c r="AG33" s="73">
        <v>50</v>
      </c>
      <c r="AH33" s="73">
        <v>50</v>
      </c>
      <c r="AI33" s="74">
        <f t="shared" si="3"/>
        <v>50</v>
      </c>
      <c r="AJ33" s="74">
        <f t="shared" si="4"/>
        <v>50</v>
      </c>
      <c r="AK33" s="74">
        <f t="shared" si="5"/>
        <v>100</v>
      </c>
      <c r="AL33" s="28">
        <v>0</v>
      </c>
      <c r="AM33" s="28">
        <v>0</v>
      </c>
      <c r="AN33" s="71">
        <v>0</v>
      </c>
      <c r="AO33" s="71">
        <v>0</v>
      </c>
      <c r="AP33" s="72">
        <v>0</v>
      </c>
      <c r="AQ33" s="72">
        <v>0</v>
      </c>
      <c r="AR33" s="73">
        <v>0</v>
      </c>
      <c r="AS33" s="73">
        <v>0</v>
      </c>
      <c r="AT33" s="74">
        <f t="shared" si="6"/>
        <v>0</v>
      </c>
      <c r="AU33" s="74">
        <f t="shared" si="7"/>
        <v>0</v>
      </c>
      <c r="AV33" s="74">
        <f t="shared" si="8"/>
        <v>0</v>
      </c>
      <c r="AW33" s="28">
        <v>0</v>
      </c>
      <c r="AX33" s="28">
        <v>0</v>
      </c>
      <c r="AY33" s="71">
        <v>0</v>
      </c>
      <c r="AZ33" s="71">
        <v>0</v>
      </c>
      <c r="BA33" s="72">
        <v>0</v>
      </c>
      <c r="BB33" s="72">
        <v>0</v>
      </c>
      <c r="BC33" s="73">
        <v>0</v>
      </c>
      <c r="BD33" s="73">
        <v>0</v>
      </c>
      <c r="BE33" s="74">
        <f t="shared" si="9"/>
        <v>0</v>
      </c>
      <c r="BF33" s="74">
        <f t="shared" si="10"/>
        <v>0</v>
      </c>
      <c r="BG33" s="74">
        <f t="shared" si="11"/>
        <v>0</v>
      </c>
      <c r="BH33" s="74">
        <f t="shared" si="12"/>
        <v>50</v>
      </c>
      <c r="BI33" s="74">
        <f t="shared" si="13"/>
        <v>50</v>
      </c>
      <c r="BJ33" s="75">
        <f t="shared" si="14"/>
        <v>100</v>
      </c>
      <c r="BK33" s="76">
        <v>3</v>
      </c>
      <c r="BL33" s="76">
        <v>2</v>
      </c>
      <c r="BM33" s="77">
        <v>2520</v>
      </c>
      <c r="BN33" s="29">
        <v>0</v>
      </c>
      <c r="BO33" s="29" t="s">
        <v>563</v>
      </c>
      <c r="BP33" s="43" t="s">
        <v>47</v>
      </c>
      <c r="BQ33" s="43" t="s">
        <v>564</v>
      </c>
      <c r="BR33" s="30" t="s">
        <v>565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</row>
    <row r="34" spans="1:90" s="6" customFormat="1" ht="81" customHeight="1" x14ac:dyDescent="0.2">
      <c r="A34" s="89">
        <v>20</v>
      </c>
      <c r="B34" s="4" t="s">
        <v>542</v>
      </c>
      <c r="C34" s="4" t="s">
        <v>542</v>
      </c>
      <c r="D34" s="4" t="s">
        <v>79</v>
      </c>
      <c r="E34" s="27" t="s">
        <v>569</v>
      </c>
      <c r="F34" s="27">
        <v>1</v>
      </c>
      <c r="G34" s="4">
        <v>0</v>
      </c>
      <c r="H34" s="4" t="s">
        <v>47</v>
      </c>
      <c r="I34" s="4">
        <v>1</v>
      </c>
      <c r="J34" s="4">
        <v>0</v>
      </c>
      <c r="K34" s="42" t="s">
        <v>100</v>
      </c>
      <c r="L34" s="42" t="s">
        <v>301</v>
      </c>
      <c r="M34" s="42" t="s">
        <v>562</v>
      </c>
      <c r="N34" s="26">
        <v>43532</v>
      </c>
      <c r="O34" s="26">
        <v>43532</v>
      </c>
      <c r="P34" s="28">
        <v>0</v>
      </c>
      <c r="Q34" s="28">
        <v>0</v>
      </c>
      <c r="R34" s="71">
        <v>0</v>
      </c>
      <c r="S34" s="71">
        <v>0</v>
      </c>
      <c r="T34" s="72">
        <v>0</v>
      </c>
      <c r="U34" s="72">
        <v>0</v>
      </c>
      <c r="V34" s="73">
        <v>0</v>
      </c>
      <c r="W34" s="73">
        <v>0</v>
      </c>
      <c r="X34" s="74">
        <f t="shared" si="0"/>
        <v>0</v>
      </c>
      <c r="Y34" s="74">
        <f t="shared" si="1"/>
        <v>0</v>
      </c>
      <c r="Z34" s="74">
        <f t="shared" si="2"/>
        <v>0</v>
      </c>
      <c r="AA34" s="28">
        <v>60</v>
      </c>
      <c r="AB34" s="28">
        <v>40</v>
      </c>
      <c r="AC34" s="71">
        <v>0</v>
      </c>
      <c r="AD34" s="71">
        <v>0</v>
      </c>
      <c r="AE34" s="72">
        <v>0</v>
      </c>
      <c r="AF34" s="72">
        <v>0</v>
      </c>
      <c r="AG34" s="73">
        <v>0</v>
      </c>
      <c r="AH34" s="73">
        <v>0</v>
      </c>
      <c r="AI34" s="74">
        <f t="shared" si="3"/>
        <v>60</v>
      </c>
      <c r="AJ34" s="74">
        <f t="shared" si="4"/>
        <v>40</v>
      </c>
      <c r="AK34" s="74">
        <f t="shared" si="5"/>
        <v>100</v>
      </c>
      <c r="AL34" s="28">
        <v>0</v>
      </c>
      <c r="AM34" s="28">
        <v>0</v>
      </c>
      <c r="AN34" s="71">
        <v>0</v>
      </c>
      <c r="AO34" s="71">
        <v>0</v>
      </c>
      <c r="AP34" s="72">
        <v>0</v>
      </c>
      <c r="AQ34" s="72">
        <v>0</v>
      </c>
      <c r="AR34" s="73">
        <v>0</v>
      </c>
      <c r="AS34" s="73">
        <v>0</v>
      </c>
      <c r="AT34" s="74">
        <f t="shared" si="6"/>
        <v>0</v>
      </c>
      <c r="AU34" s="74">
        <f t="shared" si="7"/>
        <v>0</v>
      </c>
      <c r="AV34" s="74">
        <f t="shared" si="8"/>
        <v>0</v>
      </c>
      <c r="AW34" s="28">
        <v>0</v>
      </c>
      <c r="AX34" s="28">
        <v>0</v>
      </c>
      <c r="AY34" s="71">
        <v>0</v>
      </c>
      <c r="AZ34" s="71">
        <v>0</v>
      </c>
      <c r="BA34" s="72">
        <v>0</v>
      </c>
      <c r="BB34" s="72">
        <v>0</v>
      </c>
      <c r="BC34" s="73">
        <v>0</v>
      </c>
      <c r="BD34" s="73">
        <v>0</v>
      </c>
      <c r="BE34" s="74">
        <f t="shared" si="9"/>
        <v>0</v>
      </c>
      <c r="BF34" s="74">
        <f t="shared" si="10"/>
        <v>0</v>
      </c>
      <c r="BG34" s="74">
        <f t="shared" si="11"/>
        <v>0</v>
      </c>
      <c r="BH34" s="74">
        <f t="shared" si="12"/>
        <v>60</v>
      </c>
      <c r="BI34" s="74">
        <f t="shared" si="13"/>
        <v>40</v>
      </c>
      <c r="BJ34" s="75">
        <f t="shared" si="14"/>
        <v>100</v>
      </c>
      <c r="BK34" s="76">
        <v>3</v>
      </c>
      <c r="BL34" s="76">
        <v>1</v>
      </c>
      <c r="BM34" s="77">
        <v>1260</v>
      </c>
      <c r="BN34" s="29">
        <v>0</v>
      </c>
      <c r="BO34" s="29" t="s">
        <v>563</v>
      </c>
      <c r="BP34" s="43" t="s">
        <v>47</v>
      </c>
      <c r="BQ34" s="43" t="s">
        <v>564</v>
      </c>
      <c r="BR34" s="30" t="s">
        <v>565</v>
      </c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</row>
    <row r="35" spans="1:90" s="6" customFormat="1" ht="81" customHeight="1" x14ac:dyDescent="0.2">
      <c r="A35" s="89">
        <v>21</v>
      </c>
      <c r="B35" s="4" t="s">
        <v>542</v>
      </c>
      <c r="C35" s="4" t="s">
        <v>542</v>
      </c>
      <c r="D35" s="4" t="s">
        <v>79</v>
      </c>
      <c r="E35" s="27" t="s">
        <v>570</v>
      </c>
      <c r="F35" s="27">
        <v>1</v>
      </c>
      <c r="G35" s="4">
        <v>0</v>
      </c>
      <c r="H35" s="4" t="s">
        <v>47</v>
      </c>
      <c r="I35" s="4">
        <v>1</v>
      </c>
      <c r="J35" s="4">
        <v>0</v>
      </c>
      <c r="K35" s="42" t="s">
        <v>108</v>
      </c>
      <c r="L35" s="42" t="s">
        <v>343</v>
      </c>
      <c r="M35" s="42" t="s">
        <v>571</v>
      </c>
      <c r="N35" s="26">
        <v>43531</v>
      </c>
      <c r="O35" s="26">
        <v>43531</v>
      </c>
      <c r="P35" s="28">
        <v>0</v>
      </c>
      <c r="Q35" s="28">
        <v>0</v>
      </c>
      <c r="R35" s="71">
        <v>0</v>
      </c>
      <c r="S35" s="71">
        <v>0</v>
      </c>
      <c r="T35" s="72">
        <v>0</v>
      </c>
      <c r="U35" s="72">
        <v>0</v>
      </c>
      <c r="V35" s="73">
        <v>0</v>
      </c>
      <c r="W35" s="73">
        <v>0</v>
      </c>
      <c r="X35" s="74">
        <f t="shared" si="0"/>
        <v>0</v>
      </c>
      <c r="Y35" s="74">
        <f t="shared" si="1"/>
        <v>0</v>
      </c>
      <c r="Z35" s="74">
        <f t="shared" si="2"/>
        <v>0</v>
      </c>
      <c r="AA35" s="28">
        <v>0</v>
      </c>
      <c r="AB35" s="28">
        <v>0</v>
      </c>
      <c r="AC35" s="71">
        <v>0</v>
      </c>
      <c r="AD35" s="71">
        <v>0</v>
      </c>
      <c r="AE35" s="72">
        <v>0</v>
      </c>
      <c r="AF35" s="72">
        <v>0</v>
      </c>
      <c r="AG35" s="73">
        <v>25</v>
      </c>
      <c r="AH35" s="73">
        <v>25</v>
      </c>
      <c r="AI35" s="74">
        <f t="shared" si="3"/>
        <v>25</v>
      </c>
      <c r="AJ35" s="74">
        <f t="shared" si="4"/>
        <v>25</v>
      </c>
      <c r="AK35" s="74">
        <f t="shared" si="5"/>
        <v>50</v>
      </c>
      <c r="AL35" s="28">
        <v>0</v>
      </c>
      <c r="AM35" s="28">
        <v>0</v>
      </c>
      <c r="AN35" s="71">
        <v>0</v>
      </c>
      <c r="AO35" s="71">
        <v>0</v>
      </c>
      <c r="AP35" s="72">
        <v>0</v>
      </c>
      <c r="AQ35" s="72">
        <v>0</v>
      </c>
      <c r="AR35" s="73">
        <v>0</v>
      </c>
      <c r="AS35" s="73">
        <v>0</v>
      </c>
      <c r="AT35" s="74">
        <f t="shared" si="6"/>
        <v>0</v>
      </c>
      <c r="AU35" s="74">
        <f t="shared" si="7"/>
        <v>0</v>
      </c>
      <c r="AV35" s="74">
        <f t="shared" si="8"/>
        <v>0</v>
      </c>
      <c r="AW35" s="28">
        <v>0</v>
      </c>
      <c r="AX35" s="28">
        <v>0</v>
      </c>
      <c r="AY35" s="71">
        <v>0</v>
      </c>
      <c r="AZ35" s="71">
        <v>0</v>
      </c>
      <c r="BA35" s="72">
        <v>0</v>
      </c>
      <c r="BB35" s="72">
        <v>0</v>
      </c>
      <c r="BC35" s="73">
        <v>0</v>
      </c>
      <c r="BD35" s="73">
        <v>0</v>
      </c>
      <c r="BE35" s="74">
        <f t="shared" si="9"/>
        <v>0</v>
      </c>
      <c r="BF35" s="74">
        <f t="shared" si="10"/>
        <v>0</v>
      </c>
      <c r="BG35" s="74">
        <f t="shared" si="11"/>
        <v>0</v>
      </c>
      <c r="BH35" s="74">
        <f t="shared" si="12"/>
        <v>25</v>
      </c>
      <c r="BI35" s="74">
        <f t="shared" si="13"/>
        <v>25</v>
      </c>
      <c r="BJ35" s="75">
        <f t="shared" si="14"/>
        <v>50</v>
      </c>
      <c r="BK35" s="76">
        <v>0</v>
      </c>
      <c r="BL35" s="76">
        <v>0</v>
      </c>
      <c r="BM35" s="77">
        <v>0</v>
      </c>
      <c r="BN35" s="29">
        <v>0</v>
      </c>
      <c r="BO35" s="29" t="s">
        <v>572</v>
      </c>
      <c r="BP35" s="43" t="s">
        <v>47</v>
      </c>
      <c r="BQ35" s="43" t="s">
        <v>564</v>
      </c>
      <c r="BR35" s="30" t="s">
        <v>565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</row>
    <row r="36" spans="1:90" s="6" customFormat="1" ht="81" customHeight="1" x14ac:dyDescent="0.2">
      <c r="A36" s="89">
        <v>22</v>
      </c>
      <c r="B36" s="4" t="s">
        <v>542</v>
      </c>
      <c r="C36" s="4" t="s">
        <v>542</v>
      </c>
      <c r="D36" s="4" t="s">
        <v>79</v>
      </c>
      <c r="E36" s="27" t="s">
        <v>573</v>
      </c>
      <c r="F36" s="27">
        <v>1</v>
      </c>
      <c r="G36" s="4">
        <v>0</v>
      </c>
      <c r="H36" s="4" t="s">
        <v>47</v>
      </c>
      <c r="I36" s="4">
        <v>1</v>
      </c>
      <c r="J36" s="4">
        <v>0</v>
      </c>
      <c r="K36" s="42" t="s">
        <v>4</v>
      </c>
      <c r="L36" s="42" t="s">
        <v>4</v>
      </c>
      <c r="M36" s="42" t="s">
        <v>574</v>
      </c>
      <c r="N36" s="26">
        <v>43528</v>
      </c>
      <c r="O36" s="26">
        <v>43528</v>
      </c>
      <c r="P36" s="28">
        <v>0</v>
      </c>
      <c r="Q36" s="28">
        <v>0</v>
      </c>
      <c r="R36" s="71">
        <v>0</v>
      </c>
      <c r="S36" s="71">
        <v>0</v>
      </c>
      <c r="T36" s="72">
        <v>0</v>
      </c>
      <c r="U36" s="72">
        <v>0</v>
      </c>
      <c r="V36" s="73">
        <v>0</v>
      </c>
      <c r="W36" s="73">
        <v>0</v>
      </c>
      <c r="X36" s="74">
        <f t="shared" si="0"/>
        <v>0</v>
      </c>
      <c r="Y36" s="74">
        <f t="shared" si="1"/>
        <v>0</v>
      </c>
      <c r="Z36" s="74">
        <f t="shared" si="2"/>
        <v>0</v>
      </c>
      <c r="AA36" s="28">
        <v>0</v>
      </c>
      <c r="AB36" s="28">
        <v>0</v>
      </c>
      <c r="AC36" s="71">
        <v>0</v>
      </c>
      <c r="AD36" s="71">
        <v>0</v>
      </c>
      <c r="AE36" s="72">
        <v>0</v>
      </c>
      <c r="AF36" s="72">
        <v>0</v>
      </c>
      <c r="AG36" s="73">
        <v>35</v>
      </c>
      <c r="AH36" s="73">
        <v>65</v>
      </c>
      <c r="AI36" s="74">
        <f t="shared" si="3"/>
        <v>35</v>
      </c>
      <c r="AJ36" s="74">
        <f t="shared" si="4"/>
        <v>65</v>
      </c>
      <c r="AK36" s="74">
        <f t="shared" si="5"/>
        <v>100</v>
      </c>
      <c r="AL36" s="28">
        <v>0</v>
      </c>
      <c r="AM36" s="28">
        <v>0</v>
      </c>
      <c r="AN36" s="71">
        <v>0</v>
      </c>
      <c r="AO36" s="71">
        <v>0</v>
      </c>
      <c r="AP36" s="72">
        <v>0</v>
      </c>
      <c r="AQ36" s="72">
        <v>0</v>
      </c>
      <c r="AR36" s="73">
        <v>0</v>
      </c>
      <c r="AS36" s="73">
        <v>0</v>
      </c>
      <c r="AT36" s="74">
        <f t="shared" si="6"/>
        <v>0</v>
      </c>
      <c r="AU36" s="74">
        <f t="shared" si="7"/>
        <v>0</v>
      </c>
      <c r="AV36" s="74">
        <f t="shared" si="8"/>
        <v>0</v>
      </c>
      <c r="AW36" s="28">
        <v>0</v>
      </c>
      <c r="AX36" s="28">
        <v>0</v>
      </c>
      <c r="AY36" s="71">
        <v>0</v>
      </c>
      <c r="AZ36" s="71">
        <v>0</v>
      </c>
      <c r="BA36" s="72">
        <v>0</v>
      </c>
      <c r="BB36" s="72">
        <v>0</v>
      </c>
      <c r="BC36" s="73">
        <v>0</v>
      </c>
      <c r="BD36" s="73">
        <v>0</v>
      </c>
      <c r="BE36" s="74">
        <f t="shared" si="9"/>
        <v>0</v>
      </c>
      <c r="BF36" s="74">
        <f t="shared" si="10"/>
        <v>0</v>
      </c>
      <c r="BG36" s="74">
        <f t="shared" si="11"/>
        <v>0</v>
      </c>
      <c r="BH36" s="74">
        <f t="shared" si="12"/>
        <v>35</v>
      </c>
      <c r="BI36" s="74">
        <f t="shared" si="13"/>
        <v>65</v>
      </c>
      <c r="BJ36" s="75">
        <f t="shared" si="14"/>
        <v>100</v>
      </c>
      <c r="BK36" s="76">
        <v>0</v>
      </c>
      <c r="BL36" s="76">
        <v>0</v>
      </c>
      <c r="BM36" s="77">
        <v>0</v>
      </c>
      <c r="BN36" s="29">
        <v>0</v>
      </c>
      <c r="BO36" s="29" t="s">
        <v>563</v>
      </c>
      <c r="BP36" s="43" t="s">
        <v>47</v>
      </c>
      <c r="BQ36" s="43" t="s">
        <v>564</v>
      </c>
      <c r="BR36" s="30" t="s">
        <v>565</v>
      </c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</row>
    <row r="37" spans="1:90" s="6" customFormat="1" ht="81" customHeight="1" x14ac:dyDescent="0.2">
      <c r="A37" s="89">
        <v>23</v>
      </c>
      <c r="B37" s="4" t="s">
        <v>542</v>
      </c>
      <c r="C37" s="4" t="s">
        <v>542</v>
      </c>
      <c r="D37" s="4" t="s">
        <v>79</v>
      </c>
      <c r="E37" s="27" t="s">
        <v>573</v>
      </c>
      <c r="F37" s="27">
        <v>1</v>
      </c>
      <c r="G37" s="4">
        <v>0</v>
      </c>
      <c r="H37" s="4" t="s">
        <v>47</v>
      </c>
      <c r="I37" s="4">
        <v>1</v>
      </c>
      <c r="J37" s="4">
        <v>0</v>
      </c>
      <c r="K37" s="42" t="s">
        <v>100</v>
      </c>
      <c r="L37" s="42" t="s">
        <v>100</v>
      </c>
      <c r="M37" s="42" t="s">
        <v>646</v>
      </c>
      <c r="N37" s="26">
        <v>43533</v>
      </c>
      <c r="O37" s="26">
        <v>43533</v>
      </c>
      <c r="P37" s="28">
        <v>0</v>
      </c>
      <c r="Q37" s="28">
        <v>0</v>
      </c>
      <c r="R37" s="71">
        <v>0</v>
      </c>
      <c r="S37" s="71">
        <v>0</v>
      </c>
      <c r="T37" s="72">
        <v>0</v>
      </c>
      <c r="U37" s="72">
        <v>0</v>
      </c>
      <c r="V37" s="73">
        <v>0</v>
      </c>
      <c r="W37" s="73">
        <v>0</v>
      </c>
      <c r="X37" s="74">
        <f t="shared" si="0"/>
        <v>0</v>
      </c>
      <c r="Y37" s="74">
        <f t="shared" si="1"/>
        <v>0</v>
      </c>
      <c r="Z37" s="74">
        <f t="shared" si="2"/>
        <v>0</v>
      </c>
      <c r="AA37" s="28">
        <v>50</v>
      </c>
      <c r="AB37" s="28">
        <v>50</v>
      </c>
      <c r="AC37" s="71">
        <v>0</v>
      </c>
      <c r="AD37" s="71">
        <v>0</v>
      </c>
      <c r="AE37" s="72">
        <v>0</v>
      </c>
      <c r="AF37" s="72">
        <v>0</v>
      </c>
      <c r="AG37" s="73">
        <v>0</v>
      </c>
      <c r="AH37" s="73">
        <v>0</v>
      </c>
      <c r="AI37" s="74">
        <f t="shared" si="3"/>
        <v>50</v>
      </c>
      <c r="AJ37" s="74">
        <f t="shared" si="4"/>
        <v>50</v>
      </c>
      <c r="AK37" s="74">
        <f t="shared" si="5"/>
        <v>100</v>
      </c>
      <c r="AL37" s="28">
        <v>0</v>
      </c>
      <c r="AM37" s="28">
        <v>0</v>
      </c>
      <c r="AN37" s="71">
        <v>0</v>
      </c>
      <c r="AO37" s="71">
        <v>0</v>
      </c>
      <c r="AP37" s="72">
        <v>0</v>
      </c>
      <c r="AQ37" s="72">
        <v>0</v>
      </c>
      <c r="AR37" s="73">
        <v>0</v>
      </c>
      <c r="AS37" s="73">
        <v>0</v>
      </c>
      <c r="AT37" s="74">
        <f t="shared" si="6"/>
        <v>0</v>
      </c>
      <c r="AU37" s="74">
        <f t="shared" si="7"/>
        <v>0</v>
      </c>
      <c r="AV37" s="74">
        <f t="shared" si="8"/>
        <v>0</v>
      </c>
      <c r="AW37" s="28">
        <v>0</v>
      </c>
      <c r="AX37" s="28">
        <v>0</v>
      </c>
      <c r="AY37" s="71">
        <v>0</v>
      </c>
      <c r="AZ37" s="71">
        <v>0</v>
      </c>
      <c r="BA37" s="72">
        <v>0</v>
      </c>
      <c r="BB37" s="72">
        <v>0</v>
      </c>
      <c r="BC37" s="73">
        <v>0</v>
      </c>
      <c r="BD37" s="73">
        <v>0</v>
      </c>
      <c r="BE37" s="74">
        <f t="shared" si="9"/>
        <v>0</v>
      </c>
      <c r="BF37" s="74">
        <f t="shared" si="10"/>
        <v>0</v>
      </c>
      <c r="BG37" s="74">
        <f t="shared" si="11"/>
        <v>0</v>
      </c>
      <c r="BH37" s="74">
        <f t="shared" si="12"/>
        <v>50</v>
      </c>
      <c r="BI37" s="74">
        <f t="shared" si="13"/>
        <v>50</v>
      </c>
      <c r="BJ37" s="75">
        <f t="shared" si="14"/>
        <v>100</v>
      </c>
      <c r="BK37" s="76">
        <v>3</v>
      </c>
      <c r="BL37" s="76">
        <v>1</v>
      </c>
      <c r="BM37" s="77">
        <v>1260</v>
      </c>
      <c r="BN37" s="29">
        <v>0</v>
      </c>
      <c r="BO37" s="29" t="s">
        <v>647</v>
      </c>
      <c r="BP37" s="43" t="s">
        <v>47</v>
      </c>
      <c r="BQ37" s="43" t="s">
        <v>564</v>
      </c>
      <c r="BR37" s="30" t="s">
        <v>565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</row>
    <row r="38" spans="1:90" s="6" customFormat="1" ht="81" customHeight="1" x14ac:dyDescent="0.2">
      <c r="A38" s="89">
        <v>24</v>
      </c>
      <c r="B38" s="4" t="s">
        <v>542</v>
      </c>
      <c r="C38" s="4" t="s">
        <v>542</v>
      </c>
      <c r="D38" s="4" t="s">
        <v>79</v>
      </c>
      <c r="E38" s="27" t="s">
        <v>561</v>
      </c>
      <c r="F38" s="27">
        <v>1</v>
      </c>
      <c r="G38" s="4">
        <v>0</v>
      </c>
      <c r="H38" s="4" t="s">
        <v>47</v>
      </c>
      <c r="I38" s="4">
        <v>1</v>
      </c>
      <c r="J38" s="4">
        <v>0</v>
      </c>
      <c r="K38" s="56" t="s">
        <v>464</v>
      </c>
      <c r="L38" s="42" t="s">
        <v>175</v>
      </c>
      <c r="M38" s="42" t="s">
        <v>648</v>
      </c>
      <c r="N38" s="26">
        <v>43539</v>
      </c>
      <c r="O38" s="26">
        <v>43539</v>
      </c>
      <c r="P38" s="28">
        <v>0</v>
      </c>
      <c r="Q38" s="28">
        <v>0</v>
      </c>
      <c r="R38" s="71">
        <v>0</v>
      </c>
      <c r="S38" s="71">
        <v>0</v>
      </c>
      <c r="T38" s="72">
        <v>0</v>
      </c>
      <c r="U38" s="72">
        <v>0</v>
      </c>
      <c r="V38" s="73">
        <v>0</v>
      </c>
      <c r="W38" s="73">
        <v>0</v>
      </c>
      <c r="X38" s="74">
        <f t="shared" si="0"/>
        <v>0</v>
      </c>
      <c r="Y38" s="74">
        <f t="shared" si="1"/>
        <v>0</v>
      </c>
      <c r="Z38" s="74">
        <f t="shared" si="2"/>
        <v>0</v>
      </c>
      <c r="AA38" s="28">
        <v>0</v>
      </c>
      <c r="AB38" s="28">
        <v>0</v>
      </c>
      <c r="AC38" s="71">
        <v>0</v>
      </c>
      <c r="AD38" s="71">
        <v>0</v>
      </c>
      <c r="AE38" s="72">
        <v>0</v>
      </c>
      <c r="AF38" s="72">
        <v>0</v>
      </c>
      <c r="AG38" s="73">
        <v>70</v>
      </c>
      <c r="AH38" s="73">
        <v>30</v>
      </c>
      <c r="AI38" s="74">
        <f t="shared" si="3"/>
        <v>70</v>
      </c>
      <c r="AJ38" s="74">
        <f t="shared" si="4"/>
        <v>30</v>
      </c>
      <c r="AK38" s="74">
        <f t="shared" si="5"/>
        <v>100</v>
      </c>
      <c r="AL38" s="28">
        <v>0</v>
      </c>
      <c r="AM38" s="28">
        <v>0</v>
      </c>
      <c r="AN38" s="71">
        <v>0</v>
      </c>
      <c r="AO38" s="71">
        <v>0</v>
      </c>
      <c r="AP38" s="72">
        <v>0</v>
      </c>
      <c r="AQ38" s="72">
        <v>0</v>
      </c>
      <c r="AR38" s="73">
        <v>0</v>
      </c>
      <c r="AS38" s="73">
        <v>0</v>
      </c>
      <c r="AT38" s="74">
        <f t="shared" si="6"/>
        <v>0</v>
      </c>
      <c r="AU38" s="74">
        <f t="shared" si="7"/>
        <v>0</v>
      </c>
      <c r="AV38" s="74">
        <f t="shared" si="8"/>
        <v>0</v>
      </c>
      <c r="AW38" s="28">
        <v>0</v>
      </c>
      <c r="AX38" s="28">
        <v>0</v>
      </c>
      <c r="AY38" s="71">
        <v>0</v>
      </c>
      <c r="AZ38" s="71">
        <v>0</v>
      </c>
      <c r="BA38" s="72">
        <v>0</v>
      </c>
      <c r="BB38" s="72">
        <v>0</v>
      </c>
      <c r="BC38" s="73">
        <v>0</v>
      </c>
      <c r="BD38" s="73">
        <v>0</v>
      </c>
      <c r="BE38" s="74">
        <f t="shared" si="9"/>
        <v>0</v>
      </c>
      <c r="BF38" s="74">
        <f t="shared" si="10"/>
        <v>0</v>
      </c>
      <c r="BG38" s="74">
        <f t="shared" si="11"/>
        <v>0</v>
      </c>
      <c r="BH38" s="74">
        <f t="shared" si="12"/>
        <v>70</v>
      </c>
      <c r="BI38" s="74">
        <f t="shared" si="13"/>
        <v>30</v>
      </c>
      <c r="BJ38" s="75">
        <f t="shared" si="14"/>
        <v>100</v>
      </c>
      <c r="BK38" s="76">
        <v>2</v>
      </c>
      <c r="BL38" s="76">
        <v>1</v>
      </c>
      <c r="BM38" s="77">
        <v>840</v>
      </c>
      <c r="BN38" s="29">
        <v>0</v>
      </c>
      <c r="BO38" s="29" t="s">
        <v>647</v>
      </c>
      <c r="BP38" s="43" t="s">
        <v>47</v>
      </c>
      <c r="BQ38" s="43" t="s">
        <v>564</v>
      </c>
      <c r="BR38" s="30" t="s">
        <v>565</v>
      </c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</row>
    <row r="39" spans="1:90" s="6" customFormat="1" ht="81" customHeight="1" x14ac:dyDescent="0.2">
      <c r="A39" s="89">
        <v>25</v>
      </c>
      <c r="B39" s="4" t="s">
        <v>542</v>
      </c>
      <c r="C39" s="4" t="s">
        <v>542</v>
      </c>
      <c r="D39" s="4" t="s">
        <v>79</v>
      </c>
      <c r="E39" s="27" t="s">
        <v>695</v>
      </c>
      <c r="F39" s="27">
        <v>1</v>
      </c>
      <c r="G39" s="4">
        <v>0</v>
      </c>
      <c r="H39" s="4" t="s">
        <v>47</v>
      </c>
      <c r="I39" s="4">
        <v>1</v>
      </c>
      <c r="J39" s="4">
        <v>0</v>
      </c>
      <c r="K39" s="42" t="s">
        <v>464</v>
      </c>
      <c r="L39" s="42" t="s">
        <v>175</v>
      </c>
      <c r="M39" s="42" t="s">
        <v>560</v>
      </c>
      <c r="N39" s="26">
        <v>43540</v>
      </c>
      <c r="O39" s="26">
        <v>43540</v>
      </c>
      <c r="P39" s="28">
        <v>0</v>
      </c>
      <c r="Q39" s="28">
        <v>0</v>
      </c>
      <c r="R39" s="71">
        <v>0</v>
      </c>
      <c r="S39" s="71">
        <v>0</v>
      </c>
      <c r="T39" s="72">
        <v>0</v>
      </c>
      <c r="U39" s="72">
        <v>0</v>
      </c>
      <c r="V39" s="73">
        <v>0</v>
      </c>
      <c r="W39" s="73">
        <v>0</v>
      </c>
      <c r="X39" s="74">
        <f t="shared" si="0"/>
        <v>0</v>
      </c>
      <c r="Y39" s="74">
        <f t="shared" si="1"/>
        <v>0</v>
      </c>
      <c r="Z39" s="74">
        <f t="shared" si="2"/>
        <v>0</v>
      </c>
      <c r="AA39" s="28">
        <v>0</v>
      </c>
      <c r="AB39" s="28">
        <v>0</v>
      </c>
      <c r="AC39" s="71">
        <v>0</v>
      </c>
      <c r="AD39" s="71">
        <v>0</v>
      </c>
      <c r="AE39" s="72">
        <v>0</v>
      </c>
      <c r="AF39" s="72">
        <v>0</v>
      </c>
      <c r="AG39" s="73">
        <v>200</v>
      </c>
      <c r="AH39" s="73">
        <v>200</v>
      </c>
      <c r="AI39" s="74">
        <f t="shared" si="3"/>
        <v>200</v>
      </c>
      <c r="AJ39" s="74">
        <f t="shared" si="4"/>
        <v>200</v>
      </c>
      <c r="AK39" s="74">
        <f t="shared" si="5"/>
        <v>400</v>
      </c>
      <c r="AL39" s="28">
        <v>0</v>
      </c>
      <c r="AM39" s="28">
        <v>0</v>
      </c>
      <c r="AN39" s="71">
        <v>0</v>
      </c>
      <c r="AO39" s="71">
        <v>0</v>
      </c>
      <c r="AP39" s="72">
        <v>0</v>
      </c>
      <c r="AQ39" s="72">
        <v>0</v>
      </c>
      <c r="AR39" s="73">
        <v>0</v>
      </c>
      <c r="AS39" s="73">
        <v>0</v>
      </c>
      <c r="AT39" s="74">
        <f t="shared" si="6"/>
        <v>0</v>
      </c>
      <c r="AU39" s="74">
        <f t="shared" si="7"/>
        <v>0</v>
      </c>
      <c r="AV39" s="74">
        <f t="shared" si="8"/>
        <v>0</v>
      </c>
      <c r="AW39" s="28">
        <v>0</v>
      </c>
      <c r="AX39" s="28">
        <v>0</v>
      </c>
      <c r="AY39" s="71">
        <v>0</v>
      </c>
      <c r="AZ39" s="71">
        <v>0</v>
      </c>
      <c r="BA39" s="72">
        <v>0</v>
      </c>
      <c r="BB39" s="72">
        <v>0</v>
      </c>
      <c r="BC39" s="73">
        <v>0</v>
      </c>
      <c r="BD39" s="73">
        <v>0</v>
      </c>
      <c r="BE39" s="74">
        <f t="shared" si="9"/>
        <v>0</v>
      </c>
      <c r="BF39" s="74">
        <f t="shared" si="10"/>
        <v>0</v>
      </c>
      <c r="BG39" s="74">
        <f t="shared" si="11"/>
        <v>0</v>
      </c>
      <c r="BH39" s="74">
        <f t="shared" si="12"/>
        <v>200</v>
      </c>
      <c r="BI39" s="74">
        <f t="shared" si="13"/>
        <v>200</v>
      </c>
      <c r="BJ39" s="75">
        <f t="shared" si="14"/>
        <v>400</v>
      </c>
      <c r="BK39" s="76">
        <v>2</v>
      </c>
      <c r="BL39" s="76">
        <v>1</v>
      </c>
      <c r="BM39" s="77">
        <v>840</v>
      </c>
      <c r="BN39" s="29">
        <v>20000</v>
      </c>
      <c r="BO39" s="29" t="s">
        <v>797</v>
      </c>
      <c r="BP39" s="43" t="s">
        <v>47</v>
      </c>
      <c r="BQ39" s="43" t="s">
        <v>564</v>
      </c>
      <c r="BR39" s="30" t="s">
        <v>565</v>
      </c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</row>
    <row r="40" spans="1:90" s="6" customFormat="1" ht="81" customHeight="1" x14ac:dyDescent="0.2">
      <c r="A40" s="89">
        <v>26</v>
      </c>
      <c r="B40" s="4" t="s">
        <v>542</v>
      </c>
      <c r="C40" s="4" t="s">
        <v>542</v>
      </c>
      <c r="D40" s="4" t="s">
        <v>79</v>
      </c>
      <c r="E40" s="27" t="s">
        <v>765</v>
      </c>
      <c r="F40" s="27">
        <v>0</v>
      </c>
      <c r="G40" s="4">
        <v>1</v>
      </c>
      <c r="H40" s="4" t="s">
        <v>766</v>
      </c>
      <c r="I40" s="4">
        <v>1</v>
      </c>
      <c r="J40" s="4">
        <v>0</v>
      </c>
      <c r="K40" s="42" t="s">
        <v>4</v>
      </c>
      <c r="L40" s="42" t="s">
        <v>4</v>
      </c>
      <c r="M40" s="42" t="s">
        <v>767</v>
      </c>
      <c r="N40" s="26">
        <v>43555</v>
      </c>
      <c r="O40" s="26">
        <v>43555</v>
      </c>
      <c r="P40" s="28">
        <v>0</v>
      </c>
      <c r="Q40" s="28">
        <v>0</v>
      </c>
      <c r="R40" s="71">
        <v>0</v>
      </c>
      <c r="S40" s="71">
        <v>0</v>
      </c>
      <c r="T40" s="72">
        <v>0</v>
      </c>
      <c r="U40" s="72">
        <v>0</v>
      </c>
      <c r="V40" s="73">
        <v>0</v>
      </c>
      <c r="W40" s="73">
        <v>0</v>
      </c>
      <c r="X40" s="74">
        <f t="shared" si="0"/>
        <v>0</v>
      </c>
      <c r="Y40" s="74">
        <f t="shared" si="1"/>
        <v>0</v>
      </c>
      <c r="Z40" s="74">
        <f t="shared" si="2"/>
        <v>0</v>
      </c>
      <c r="AA40" s="28">
        <v>0</v>
      </c>
      <c r="AB40" s="28">
        <v>0</v>
      </c>
      <c r="AC40" s="71">
        <v>0</v>
      </c>
      <c r="AD40" s="71">
        <v>0</v>
      </c>
      <c r="AE40" s="72">
        <v>0</v>
      </c>
      <c r="AF40" s="72">
        <v>0</v>
      </c>
      <c r="AG40" s="73">
        <v>0</v>
      </c>
      <c r="AH40" s="73">
        <v>0</v>
      </c>
      <c r="AI40" s="74">
        <f t="shared" si="3"/>
        <v>0</v>
      </c>
      <c r="AJ40" s="74">
        <f t="shared" si="4"/>
        <v>0</v>
      </c>
      <c r="AK40" s="74">
        <f t="shared" si="5"/>
        <v>0</v>
      </c>
      <c r="AL40" s="28">
        <v>0</v>
      </c>
      <c r="AM40" s="28">
        <v>0</v>
      </c>
      <c r="AN40" s="71">
        <v>0</v>
      </c>
      <c r="AO40" s="71">
        <v>0</v>
      </c>
      <c r="AP40" s="72">
        <v>0</v>
      </c>
      <c r="AQ40" s="72">
        <v>0</v>
      </c>
      <c r="AR40" s="73">
        <v>0</v>
      </c>
      <c r="AS40" s="73">
        <v>0</v>
      </c>
      <c r="AT40" s="74">
        <f t="shared" si="6"/>
        <v>0</v>
      </c>
      <c r="AU40" s="74">
        <f t="shared" si="7"/>
        <v>0</v>
      </c>
      <c r="AV40" s="74">
        <f t="shared" si="8"/>
        <v>0</v>
      </c>
      <c r="AW40" s="28">
        <v>0</v>
      </c>
      <c r="AX40" s="28">
        <v>0</v>
      </c>
      <c r="AY40" s="71">
        <v>0</v>
      </c>
      <c r="AZ40" s="71">
        <v>0</v>
      </c>
      <c r="BA40" s="72">
        <v>0</v>
      </c>
      <c r="BB40" s="72">
        <v>0</v>
      </c>
      <c r="BC40" s="73">
        <v>0</v>
      </c>
      <c r="BD40" s="73">
        <v>0</v>
      </c>
      <c r="BE40" s="74">
        <f t="shared" si="9"/>
        <v>0</v>
      </c>
      <c r="BF40" s="74">
        <f t="shared" si="10"/>
        <v>0</v>
      </c>
      <c r="BG40" s="74">
        <f t="shared" si="11"/>
        <v>0</v>
      </c>
      <c r="BH40" s="74">
        <f t="shared" si="12"/>
        <v>0</v>
      </c>
      <c r="BI40" s="74">
        <f t="shared" si="13"/>
        <v>0</v>
      </c>
      <c r="BJ40" s="75">
        <f t="shared" si="14"/>
        <v>0</v>
      </c>
      <c r="BK40" s="76">
        <v>0</v>
      </c>
      <c r="BL40" s="76">
        <v>0</v>
      </c>
      <c r="BM40" s="77">
        <f>(BK40*420)*BL40</f>
        <v>0</v>
      </c>
      <c r="BN40" s="29">
        <v>19000</v>
      </c>
      <c r="BO40" s="29" t="s">
        <v>768</v>
      </c>
      <c r="BP40" s="43" t="s">
        <v>769</v>
      </c>
      <c r="BQ40" s="43" t="s">
        <v>564</v>
      </c>
      <c r="BR40" s="30" t="s">
        <v>770</v>
      </c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</row>
    <row r="41" spans="1:90" s="6" customFormat="1" ht="81" customHeight="1" x14ac:dyDescent="0.2">
      <c r="A41" s="89">
        <v>27</v>
      </c>
      <c r="B41" s="4" t="s">
        <v>531</v>
      </c>
      <c r="C41" s="4" t="s">
        <v>533</v>
      </c>
      <c r="D41" s="4" t="s">
        <v>80</v>
      </c>
      <c r="E41" s="98" t="s">
        <v>575</v>
      </c>
      <c r="F41" s="27">
        <v>1</v>
      </c>
      <c r="G41" s="4">
        <v>0</v>
      </c>
      <c r="H41" s="4" t="s">
        <v>47</v>
      </c>
      <c r="I41" s="4">
        <v>1</v>
      </c>
      <c r="J41" s="4">
        <v>0</v>
      </c>
      <c r="K41" s="42" t="s">
        <v>4</v>
      </c>
      <c r="L41" s="42" t="s">
        <v>4</v>
      </c>
      <c r="M41" s="42" t="s">
        <v>576</v>
      </c>
      <c r="N41" s="26">
        <v>43526</v>
      </c>
      <c r="O41" s="26">
        <v>43526</v>
      </c>
      <c r="P41" s="28">
        <v>0</v>
      </c>
      <c r="Q41" s="28">
        <v>0</v>
      </c>
      <c r="R41" s="71">
        <v>0</v>
      </c>
      <c r="S41" s="71">
        <v>0</v>
      </c>
      <c r="T41" s="72">
        <v>0</v>
      </c>
      <c r="U41" s="72">
        <v>0</v>
      </c>
      <c r="V41" s="73">
        <v>0</v>
      </c>
      <c r="W41" s="73">
        <v>0</v>
      </c>
      <c r="X41" s="74">
        <f t="shared" si="0"/>
        <v>0</v>
      </c>
      <c r="Y41" s="74">
        <f t="shared" si="1"/>
        <v>0</v>
      </c>
      <c r="Z41" s="74">
        <f t="shared" si="2"/>
        <v>0</v>
      </c>
      <c r="AA41" s="28">
        <v>0</v>
      </c>
      <c r="AB41" s="28">
        <v>0</v>
      </c>
      <c r="AC41" s="71">
        <v>0</v>
      </c>
      <c r="AD41" s="71">
        <v>0</v>
      </c>
      <c r="AE41" s="72">
        <v>0</v>
      </c>
      <c r="AF41" s="72">
        <v>0</v>
      </c>
      <c r="AG41" s="73">
        <v>0</v>
      </c>
      <c r="AH41" s="73">
        <v>0</v>
      </c>
      <c r="AI41" s="74">
        <f t="shared" si="3"/>
        <v>0</v>
      </c>
      <c r="AJ41" s="74">
        <f t="shared" si="4"/>
        <v>0</v>
      </c>
      <c r="AK41" s="74">
        <f t="shared" si="5"/>
        <v>0</v>
      </c>
      <c r="AL41" s="28">
        <v>0</v>
      </c>
      <c r="AM41" s="28">
        <v>0</v>
      </c>
      <c r="AN41" s="71">
        <v>0</v>
      </c>
      <c r="AO41" s="71">
        <v>0</v>
      </c>
      <c r="AP41" s="72">
        <v>0</v>
      </c>
      <c r="AQ41" s="72">
        <v>0</v>
      </c>
      <c r="AR41" s="73">
        <v>50</v>
      </c>
      <c r="AS41" s="73">
        <v>200</v>
      </c>
      <c r="AT41" s="74">
        <f t="shared" si="6"/>
        <v>50</v>
      </c>
      <c r="AU41" s="74">
        <f t="shared" si="7"/>
        <v>200</v>
      </c>
      <c r="AV41" s="74">
        <f t="shared" si="8"/>
        <v>250</v>
      </c>
      <c r="AW41" s="28">
        <v>0</v>
      </c>
      <c r="AX41" s="28">
        <v>0</v>
      </c>
      <c r="AY41" s="71">
        <v>0</v>
      </c>
      <c r="AZ41" s="71">
        <v>0</v>
      </c>
      <c r="BA41" s="72">
        <v>0</v>
      </c>
      <c r="BB41" s="72">
        <v>0</v>
      </c>
      <c r="BC41" s="73">
        <v>0</v>
      </c>
      <c r="BD41" s="73">
        <v>0</v>
      </c>
      <c r="BE41" s="74">
        <f t="shared" si="9"/>
        <v>0</v>
      </c>
      <c r="BF41" s="74">
        <f t="shared" si="10"/>
        <v>0</v>
      </c>
      <c r="BG41" s="74">
        <f t="shared" si="11"/>
        <v>0</v>
      </c>
      <c r="BH41" s="74">
        <f t="shared" si="12"/>
        <v>50</v>
      </c>
      <c r="BI41" s="74">
        <f t="shared" si="13"/>
        <v>200</v>
      </c>
      <c r="BJ41" s="75">
        <f t="shared" si="14"/>
        <v>250</v>
      </c>
      <c r="BK41" s="76">
        <v>0</v>
      </c>
      <c r="BL41" s="76">
        <v>0</v>
      </c>
      <c r="BM41" s="77">
        <v>0</v>
      </c>
      <c r="BN41" s="29">
        <v>24700</v>
      </c>
      <c r="BO41" s="29" t="s">
        <v>577</v>
      </c>
      <c r="BP41" s="43" t="s">
        <v>578</v>
      </c>
      <c r="BQ41" s="43" t="s">
        <v>579</v>
      </c>
      <c r="BR41" s="30" t="s">
        <v>519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90" s="6" customFormat="1" ht="81" customHeight="1" x14ac:dyDescent="0.2">
      <c r="A42" s="89">
        <v>28</v>
      </c>
      <c r="B42" s="4" t="s">
        <v>531</v>
      </c>
      <c r="C42" s="4" t="s">
        <v>533</v>
      </c>
      <c r="D42" s="4" t="s">
        <v>80</v>
      </c>
      <c r="E42" s="27" t="s">
        <v>582</v>
      </c>
      <c r="F42" s="27">
        <v>1</v>
      </c>
      <c r="G42" s="4">
        <v>0</v>
      </c>
      <c r="H42" s="4" t="s">
        <v>47</v>
      </c>
      <c r="I42" s="4">
        <v>1</v>
      </c>
      <c r="J42" s="4">
        <v>0</v>
      </c>
      <c r="K42" s="42" t="s">
        <v>105</v>
      </c>
      <c r="L42" s="42" t="s">
        <v>390</v>
      </c>
      <c r="M42" s="42" t="s">
        <v>580</v>
      </c>
      <c r="N42" s="26">
        <v>43530</v>
      </c>
      <c r="O42" s="26">
        <v>43530</v>
      </c>
      <c r="P42" s="28">
        <v>0</v>
      </c>
      <c r="Q42" s="28">
        <v>0</v>
      </c>
      <c r="R42" s="71">
        <v>0</v>
      </c>
      <c r="S42" s="71">
        <v>0</v>
      </c>
      <c r="T42" s="72">
        <v>0</v>
      </c>
      <c r="U42" s="72">
        <v>0</v>
      </c>
      <c r="V42" s="73">
        <v>0</v>
      </c>
      <c r="W42" s="73">
        <v>0</v>
      </c>
      <c r="X42" s="74">
        <f t="shared" si="0"/>
        <v>0</v>
      </c>
      <c r="Y42" s="74">
        <f t="shared" si="1"/>
        <v>0</v>
      </c>
      <c r="Z42" s="74">
        <f t="shared" si="2"/>
        <v>0</v>
      </c>
      <c r="AA42" s="28">
        <v>0</v>
      </c>
      <c r="AB42" s="28">
        <v>0</v>
      </c>
      <c r="AC42" s="71">
        <v>0</v>
      </c>
      <c r="AD42" s="71">
        <v>0</v>
      </c>
      <c r="AE42" s="72">
        <v>0</v>
      </c>
      <c r="AF42" s="72">
        <v>0</v>
      </c>
      <c r="AG42" s="73">
        <v>0</v>
      </c>
      <c r="AH42" s="73">
        <v>0</v>
      </c>
      <c r="AI42" s="74">
        <f t="shared" si="3"/>
        <v>0</v>
      </c>
      <c r="AJ42" s="74">
        <f t="shared" si="4"/>
        <v>0</v>
      </c>
      <c r="AK42" s="74">
        <f t="shared" si="5"/>
        <v>0</v>
      </c>
      <c r="AL42" s="28">
        <v>0</v>
      </c>
      <c r="AM42" s="28">
        <v>0</v>
      </c>
      <c r="AN42" s="71">
        <v>0</v>
      </c>
      <c r="AO42" s="71">
        <v>0</v>
      </c>
      <c r="AP42" s="72">
        <v>0</v>
      </c>
      <c r="AQ42" s="72">
        <v>0</v>
      </c>
      <c r="AR42" s="73">
        <v>50</v>
      </c>
      <c r="AS42" s="73">
        <v>75</v>
      </c>
      <c r="AT42" s="74">
        <f t="shared" si="6"/>
        <v>50</v>
      </c>
      <c r="AU42" s="74">
        <f t="shared" si="7"/>
        <v>75</v>
      </c>
      <c r="AV42" s="74">
        <f t="shared" si="8"/>
        <v>125</v>
      </c>
      <c r="AW42" s="28">
        <v>0</v>
      </c>
      <c r="AX42" s="28">
        <v>0</v>
      </c>
      <c r="AY42" s="71">
        <v>0</v>
      </c>
      <c r="AZ42" s="71">
        <v>0</v>
      </c>
      <c r="BA42" s="72">
        <v>0</v>
      </c>
      <c r="BB42" s="72">
        <v>0</v>
      </c>
      <c r="BC42" s="73">
        <v>0</v>
      </c>
      <c r="BD42" s="73">
        <v>0</v>
      </c>
      <c r="BE42" s="74">
        <f t="shared" si="9"/>
        <v>0</v>
      </c>
      <c r="BF42" s="74">
        <f t="shared" si="10"/>
        <v>0</v>
      </c>
      <c r="BG42" s="74">
        <f t="shared" si="11"/>
        <v>0</v>
      </c>
      <c r="BH42" s="74">
        <f t="shared" si="12"/>
        <v>50</v>
      </c>
      <c r="BI42" s="74">
        <f t="shared" si="13"/>
        <v>75</v>
      </c>
      <c r="BJ42" s="75">
        <f t="shared" si="14"/>
        <v>125</v>
      </c>
      <c r="BK42" s="76">
        <v>0</v>
      </c>
      <c r="BL42" s="76">
        <v>0</v>
      </c>
      <c r="BM42" s="77">
        <v>0</v>
      </c>
      <c r="BN42" s="29">
        <v>0</v>
      </c>
      <c r="BO42" s="29" t="s">
        <v>581</v>
      </c>
      <c r="BP42" s="43" t="s">
        <v>47</v>
      </c>
      <c r="BQ42" s="43" t="s">
        <v>579</v>
      </c>
      <c r="BR42" s="30" t="s">
        <v>519</v>
      </c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</row>
    <row r="43" spans="1:90" s="6" customFormat="1" ht="81" customHeight="1" x14ac:dyDescent="0.2">
      <c r="A43" s="89">
        <v>29</v>
      </c>
      <c r="B43" s="4" t="s">
        <v>531</v>
      </c>
      <c r="C43" s="4" t="s">
        <v>533</v>
      </c>
      <c r="D43" s="4" t="s">
        <v>80</v>
      </c>
      <c r="E43" s="27" t="s">
        <v>583</v>
      </c>
      <c r="F43" s="27">
        <v>1</v>
      </c>
      <c r="G43" s="4">
        <v>0</v>
      </c>
      <c r="H43" s="4" t="s">
        <v>47</v>
      </c>
      <c r="I43" s="4">
        <v>1</v>
      </c>
      <c r="J43" s="4">
        <v>0</v>
      </c>
      <c r="K43" s="42" t="s">
        <v>105</v>
      </c>
      <c r="L43" s="42" t="s">
        <v>105</v>
      </c>
      <c r="M43" s="42" t="s">
        <v>580</v>
      </c>
      <c r="N43" s="26">
        <v>43531</v>
      </c>
      <c r="O43" s="26">
        <v>43531</v>
      </c>
      <c r="P43" s="28">
        <v>0</v>
      </c>
      <c r="Q43" s="28">
        <v>0</v>
      </c>
      <c r="R43" s="71">
        <v>0</v>
      </c>
      <c r="S43" s="71">
        <v>0</v>
      </c>
      <c r="T43" s="72">
        <v>0</v>
      </c>
      <c r="U43" s="72">
        <v>0</v>
      </c>
      <c r="V43" s="73">
        <v>0</v>
      </c>
      <c r="W43" s="73">
        <v>0</v>
      </c>
      <c r="X43" s="74">
        <f t="shared" si="0"/>
        <v>0</v>
      </c>
      <c r="Y43" s="74">
        <f t="shared" si="1"/>
        <v>0</v>
      </c>
      <c r="Z43" s="74">
        <f t="shared" si="2"/>
        <v>0</v>
      </c>
      <c r="AA43" s="28">
        <v>0</v>
      </c>
      <c r="AB43" s="28">
        <v>0</v>
      </c>
      <c r="AC43" s="71">
        <v>0</v>
      </c>
      <c r="AD43" s="71">
        <v>0</v>
      </c>
      <c r="AE43" s="72">
        <v>0</v>
      </c>
      <c r="AF43" s="72">
        <v>0</v>
      </c>
      <c r="AG43" s="73">
        <v>0</v>
      </c>
      <c r="AH43" s="73">
        <v>0</v>
      </c>
      <c r="AI43" s="74">
        <f t="shared" si="3"/>
        <v>0</v>
      </c>
      <c r="AJ43" s="74">
        <f t="shared" si="4"/>
        <v>0</v>
      </c>
      <c r="AK43" s="74">
        <f t="shared" si="5"/>
        <v>0</v>
      </c>
      <c r="AL43" s="28">
        <v>0</v>
      </c>
      <c r="AM43" s="28">
        <v>0</v>
      </c>
      <c r="AN43" s="71">
        <v>0</v>
      </c>
      <c r="AO43" s="71">
        <v>0</v>
      </c>
      <c r="AP43" s="72">
        <v>0</v>
      </c>
      <c r="AQ43" s="72">
        <v>0</v>
      </c>
      <c r="AR43" s="73">
        <v>85</v>
      </c>
      <c r="AS43" s="73">
        <v>200</v>
      </c>
      <c r="AT43" s="74">
        <f t="shared" si="6"/>
        <v>85</v>
      </c>
      <c r="AU43" s="74">
        <f t="shared" si="7"/>
        <v>200</v>
      </c>
      <c r="AV43" s="74">
        <f t="shared" si="8"/>
        <v>285</v>
      </c>
      <c r="AW43" s="28">
        <v>0</v>
      </c>
      <c r="AX43" s="28">
        <v>0</v>
      </c>
      <c r="AY43" s="71">
        <v>0</v>
      </c>
      <c r="AZ43" s="71">
        <v>0</v>
      </c>
      <c r="BA43" s="72">
        <v>0</v>
      </c>
      <c r="BB43" s="72">
        <v>0</v>
      </c>
      <c r="BC43" s="73">
        <v>0</v>
      </c>
      <c r="BD43" s="73">
        <v>0</v>
      </c>
      <c r="BE43" s="74">
        <f t="shared" si="9"/>
        <v>0</v>
      </c>
      <c r="BF43" s="74">
        <f t="shared" si="10"/>
        <v>0</v>
      </c>
      <c r="BG43" s="74">
        <f t="shared" si="11"/>
        <v>0</v>
      </c>
      <c r="BH43" s="74">
        <f t="shared" si="12"/>
        <v>85</v>
      </c>
      <c r="BI43" s="74">
        <f t="shared" si="13"/>
        <v>200</v>
      </c>
      <c r="BJ43" s="75">
        <f t="shared" si="14"/>
        <v>285</v>
      </c>
      <c r="BK43" s="76">
        <v>0</v>
      </c>
      <c r="BL43" s="76">
        <v>0</v>
      </c>
      <c r="BM43" s="77">
        <v>0</v>
      </c>
      <c r="BN43" s="29">
        <v>0</v>
      </c>
      <c r="BO43" s="29" t="s">
        <v>581</v>
      </c>
      <c r="BP43" s="43" t="s">
        <v>47</v>
      </c>
      <c r="BQ43" s="43" t="s">
        <v>579</v>
      </c>
      <c r="BR43" s="30" t="s">
        <v>519</v>
      </c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</row>
    <row r="44" spans="1:90" s="6" customFormat="1" ht="81" customHeight="1" x14ac:dyDescent="0.2">
      <c r="A44" s="89">
        <v>30</v>
      </c>
      <c r="B44" s="4" t="s">
        <v>531</v>
      </c>
      <c r="C44" s="4" t="s">
        <v>533</v>
      </c>
      <c r="D44" s="4" t="s">
        <v>80</v>
      </c>
      <c r="E44" s="98" t="s">
        <v>649</v>
      </c>
      <c r="F44" s="27">
        <v>1</v>
      </c>
      <c r="G44" s="4">
        <v>0</v>
      </c>
      <c r="H44" s="4" t="s">
        <v>47</v>
      </c>
      <c r="I44" s="4">
        <v>1</v>
      </c>
      <c r="J44" s="4">
        <v>0</v>
      </c>
      <c r="K44" s="42" t="s">
        <v>4</v>
      </c>
      <c r="L44" s="42" t="s">
        <v>4</v>
      </c>
      <c r="M44" s="42" t="s">
        <v>739</v>
      </c>
      <c r="N44" s="26">
        <v>43539</v>
      </c>
      <c r="O44" s="26">
        <v>43539</v>
      </c>
      <c r="P44" s="28">
        <v>0</v>
      </c>
      <c r="Q44" s="28">
        <v>0</v>
      </c>
      <c r="R44" s="71">
        <v>0</v>
      </c>
      <c r="S44" s="71">
        <v>0</v>
      </c>
      <c r="T44" s="72">
        <v>0</v>
      </c>
      <c r="U44" s="72">
        <v>0</v>
      </c>
      <c r="V44" s="73">
        <v>0</v>
      </c>
      <c r="W44" s="73">
        <v>0</v>
      </c>
      <c r="X44" s="74">
        <f t="shared" si="0"/>
        <v>0</v>
      </c>
      <c r="Y44" s="74">
        <f t="shared" si="1"/>
        <v>0</v>
      </c>
      <c r="Z44" s="74">
        <f t="shared" si="2"/>
        <v>0</v>
      </c>
      <c r="AA44" s="28">
        <v>0</v>
      </c>
      <c r="AB44" s="28">
        <v>0</v>
      </c>
      <c r="AC44" s="71">
        <v>0</v>
      </c>
      <c r="AD44" s="71">
        <v>0</v>
      </c>
      <c r="AE44" s="72">
        <v>0</v>
      </c>
      <c r="AF44" s="72">
        <v>0</v>
      </c>
      <c r="AG44" s="73">
        <v>0</v>
      </c>
      <c r="AH44" s="73">
        <v>0</v>
      </c>
      <c r="AI44" s="74">
        <f t="shared" si="3"/>
        <v>0</v>
      </c>
      <c r="AJ44" s="74">
        <f t="shared" si="4"/>
        <v>0</v>
      </c>
      <c r="AK44" s="74">
        <f t="shared" si="5"/>
        <v>0</v>
      </c>
      <c r="AL44" s="28">
        <v>0</v>
      </c>
      <c r="AM44" s="28">
        <v>0</v>
      </c>
      <c r="AN44" s="71">
        <v>0</v>
      </c>
      <c r="AO44" s="71">
        <v>0</v>
      </c>
      <c r="AP44" s="72">
        <v>0</v>
      </c>
      <c r="AQ44" s="72">
        <v>0</v>
      </c>
      <c r="AR44" s="73">
        <v>50</v>
      </c>
      <c r="AS44" s="73">
        <v>200</v>
      </c>
      <c r="AT44" s="74">
        <f t="shared" si="6"/>
        <v>50</v>
      </c>
      <c r="AU44" s="74">
        <f t="shared" si="7"/>
        <v>200</v>
      </c>
      <c r="AV44" s="74">
        <f t="shared" si="8"/>
        <v>250</v>
      </c>
      <c r="AW44" s="28">
        <v>0</v>
      </c>
      <c r="AX44" s="28">
        <v>0</v>
      </c>
      <c r="AY44" s="71">
        <v>0</v>
      </c>
      <c r="AZ44" s="71">
        <v>0</v>
      </c>
      <c r="BA44" s="72">
        <v>0</v>
      </c>
      <c r="BB44" s="72">
        <v>0</v>
      </c>
      <c r="BC44" s="73">
        <v>0</v>
      </c>
      <c r="BD44" s="73">
        <v>0</v>
      </c>
      <c r="BE44" s="74">
        <f t="shared" si="9"/>
        <v>0</v>
      </c>
      <c r="BF44" s="74">
        <f t="shared" si="10"/>
        <v>0</v>
      </c>
      <c r="BG44" s="74">
        <f t="shared" si="11"/>
        <v>0</v>
      </c>
      <c r="BH44" s="74">
        <f t="shared" si="12"/>
        <v>50</v>
      </c>
      <c r="BI44" s="74">
        <f t="shared" si="13"/>
        <v>200</v>
      </c>
      <c r="BJ44" s="75">
        <f t="shared" si="14"/>
        <v>250</v>
      </c>
      <c r="BK44" s="76">
        <v>0</v>
      </c>
      <c r="BL44" s="76">
        <v>0</v>
      </c>
      <c r="BM44" s="77">
        <v>0</v>
      </c>
      <c r="BN44" s="29">
        <v>0</v>
      </c>
      <c r="BO44" s="29" t="s">
        <v>581</v>
      </c>
      <c r="BP44" s="43" t="s">
        <v>47</v>
      </c>
      <c r="BQ44" s="43" t="s">
        <v>579</v>
      </c>
      <c r="BR44" s="30" t="s">
        <v>519</v>
      </c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</row>
    <row r="45" spans="1:90" s="6" customFormat="1" ht="81" customHeight="1" x14ac:dyDescent="0.2">
      <c r="A45" s="89">
        <v>31</v>
      </c>
      <c r="B45" s="4" t="s">
        <v>531</v>
      </c>
      <c r="C45" s="4" t="s">
        <v>533</v>
      </c>
      <c r="D45" s="4" t="s">
        <v>80</v>
      </c>
      <c r="E45" s="27" t="s">
        <v>696</v>
      </c>
      <c r="F45" s="27">
        <v>1</v>
      </c>
      <c r="G45" s="4">
        <v>0</v>
      </c>
      <c r="H45" s="4" t="s">
        <v>47</v>
      </c>
      <c r="I45" s="4">
        <v>1</v>
      </c>
      <c r="J45" s="4">
        <v>0</v>
      </c>
      <c r="K45" s="42" t="s">
        <v>99</v>
      </c>
      <c r="L45" s="42" t="s">
        <v>99</v>
      </c>
      <c r="M45" s="42" t="s">
        <v>697</v>
      </c>
      <c r="N45" s="26">
        <v>43543</v>
      </c>
      <c r="O45" s="26">
        <v>43543</v>
      </c>
      <c r="P45" s="28">
        <v>0</v>
      </c>
      <c r="Q45" s="28">
        <v>0</v>
      </c>
      <c r="R45" s="71">
        <v>0</v>
      </c>
      <c r="S45" s="71">
        <v>0</v>
      </c>
      <c r="T45" s="72">
        <v>0</v>
      </c>
      <c r="U45" s="72">
        <v>0</v>
      </c>
      <c r="V45" s="73">
        <v>0</v>
      </c>
      <c r="W45" s="73">
        <v>0</v>
      </c>
      <c r="X45" s="74">
        <f t="shared" si="0"/>
        <v>0</v>
      </c>
      <c r="Y45" s="74">
        <f t="shared" si="1"/>
        <v>0</v>
      </c>
      <c r="Z45" s="74">
        <f t="shared" si="2"/>
        <v>0</v>
      </c>
      <c r="AA45" s="28">
        <v>0</v>
      </c>
      <c r="AB45" s="28">
        <v>0</v>
      </c>
      <c r="AC45" s="71">
        <v>0</v>
      </c>
      <c r="AD45" s="71">
        <v>0</v>
      </c>
      <c r="AE45" s="72">
        <v>0</v>
      </c>
      <c r="AF45" s="72">
        <v>0</v>
      </c>
      <c r="AG45" s="73">
        <v>0</v>
      </c>
      <c r="AH45" s="73">
        <v>0</v>
      </c>
      <c r="AI45" s="74">
        <f t="shared" si="3"/>
        <v>0</v>
      </c>
      <c r="AJ45" s="74">
        <f t="shared" si="4"/>
        <v>0</v>
      </c>
      <c r="AK45" s="74">
        <f t="shared" si="5"/>
        <v>0</v>
      </c>
      <c r="AL45" s="28">
        <v>0</v>
      </c>
      <c r="AM45" s="28">
        <v>0</v>
      </c>
      <c r="AN45" s="71">
        <v>0</v>
      </c>
      <c r="AO45" s="71">
        <v>0</v>
      </c>
      <c r="AP45" s="72">
        <v>0</v>
      </c>
      <c r="AQ45" s="72">
        <v>0</v>
      </c>
      <c r="AR45" s="73">
        <v>60</v>
      </c>
      <c r="AS45" s="73">
        <v>40</v>
      </c>
      <c r="AT45" s="74">
        <f t="shared" si="6"/>
        <v>60</v>
      </c>
      <c r="AU45" s="74">
        <f t="shared" si="7"/>
        <v>40</v>
      </c>
      <c r="AV45" s="74">
        <f t="shared" si="8"/>
        <v>100</v>
      </c>
      <c r="AW45" s="28">
        <v>0</v>
      </c>
      <c r="AX45" s="28">
        <v>0</v>
      </c>
      <c r="AY45" s="71">
        <v>0</v>
      </c>
      <c r="AZ45" s="71">
        <v>0</v>
      </c>
      <c r="BA45" s="72">
        <v>0</v>
      </c>
      <c r="BB45" s="72">
        <v>0</v>
      </c>
      <c r="BC45" s="73">
        <v>0</v>
      </c>
      <c r="BD45" s="73">
        <v>0</v>
      </c>
      <c r="BE45" s="74">
        <f t="shared" si="9"/>
        <v>0</v>
      </c>
      <c r="BF45" s="74">
        <f t="shared" si="10"/>
        <v>0</v>
      </c>
      <c r="BG45" s="74">
        <f t="shared" si="11"/>
        <v>0</v>
      </c>
      <c r="BH45" s="74">
        <f t="shared" si="12"/>
        <v>60</v>
      </c>
      <c r="BI45" s="74">
        <f t="shared" si="13"/>
        <v>40</v>
      </c>
      <c r="BJ45" s="75">
        <f t="shared" si="14"/>
        <v>100</v>
      </c>
      <c r="BK45" s="76">
        <v>0</v>
      </c>
      <c r="BL45" s="76">
        <v>0</v>
      </c>
      <c r="BM45" s="77">
        <f>(BK45*420)*BL45</f>
        <v>0</v>
      </c>
      <c r="BN45" s="29">
        <v>0</v>
      </c>
      <c r="BO45" s="29" t="s">
        <v>581</v>
      </c>
      <c r="BP45" s="43" t="s">
        <v>578</v>
      </c>
      <c r="BQ45" s="43" t="s">
        <v>579</v>
      </c>
      <c r="BR45" s="30" t="s">
        <v>519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</row>
    <row r="46" spans="1:90" s="6" customFormat="1" ht="81" customHeight="1" x14ac:dyDescent="0.2">
      <c r="A46" s="89">
        <v>32</v>
      </c>
      <c r="B46" s="4" t="s">
        <v>531</v>
      </c>
      <c r="C46" s="4" t="s">
        <v>533</v>
      </c>
      <c r="D46" s="4" t="s">
        <v>80</v>
      </c>
      <c r="E46" s="27" t="s">
        <v>698</v>
      </c>
      <c r="F46" s="27">
        <v>1</v>
      </c>
      <c r="G46" s="4">
        <v>0</v>
      </c>
      <c r="H46" s="4" t="s">
        <v>47</v>
      </c>
      <c r="I46" s="4">
        <v>1</v>
      </c>
      <c r="J46" s="4">
        <v>0</v>
      </c>
      <c r="K46" s="42" t="s">
        <v>101</v>
      </c>
      <c r="L46" s="42" t="s">
        <v>227</v>
      </c>
      <c r="M46" s="42" t="s">
        <v>699</v>
      </c>
      <c r="N46" s="26">
        <v>43544</v>
      </c>
      <c r="O46" s="26">
        <v>43544</v>
      </c>
      <c r="P46" s="28">
        <v>0</v>
      </c>
      <c r="Q46" s="28">
        <v>0</v>
      </c>
      <c r="R46" s="71">
        <v>0</v>
      </c>
      <c r="S46" s="71">
        <v>0</v>
      </c>
      <c r="T46" s="72">
        <v>0</v>
      </c>
      <c r="U46" s="72">
        <v>0</v>
      </c>
      <c r="V46" s="73">
        <v>0</v>
      </c>
      <c r="W46" s="73">
        <v>0</v>
      </c>
      <c r="X46" s="74">
        <f t="shared" si="0"/>
        <v>0</v>
      </c>
      <c r="Y46" s="74">
        <f t="shared" si="1"/>
        <v>0</v>
      </c>
      <c r="Z46" s="74">
        <f t="shared" si="2"/>
        <v>0</v>
      </c>
      <c r="AA46" s="28">
        <v>0</v>
      </c>
      <c r="AB46" s="28">
        <v>0</v>
      </c>
      <c r="AC46" s="71">
        <v>0</v>
      </c>
      <c r="AD46" s="71">
        <v>0</v>
      </c>
      <c r="AE46" s="72">
        <v>0</v>
      </c>
      <c r="AF46" s="72">
        <v>0</v>
      </c>
      <c r="AG46" s="73">
        <v>0</v>
      </c>
      <c r="AH46" s="73">
        <v>0</v>
      </c>
      <c r="AI46" s="74">
        <f t="shared" si="3"/>
        <v>0</v>
      </c>
      <c r="AJ46" s="74">
        <f t="shared" si="4"/>
        <v>0</v>
      </c>
      <c r="AK46" s="74">
        <f t="shared" si="5"/>
        <v>0</v>
      </c>
      <c r="AL46" s="28">
        <v>0</v>
      </c>
      <c r="AM46" s="28">
        <v>0</v>
      </c>
      <c r="AN46" s="71">
        <v>0</v>
      </c>
      <c r="AO46" s="71">
        <v>0</v>
      </c>
      <c r="AP46" s="72">
        <v>0</v>
      </c>
      <c r="AQ46" s="72">
        <v>0</v>
      </c>
      <c r="AR46" s="73">
        <v>125</v>
      </c>
      <c r="AS46" s="73">
        <v>145</v>
      </c>
      <c r="AT46" s="74">
        <f t="shared" si="6"/>
        <v>125</v>
      </c>
      <c r="AU46" s="74">
        <f t="shared" si="7"/>
        <v>145</v>
      </c>
      <c r="AV46" s="74">
        <f t="shared" si="8"/>
        <v>270</v>
      </c>
      <c r="AW46" s="28">
        <v>0</v>
      </c>
      <c r="AX46" s="28">
        <v>0</v>
      </c>
      <c r="AY46" s="71">
        <v>0</v>
      </c>
      <c r="AZ46" s="71">
        <v>0</v>
      </c>
      <c r="BA46" s="72">
        <v>0</v>
      </c>
      <c r="BB46" s="72">
        <v>0</v>
      </c>
      <c r="BC46" s="73">
        <v>0</v>
      </c>
      <c r="BD46" s="73">
        <v>0</v>
      </c>
      <c r="BE46" s="74">
        <f t="shared" si="9"/>
        <v>0</v>
      </c>
      <c r="BF46" s="74">
        <f t="shared" si="10"/>
        <v>0</v>
      </c>
      <c r="BG46" s="74">
        <f t="shared" si="11"/>
        <v>0</v>
      </c>
      <c r="BH46" s="74">
        <f t="shared" si="12"/>
        <v>125</v>
      </c>
      <c r="BI46" s="74">
        <f t="shared" si="13"/>
        <v>145</v>
      </c>
      <c r="BJ46" s="75">
        <f t="shared" si="14"/>
        <v>270</v>
      </c>
      <c r="BK46" s="76">
        <v>3</v>
      </c>
      <c r="BL46" s="76">
        <v>3</v>
      </c>
      <c r="BM46" s="77">
        <f t="shared" ref="BM46:BM47" si="15">(BK46*420)*BL46</f>
        <v>3780</v>
      </c>
      <c r="BN46" s="29">
        <v>0</v>
      </c>
      <c r="BO46" s="29" t="s">
        <v>740</v>
      </c>
      <c r="BP46" s="43" t="s">
        <v>47</v>
      </c>
      <c r="BQ46" s="43" t="s">
        <v>579</v>
      </c>
      <c r="BR46" s="30" t="s">
        <v>519</v>
      </c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</row>
    <row r="47" spans="1:90" s="6" customFormat="1" ht="81" customHeight="1" x14ac:dyDescent="0.2">
      <c r="A47" s="89">
        <v>33</v>
      </c>
      <c r="B47" s="4" t="s">
        <v>531</v>
      </c>
      <c r="C47" s="4" t="s">
        <v>533</v>
      </c>
      <c r="D47" s="4" t="s">
        <v>80</v>
      </c>
      <c r="E47" s="27" t="s">
        <v>649</v>
      </c>
      <c r="F47" s="27">
        <v>1</v>
      </c>
      <c r="G47" s="4">
        <v>0</v>
      </c>
      <c r="H47" s="4" t="s">
        <v>47</v>
      </c>
      <c r="I47" s="4">
        <v>1</v>
      </c>
      <c r="J47" s="4">
        <v>0</v>
      </c>
      <c r="K47" s="42" t="s">
        <v>4</v>
      </c>
      <c r="L47" s="42" t="s">
        <v>4</v>
      </c>
      <c r="M47" s="42" t="s">
        <v>739</v>
      </c>
      <c r="N47" s="26">
        <v>43546</v>
      </c>
      <c r="O47" s="26">
        <v>43546</v>
      </c>
      <c r="P47" s="28">
        <v>0</v>
      </c>
      <c r="Q47" s="28">
        <v>0</v>
      </c>
      <c r="R47" s="71">
        <v>0</v>
      </c>
      <c r="S47" s="71">
        <v>0</v>
      </c>
      <c r="T47" s="72">
        <v>0</v>
      </c>
      <c r="U47" s="72">
        <v>0</v>
      </c>
      <c r="V47" s="73">
        <v>0</v>
      </c>
      <c r="W47" s="73">
        <v>0</v>
      </c>
      <c r="X47" s="74">
        <f t="shared" si="0"/>
        <v>0</v>
      </c>
      <c r="Y47" s="74">
        <f t="shared" si="1"/>
        <v>0</v>
      </c>
      <c r="Z47" s="74">
        <f t="shared" si="2"/>
        <v>0</v>
      </c>
      <c r="AA47" s="28">
        <v>0</v>
      </c>
      <c r="AB47" s="28">
        <v>0</v>
      </c>
      <c r="AC47" s="71">
        <v>0</v>
      </c>
      <c r="AD47" s="71">
        <v>0</v>
      </c>
      <c r="AE47" s="72">
        <v>0</v>
      </c>
      <c r="AF47" s="72">
        <v>0</v>
      </c>
      <c r="AG47" s="73">
        <v>0</v>
      </c>
      <c r="AH47" s="73">
        <v>0</v>
      </c>
      <c r="AI47" s="74">
        <f t="shared" si="3"/>
        <v>0</v>
      </c>
      <c r="AJ47" s="74">
        <f t="shared" si="4"/>
        <v>0</v>
      </c>
      <c r="AK47" s="74">
        <f t="shared" si="5"/>
        <v>0</v>
      </c>
      <c r="AL47" s="28">
        <v>0</v>
      </c>
      <c r="AM47" s="28">
        <v>0</v>
      </c>
      <c r="AN47" s="71">
        <v>0</v>
      </c>
      <c r="AO47" s="71">
        <v>0</v>
      </c>
      <c r="AP47" s="72">
        <v>0</v>
      </c>
      <c r="AQ47" s="72">
        <v>0</v>
      </c>
      <c r="AR47" s="73">
        <v>50</v>
      </c>
      <c r="AS47" s="73">
        <v>100</v>
      </c>
      <c r="AT47" s="74">
        <f t="shared" si="6"/>
        <v>50</v>
      </c>
      <c r="AU47" s="74">
        <f t="shared" si="7"/>
        <v>100</v>
      </c>
      <c r="AV47" s="74">
        <f t="shared" si="8"/>
        <v>150</v>
      </c>
      <c r="AW47" s="28">
        <v>0</v>
      </c>
      <c r="AX47" s="28">
        <v>0</v>
      </c>
      <c r="AY47" s="71">
        <v>0</v>
      </c>
      <c r="AZ47" s="71">
        <v>0</v>
      </c>
      <c r="BA47" s="72">
        <v>0</v>
      </c>
      <c r="BB47" s="72">
        <v>0</v>
      </c>
      <c r="BC47" s="73">
        <v>0</v>
      </c>
      <c r="BD47" s="73">
        <v>0</v>
      </c>
      <c r="BE47" s="74">
        <f t="shared" si="9"/>
        <v>0</v>
      </c>
      <c r="BF47" s="74">
        <f t="shared" si="10"/>
        <v>0</v>
      </c>
      <c r="BG47" s="74">
        <f t="shared" si="11"/>
        <v>0</v>
      </c>
      <c r="BH47" s="74">
        <f t="shared" si="12"/>
        <v>50</v>
      </c>
      <c r="BI47" s="74">
        <f t="shared" si="13"/>
        <v>100</v>
      </c>
      <c r="BJ47" s="75">
        <f t="shared" si="14"/>
        <v>150</v>
      </c>
      <c r="BK47" s="76">
        <v>0</v>
      </c>
      <c r="BL47" s="76">
        <v>0</v>
      </c>
      <c r="BM47" s="77">
        <f t="shared" si="15"/>
        <v>0</v>
      </c>
      <c r="BN47" s="29">
        <v>0</v>
      </c>
      <c r="BO47" s="29" t="s">
        <v>581</v>
      </c>
      <c r="BP47" s="43" t="s">
        <v>47</v>
      </c>
      <c r="BQ47" s="43" t="s">
        <v>579</v>
      </c>
      <c r="BR47" s="30" t="s">
        <v>519</v>
      </c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</row>
    <row r="48" spans="1:90" s="6" customFormat="1" ht="81" customHeight="1" x14ac:dyDescent="0.2">
      <c r="A48" s="89">
        <v>34</v>
      </c>
      <c r="B48" s="4" t="s">
        <v>531</v>
      </c>
      <c r="C48" s="4" t="s">
        <v>533</v>
      </c>
      <c r="D48" s="4" t="s">
        <v>80</v>
      </c>
      <c r="E48" s="27" t="s">
        <v>771</v>
      </c>
      <c r="F48" s="27">
        <v>1</v>
      </c>
      <c r="G48" s="4">
        <v>0</v>
      </c>
      <c r="H48" s="4" t="s">
        <v>47</v>
      </c>
      <c r="I48" s="4">
        <v>1</v>
      </c>
      <c r="J48" s="4">
        <v>0</v>
      </c>
      <c r="K48" s="42" t="s">
        <v>4</v>
      </c>
      <c r="L48" s="42" t="s">
        <v>137</v>
      </c>
      <c r="M48" s="42" t="s">
        <v>772</v>
      </c>
      <c r="N48" s="26">
        <v>43552</v>
      </c>
      <c r="O48" s="26">
        <v>43552</v>
      </c>
      <c r="P48" s="28">
        <v>0</v>
      </c>
      <c r="Q48" s="28">
        <v>0</v>
      </c>
      <c r="R48" s="71">
        <v>0</v>
      </c>
      <c r="S48" s="71">
        <v>0</v>
      </c>
      <c r="T48" s="72">
        <v>0</v>
      </c>
      <c r="U48" s="72">
        <v>0</v>
      </c>
      <c r="V48" s="73">
        <v>0</v>
      </c>
      <c r="W48" s="73">
        <v>0</v>
      </c>
      <c r="X48" s="74">
        <f t="shared" si="0"/>
        <v>0</v>
      </c>
      <c r="Y48" s="74">
        <f t="shared" si="1"/>
        <v>0</v>
      </c>
      <c r="Z48" s="74">
        <f t="shared" si="2"/>
        <v>0</v>
      </c>
      <c r="AA48" s="28">
        <v>0</v>
      </c>
      <c r="AB48" s="28">
        <v>0</v>
      </c>
      <c r="AC48" s="71">
        <v>0</v>
      </c>
      <c r="AD48" s="71">
        <v>0</v>
      </c>
      <c r="AE48" s="72">
        <v>0</v>
      </c>
      <c r="AF48" s="72">
        <v>0</v>
      </c>
      <c r="AG48" s="73">
        <v>0</v>
      </c>
      <c r="AH48" s="73">
        <v>0</v>
      </c>
      <c r="AI48" s="74">
        <f t="shared" si="3"/>
        <v>0</v>
      </c>
      <c r="AJ48" s="74">
        <f t="shared" si="4"/>
        <v>0</v>
      </c>
      <c r="AK48" s="74">
        <f t="shared" si="5"/>
        <v>0</v>
      </c>
      <c r="AL48" s="28">
        <v>0</v>
      </c>
      <c r="AM48" s="28">
        <v>0</v>
      </c>
      <c r="AN48" s="71">
        <v>0</v>
      </c>
      <c r="AO48" s="71">
        <v>0</v>
      </c>
      <c r="AP48" s="72">
        <v>0</v>
      </c>
      <c r="AQ48" s="72">
        <v>0</v>
      </c>
      <c r="AR48" s="73">
        <v>15</v>
      </c>
      <c r="AS48" s="73">
        <v>185</v>
      </c>
      <c r="AT48" s="74">
        <f t="shared" si="6"/>
        <v>15</v>
      </c>
      <c r="AU48" s="74">
        <f t="shared" si="7"/>
        <v>185</v>
      </c>
      <c r="AV48" s="74">
        <f t="shared" si="8"/>
        <v>200</v>
      </c>
      <c r="AW48" s="28">
        <v>0</v>
      </c>
      <c r="AX48" s="28">
        <v>0</v>
      </c>
      <c r="AY48" s="71">
        <v>0</v>
      </c>
      <c r="AZ48" s="71">
        <v>0</v>
      </c>
      <c r="BA48" s="72">
        <v>0</v>
      </c>
      <c r="BB48" s="72">
        <v>0</v>
      </c>
      <c r="BC48" s="73">
        <v>0</v>
      </c>
      <c r="BD48" s="73">
        <v>0</v>
      </c>
      <c r="BE48" s="74">
        <f t="shared" si="9"/>
        <v>0</v>
      </c>
      <c r="BF48" s="74">
        <f t="shared" si="10"/>
        <v>0</v>
      </c>
      <c r="BG48" s="74">
        <f t="shared" si="11"/>
        <v>0</v>
      </c>
      <c r="BH48" s="74">
        <f t="shared" si="12"/>
        <v>15</v>
      </c>
      <c r="BI48" s="74">
        <f t="shared" si="13"/>
        <v>185</v>
      </c>
      <c r="BJ48" s="75">
        <f t="shared" si="14"/>
        <v>200</v>
      </c>
      <c r="BK48" s="76">
        <v>0</v>
      </c>
      <c r="BL48" s="76">
        <v>0</v>
      </c>
      <c r="BM48" s="77">
        <v>0</v>
      </c>
      <c r="BN48" s="29">
        <v>0</v>
      </c>
      <c r="BO48" s="29" t="s">
        <v>773</v>
      </c>
      <c r="BP48" s="43" t="s">
        <v>47</v>
      </c>
      <c r="BQ48" s="43" t="s">
        <v>579</v>
      </c>
      <c r="BR48" s="30" t="s">
        <v>774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</row>
    <row r="49" spans="1:90" s="6" customFormat="1" ht="81" customHeight="1" x14ac:dyDescent="0.2">
      <c r="A49" s="89">
        <v>35</v>
      </c>
      <c r="B49" s="4" t="s">
        <v>546</v>
      </c>
      <c r="C49" s="4" t="s">
        <v>534</v>
      </c>
      <c r="D49" s="4" t="s">
        <v>81</v>
      </c>
      <c r="E49" s="27" t="s">
        <v>584</v>
      </c>
      <c r="F49" s="27">
        <v>1</v>
      </c>
      <c r="G49" s="4">
        <v>0</v>
      </c>
      <c r="H49" s="4" t="s">
        <v>47</v>
      </c>
      <c r="I49" s="4">
        <v>0</v>
      </c>
      <c r="J49" s="91">
        <v>1</v>
      </c>
      <c r="K49" s="42" t="s">
        <v>4</v>
      </c>
      <c r="L49" s="42" t="s">
        <v>4</v>
      </c>
      <c r="M49" s="42" t="s">
        <v>585</v>
      </c>
      <c r="N49" s="26">
        <v>43530</v>
      </c>
      <c r="O49" s="26">
        <v>43530</v>
      </c>
      <c r="P49" s="28">
        <v>0</v>
      </c>
      <c r="Q49" s="28">
        <v>0</v>
      </c>
      <c r="R49" s="71">
        <v>0</v>
      </c>
      <c r="S49" s="71">
        <v>0</v>
      </c>
      <c r="T49" s="72">
        <v>0</v>
      </c>
      <c r="U49" s="72">
        <v>0</v>
      </c>
      <c r="V49" s="73">
        <v>0</v>
      </c>
      <c r="W49" s="73">
        <v>0</v>
      </c>
      <c r="X49" s="74">
        <f t="shared" si="0"/>
        <v>0</v>
      </c>
      <c r="Y49" s="74">
        <f t="shared" si="1"/>
        <v>0</v>
      </c>
      <c r="Z49" s="74">
        <f t="shared" si="2"/>
        <v>0</v>
      </c>
      <c r="AA49" s="28">
        <v>0</v>
      </c>
      <c r="AB49" s="28">
        <v>0</v>
      </c>
      <c r="AC49" s="71">
        <v>0</v>
      </c>
      <c r="AD49" s="71">
        <v>0</v>
      </c>
      <c r="AE49" s="72">
        <v>0</v>
      </c>
      <c r="AF49" s="72">
        <v>0</v>
      </c>
      <c r="AG49" s="73">
        <v>0</v>
      </c>
      <c r="AH49" s="73">
        <v>0</v>
      </c>
      <c r="AI49" s="74">
        <f t="shared" si="3"/>
        <v>0</v>
      </c>
      <c r="AJ49" s="74">
        <f t="shared" si="4"/>
        <v>0</v>
      </c>
      <c r="AK49" s="74">
        <f t="shared" si="5"/>
        <v>0</v>
      </c>
      <c r="AL49" s="28">
        <v>0</v>
      </c>
      <c r="AM49" s="28">
        <v>0</v>
      </c>
      <c r="AN49" s="71">
        <v>0</v>
      </c>
      <c r="AO49" s="71">
        <v>0</v>
      </c>
      <c r="AP49" s="72">
        <v>0</v>
      </c>
      <c r="AQ49" s="72">
        <v>0</v>
      </c>
      <c r="AR49" s="73">
        <v>0</v>
      </c>
      <c r="AS49" s="73">
        <v>0</v>
      </c>
      <c r="AT49" s="74">
        <f t="shared" si="6"/>
        <v>0</v>
      </c>
      <c r="AU49" s="74">
        <f t="shared" si="7"/>
        <v>0</v>
      </c>
      <c r="AV49" s="74">
        <f t="shared" si="8"/>
        <v>0</v>
      </c>
      <c r="AW49" s="28">
        <v>0</v>
      </c>
      <c r="AX49" s="28">
        <v>0</v>
      </c>
      <c r="AY49" s="71">
        <v>0</v>
      </c>
      <c r="AZ49" s="71">
        <v>0</v>
      </c>
      <c r="BA49" s="72">
        <v>0</v>
      </c>
      <c r="BB49" s="72">
        <v>0</v>
      </c>
      <c r="BC49" s="73">
        <v>0</v>
      </c>
      <c r="BD49" s="73">
        <v>0</v>
      </c>
      <c r="BE49" s="74">
        <f t="shared" si="9"/>
        <v>0</v>
      </c>
      <c r="BF49" s="74">
        <f t="shared" si="10"/>
        <v>0</v>
      </c>
      <c r="BG49" s="74">
        <f t="shared" si="11"/>
        <v>0</v>
      </c>
      <c r="BH49" s="74">
        <f t="shared" si="12"/>
        <v>0</v>
      </c>
      <c r="BI49" s="74">
        <f t="shared" si="13"/>
        <v>0</v>
      </c>
      <c r="BJ49" s="75">
        <f t="shared" si="14"/>
        <v>0</v>
      </c>
      <c r="BK49" s="76">
        <v>0</v>
      </c>
      <c r="BL49" s="76">
        <v>0</v>
      </c>
      <c r="BM49" s="77">
        <v>0</v>
      </c>
      <c r="BN49" s="29">
        <v>0</v>
      </c>
      <c r="BO49" s="29" t="s">
        <v>47</v>
      </c>
      <c r="BP49" s="43" t="s">
        <v>47</v>
      </c>
      <c r="BQ49" s="43" t="s">
        <v>586</v>
      </c>
      <c r="BR49" s="30" t="s">
        <v>587</v>
      </c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</row>
    <row r="50" spans="1:90" s="6" customFormat="1" ht="81" customHeight="1" x14ac:dyDescent="0.2">
      <c r="A50" s="89">
        <v>36</v>
      </c>
      <c r="B50" s="4" t="s">
        <v>546</v>
      </c>
      <c r="C50" s="4" t="s">
        <v>534</v>
      </c>
      <c r="D50" s="4" t="s">
        <v>81</v>
      </c>
      <c r="E50" s="27" t="s">
        <v>588</v>
      </c>
      <c r="F50" s="27">
        <v>1</v>
      </c>
      <c r="G50" s="4">
        <v>0</v>
      </c>
      <c r="H50" s="4" t="s">
        <v>47</v>
      </c>
      <c r="I50" s="4">
        <v>0</v>
      </c>
      <c r="J50" s="91">
        <v>1</v>
      </c>
      <c r="K50" s="56" t="s">
        <v>112</v>
      </c>
      <c r="L50" s="42" t="s">
        <v>372</v>
      </c>
      <c r="M50" s="42" t="s">
        <v>589</v>
      </c>
      <c r="N50" s="26">
        <v>43529</v>
      </c>
      <c r="O50" s="26">
        <v>43529</v>
      </c>
      <c r="P50" s="28">
        <v>0</v>
      </c>
      <c r="Q50" s="28">
        <v>0</v>
      </c>
      <c r="R50" s="71">
        <v>0</v>
      </c>
      <c r="S50" s="71">
        <v>0</v>
      </c>
      <c r="T50" s="72">
        <v>0</v>
      </c>
      <c r="U50" s="72">
        <v>0</v>
      </c>
      <c r="V50" s="73">
        <v>0</v>
      </c>
      <c r="W50" s="73">
        <v>0</v>
      </c>
      <c r="X50" s="74">
        <f t="shared" si="0"/>
        <v>0</v>
      </c>
      <c r="Y50" s="74">
        <f t="shared" si="1"/>
        <v>0</v>
      </c>
      <c r="Z50" s="74">
        <f t="shared" si="2"/>
        <v>0</v>
      </c>
      <c r="AA50" s="28">
        <v>0</v>
      </c>
      <c r="AB50" s="28">
        <v>0</v>
      </c>
      <c r="AC50" s="71">
        <v>0</v>
      </c>
      <c r="AD50" s="71">
        <v>0</v>
      </c>
      <c r="AE50" s="72">
        <v>0</v>
      </c>
      <c r="AF50" s="72">
        <v>0</v>
      </c>
      <c r="AG50" s="73">
        <v>0</v>
      </c>
      <c r="AH50" s="73">
        <v>0</v>
      </c>
      <c r="AI50" s="74">
        <f t="shared" si="3"/>
        <v>0</v>
      </c>
      <c r="AJ50" s="74">
        <f t="shared" si="4"/>
        <v>0</v>
      </c>
      <c r="AK50" s="74">
        <f t="shared" si="5"/>
        <v>0</v>
      </c>
      <c r="AL50" s="28">
        <v>0</v>
      </c>
      <c r="AM50" s="28">
        <v>0</v>
      </c>
      <c r="AN50" s="71">
        <v>0</v>
      </c>
      <c r="AO50" s="71">
        <v>0</v>
      </c>
      <c r="AP50" s="72">
        <v>0</v>
      </c>
      <c r="AQ50" s="72">
        <v>0</v>
      </c>
      <c r="AR50" s="73">
        <v>0</v>
      </c>
      <c r="AS50" s="73">
        <v>0</v>
      </c>
      <c r="AT50" s="74">
        <f t="shared" si="6"/>
        <v>0</v>
      </c>
      <c r="AU50" s="74">
        <f t="shared" si="7"/>
        <v>0</v>
      </c>
      <c r="AV50" s="74">
        <f t="shared" si="8"/>
        <v>0</v>
      </c>
      <c r="AW50" s="28">
        <v>0</v>
      </c>
      <c r="AX50" s="28">
        <v>0</v>
      </c>
      <c r="AY50" s="71">
        <v>0</v>
      </c>
      <c r="AZ50" s="71">
        <v>0</v>
      </c>
      <c r="BA50" s="72">
        <v>0</v>
      </c>
      <c r="BB50" s="72">
        <v>0</v>
      </c>
      <c r="BC50" s="73">
        <v>0</v>
      </c>
      <c r="BD50" s="73">
        <v>0</v>
      </c>
      <c r="BE50" s="74">
        <f t="shared" si="9"/>
        <v>0</v>
      </c>
      <c r="BF50" s="74">
        <f t="shared" si="10"/>
        <v>0</v>
      </c>
      <c r="BG50" s="74">
        <f t="shared" si="11"/>
        <v>0</v>
      </c>
      <c r="BH50" s="74">
        <f t="shared" si="12"/>
        <v>0</v>
      </c>
      <c r="BI50" s="74">
        <f t="shared" si="13"/>
        <v>0</v>
      </c>
      <c r="BJ50" s="75">
        <f t="shared" si="14"/>
        <v>0</v>
      </c>
      <c r="BK50" s="76">
        <v>0</v>
      </c>
      <c r="BL50" s="76">
        <v>0</v>
      </c>
      <c r="BM50" s="77">
        <v>0</v>
      </c>
      <c r="BN50" s="29">
        <v>0</v>
      </c>
      <c r="BO50" s="29" t="s">
        <v>47</v>
      </c>
      <c r="BP50" s="43" t="s">
        <v>47</v>
      </c>
      <c r="BQ50" s="43" t="s">
        <v>586</v>
      </c>
      <c r="BR50" s="30" t="s">
        <v>590</v>
      </c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</row>
    <row r="51" spans="1:90" s="6" customFormat="1" ht="81" customHeight="1" x14ac:dyDescent="0.2">
      <c r="A51" s="89">
        <v>37</v>
      </c>
      <c r="B51" s="4" t="s">
        <v>546</v>
      </c>
      <c r="C51" s="4" t="s">
        <v>534</v>
      </c>
      <c r="D51" s="4" t="s">
        <v>81</v>
      </c>
      <c r="E51" s="27" t="s">
        <v>588</v>
      </c>
      <c r="F51" s="27">
        <v>1</v>
      </c>
      <c r="G51" s="4">
        <v>0</v>
      </c>
      <c r="H51" s="4" t="s">
        <v>47</v>
      </c>
      <c r="I51" s="4">
        <v>0</v>
      </c>
      <c r="J51" s="91">
        <v>1</v>
      </c>
      <c r="K51" s="42" t="s">
        <v>112</v>
      </c>
      <c r="L51" s="42" t="s">
        <v>438</v>
      </c>
      <c r="M51" s="42" t="s">
        <v>589</v>
      </c>
      <c r="N51" s="26">
        <v>43530</v>
      </c>
      <c r="O51" s="26">
        <v>43530</v>
      </c>
      <c r="P51" s="28">
        <v>0</v>
      </c>
      <c r="Q51" s="28">
        <v>0</v>
      </c>
      <c r="R51" s="71">
        <v>0</v>
      </c>
      <c r="S51" s="71">
        <v>0</v>
      </c>
      <c r="T51" s="72">
        <v>0</v>
      </c>
      <c r="U51" s="72">
        <v>0</v>
      </c>
      <c r="V51" s="73">
        <v>0</v>
      </c>
      <c r="W51" s="73">
        <v>0</v>
      </c>
      <c r="X51" s="74">
        <f t="shared" si="0"/>
        <v>0</v>
      </c>
      <c r="Y51" s="74">
        <f t="shared" si="1"/>
        <v>0</v>
      </c>
      <c r="Z51" s="74">
        <f t="shared" si="2"/>
        <v>0</v>
      </c>
      <c r="AA51" s="28">
        <v>0</v>
      </c>
      <c r="AB51" s="28">
        <v>0</v>
      </c>
      <c r="AC51" s="71">
        <v>0</v>
      </c>
      <c r="AD51" s="71">
        <v>0</v>
      </c>
      <c r="AE51" s="72">
        <v>0</v>
      </c>
      <c r="AF51" s="72">
        <v>0</v>
      </c>
      <c r="AG51" s="73">
        <v>0</v>
      </c>
      <c r="AH51" s="73">
        <v>0</v>
      </c>
      <c r="AI51" s="74">
        <f t="shared" si="3"/>
        <v>0</v>
      </c>
      <c r="AJ51" s="74">
        <f t="shared" si="4"/>
        <v>0</v>
      </c>
      <c r="AK51" s="74">
        <f t="shared" si="5"/>
        <v>0</v>
      </c>
      <c r="AL51" s="28">
        <v>0</v>
      </c>
      <c r="AM51" s="28">
        <v>0</v>
      </c>
      <c r="AN51" s="71">
        <v>0</v>
      </c>
      <c r="AO51" s="71">
        <v>0</v>
      </c>
      <c r="AP51" s="72">
        <v>0</v>
      </c>
      <c r="AQ51" s="72">
        <v>0</v>
      </c>
      <c r="AR51" s="73">
        <v>0</v>
      </c>
      <c r="AS51" s="73">
        <v>0</v>
      </c>
      <c r="AT51" s="74">
        <f t="shared" si="6"/>
        <v>0</v>
      </c>
      <c r="AU51" s="74">
        <f t="shared" si="7"/>
        <v>0</v>
      </c>
      <c r="AV51" s="74">
        <f t="shared" si="8"/>
        <v>0</v>
      </c>
      <c r="AW51" s="28">
        <v>0</v>
      </c>
      <c r="AX51" s="28">
        <v>0</v>
      </c>
      <c r="AY51" s="71">
        <v>0</v>
      </c>
      <c r="AZ51" s="71">
        <v>0</v>
      </c>
      <c r="BA51" s="72">
        <v>0</v>
      </c>
      <c r="BB51" s="72">
        <v>0</v>
      </c>
      <c r="BC51" s="73">
        <v>0</v>
      </c>
      <c r="BD51" s="73">
        <v>0</v>
      </c>
      <c r="BE51" s="74">
        <f t="shared" si="9"/>
        <v>0</v>
      </c>
      <c r="BF51" s="74">
        <f t="shared" si="10"/>
        <v>0</v>
      </c>
      <c r="BG51" s="74">
        <f t="shared" si="11"/>
        <v>0</v>
      </c>
      <c r="BH51" s="74">
        <f t="shared" si="12"/>
        <v>0</v>
      </c>
      <c r="BI51" s="74">
        <f t="shared" si="13"/>
        <v>0</v>
      </c>
      <c r="BJ51" s="75">
        <f t="shared" si="14"/>
        <v>0</v>
      </c>
      <c r="BK51" s="76">
        <v>0</v>
      </c>
      <c r="BL51" s="76">
        <v>0</v>
      </c>
      <c r="BM51" s="77">
        <v>0</v>
      </c>
      <c r="BN51" s="29">
        <v>0</v>
      </c>
      <c r="BO51" s="29" t="s">
        <v>47</v>
      </c>
      <c r="BP51" s="43" t="s">
        <v>47</v>
      </c>
      <c r="BQ51" s="43" t="s">
        <v>586</v>
      </c>
      <c r="BR51" s="30" t="s">
        <v>590</v>
      </c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</row>
    <row r="52" spans="1:90" s="6" customFormat="1" ht="81" customHeight="1" x14ac:dyDescent="0.2">
      <c r="A52" s="89">
        <v>38</v>
      </c>
      <c r="B52" s="4" t="s">
        <v>546</v>
      </c>
      <c r="C52" s="4" t="s">
        <v>534</v>
      </c>
      <c r="D52" s="4" t="s">
        <v>81</v>
      </c>
      <c r="E52" s="27" t="s">
        <v>588</v>
      </c>
      <c r="F52" s="27">
        <v>1</v>
      </c>
      <c r="G52" s="4">
        <v>0</v>
      </c>
      <c r="H52" s="4" t="s">
        <v>47</v>
      </c>
      <c r="I52" s="4">
        <v>0</v>
      </c>
      <c r="J52" s="91">
        <v>1</v>
      </c>
      <c r="K52" s="42" t="s">
        <v>112</v>
      </c>
      <c r="L52" s="42" t="s">
        <v>431</v>
      </c>
      <c r="M52" s="42" t="s">
        <v>589</v>
      </c>
      <c r="N52" s="26">
        <v>43531</v>
      </c>
      <c r="O52" s="26">
        <v>43531</v>
      </c>
      <c r="P52" s="28">
        <v>0</v>
      </c>
      <c r="Q52" s="28">
        <v>0</v>
      </c>
      <c r="R52" s="71">
        <v>0</v>
      </c>
      <c r="S52" s="71">
        <v>0</v>
      </c>
      <c r="T52" s="72">
        <v>0</v>
      </c>
      <c r="U52" s="72">
        <v>0</v>
      </c>
      <c r="V52" s="73">
        <v>0</v>
      </c>
      <c r="W52" s="73">
        <v>0</v>
      </c>
      <c r="X52" s="74">
        <f t="shared" si="0"/>
        <v>0</v>
      </c>
      <c r="Y52" s="74">
        <f t="shared" si="1"/>
        <v>0</v>
      </c>
      <c r="Z52" s="74">
        <f t="shared" si="2"/>
        <v>0</v>
      </c>
      <c r="AA52" s="28">
        <v>0</v>
      </c>
      <c r="AB52" s="28">
        <v>0</v>
      </c>
      <c r="AC52" s="71">
        <v>0</v>
      </c>
      <c r="AD52" s="71">
        <v>0</v>
      </c>
      <c r="AE52" s="72">
        <v>0</v>
      </c>
      <c r="AF52" s="72">
        <v>0</v>
      </c>
      <c r="AG52" s="73">
        <v>0</v>
      </c>
      <c r="AH52" s="73">
        <v>0</v>
      </c>
      <c r="AI52" s="74">
        <f t="shared" si="3"/>
        <v>0</v>
      </c>
      <c r="AJ52" s="74">
        <f t="shared" si="4"/>
        <v>0</v>
      </c>
      <c r="AK52" s="74">
        <f t="shared" si="5"/>
        <v>0</v>
      </c>
      <c r="AL52" s="28">
        <v>0</v>
      </c>
      <c r="AM52" s="28">
        <v>0</v>
      </c>
      <c r="AN52" s="71">
        <v>0</v>
      </c>
      <c r="AO52" s="71">
        <v>0</v>
      </c>
      <c r="AP52" s="72">
        <v>0</v>
      </c>
      <c r="AQ52" s="72">
        <v>0</v>
      </c>
      <c r="AR52" s="73">
        <v>0</v>
      </c>
      <c r="AS52" s="73">
        <v>0</v>
      </c>
      <c r="AT52" s="74">
        <f t="shared" si="6"/>
        <v>0</v>
      </c>
      <c r="AU52" s="74">
        <f t="shared" si="7"/>
        <v>0</v>
      </c>
      <c r="AV52" s="74">
        <f t="shared" si="8"/>
        <v>0</v>
      </c>
      <c r="AW52" s="28">
        <v>0</v>
      </c>
      <c r="AX52" s="28">
        <v>0</v>
      </c>
      <c r="AY52" s="71">
        <v>0</v>
      </c>
      <c r="AZ52" s="71">
        <v>0</v>
      </c>
      <c r="BA52" s="72">
        <v>0</v>
      </c>
      <c r="BB52" s="72">
        <v>0</v>
      </c>
      <c r="BC52" s="73">
        <v>0</v>
      </c>
      <c r="BD52" s="73">
        <v>0</v>
      </c>
      <c r="BE52" s="74">
        <f t="shared" si="9"/>
        <v>0</v>
      </c>
      <c r="BF52" s="74">
        <f t="shared" si="10"/>
        <v>0</v>
      </c>
      <c r="BG52" s="74">
        <f t="shared" si="11"/>
        <v>0</v>
      </c>
      <c r="BH52" s="74">
        <f t="shared" si="12"/>
        <v>0</v>
      </c>
      <c r="BI52" s="74">
        <f t="shared" si="13"/>
        <v>0</v>
      </c>
      <c r="BJ52" s="75">
        <f t="shared" si="14"/>
        <v>0</v>
      </c>
      <c r="BK52" s="76">
        <v>0</v>
      </c>
      <c r="BL52" s="76">
        <v>0</v>
      </c>
      <c r="BM52" s="77">
        <v>0</v>
      </c>
      <c r="BN52" s="29">
        <v>0</v>
      </c>
      <c r="BO52" s="29" t="s">
        <v>47</v>
      </c>
      <c r="BP52" s="43" t="s">
        <v>47</v>
      </c>
      <c r="BQ52" s="43" t="s">
        <v>586</v>
      </c>
      <c r="BR52" s="30" t="s">
        <v>590</v>
      </c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</row>
    <row r="53" spans="1:90" s="6" customFormat="1" ht="81" customHeight="1" x14ac:dyDescent="0.2">
      <c r="A53" s="89">
        <v>39</v>
      </c>
      <c r="B53" s="4" t="s">
        <v>546</v>
      </c>
      <c r="C53" s="4" t="s">
        <v>534</v>
      </c>
      <c r="D53" s="4" t="s">
        <v>81</v>
      </c>
      <c r="E53" s="27" t="s">
        <v>588</v>
      </c>
      <c r="F53" s="27">
        <v>1</v>
      </c>
      <c r="G53" s="4">
        <v>0</v>
      </c>
      <c r="H53" s="4" t="s">
        <v>47</v>
      </c>
      <c r="I53" s="4">
        <v>0</v>
      </c>
      <c r="J53" s="91">
        <v>1</v>
      </c>
      <c r="K53" s="42" t="s">
        <v>112</v>
      </c>
      <c r="L53" s="42" t="s">
        <v>428</v>
      </c>
      <c r="M53" s="42" t="s">
        <v>589</v>
      </c>
      <c r="N53" s="26">
        <v>43532</v>
      </c>
      <c r="O53" s="26">
        <v>43532</v>
      </c>
      <c r="P53" s="28">
        <v>0</v>
      </c>
      <c r="Q53" s="28">
        <v>0</v>
      </c>
      <c r="R53" s="71">
        <v>0</v>
      </c>
      <c r="S53" s="71">
        <v>0</v>
      </c>
      <c r="T53" s="72">
        <v>0</v>
      </c>
      <c r="U53" s="72">
        <v>0</v>
      </c>
      <c r="V53" s="73">
        <v>0</v>
      </c>
      <c r="W53" s="73">
        <v>0</v>
      </c>
      <c r="X53" s="74">
        <f t="shared" si="0"/>
        <v>0</v>
      </c>
      <c r="Y53" s="74">
        <f t="shared" si="1"/>
        <v>0</v>
      </c>
      <c r="Z53" s="74">
        <f t="shared" si="2"/>
        <v>0</v>
      </c>
      <c r="AA53" s="28">
        <v>0</v>
      </c>
      <c r="AB53" s="28">
        <v>0</v>
      </c>
      <c r="AC53" s="71">
        <v>0</v>
      </c>
      <c r="AD53" s="71">
        <v>0</v>
      </c>
      <c r="AE53" s="72">
        <v>0</v>
      </c>
      <c r="AF53" s="72">
        <v>0</v>
      </c>
      <c r="AG53" s="73">
        <v>0</v>
      </c>
      <c r="AH53" s="73">
        <v>0</v>
      </c>
      <c r="AI53" s="74">
        <f t="shared" si="3"/>
        <v>0</v>
      </c>
      <c r="AJ53" s="74">
        <f t="shared" si="4"/>
        <v>0</v>
      </c>
      <c r="AK53" s="74">
        <f t="shared" si="5"/>
        <v>0</v>
      </c>
      <c r="AL53" s="28">
        <v>0</v>
      </c>
      <c r="AM53" s="28">
        <v>0</v>
      </c>
      <c r="AN53" s="71">
        <v>0</v>
      </c>
      <c r="AO53" s="71">
        <v>0</v>
      </c>
      <c r="AP53" s="72">
        <v>0</v>
      </c>
      <c r="AQ53" s="72">
        <v>0</v>
      </c>
      <c r="AR53" s="73">
        <v>0</v>
      </c>
      <c r="AS53" s="73">
        <v>0</v>
      </c>
      <c r="AT53" s="74">
        <f t="shared" si="6"/>
        <v>0</v>
      </c>
      <c r="AU53" s="74">
        <f t="shared" si="7"/>
        <v>0</v>
      </c>
      <c r="AV53" s="74">
        <f t="shared" si="8"/>
        <v>0</v>
      </c>
      <c r="AW53" s="28">
        <v>0</v>
      </c>
      <c r="AX53" s="28">
        <v>0</v>
      </c>
      <c r="AY53" s="71">
        <v>0</v>
      </c>
      <c r="AZ53" s="71">
        <v>0</v>
      </c>
      <c r="BA53" s="72">
        <v>0</v>
      </c>
      <c r="BB53" s="72">
        <v>0</v>
      </c>
      <c r="BC53" s="73">
        <v>0</v>
      </c>
      <c r="BD53" s="73">
        <v>0</v>
      </c>
      <c r="BE53" s="74">
        <f t="shared" si="9"/>
        <v>0</v>
      </c>
      <c r="BF53" s="74">
        <f t="shared" si="10"/>
        <v>0</v>
      </c>
      <c r="BG53" s="74">
        <f t="shared" si="11"/>
        <v>0</v>
      </c>
      <c r="BH53" s="74">
        <f t="shared" si="12"/>
        <v>0</v>
      </c>
      <c r="BI53" s="74">
        <f t="shared" si="13"/>
        <v>0</v>
      </c>
      <c r="BJ53" s="75">
        <f t="shared" si="14"/>
        <v>0</v>
      </c>
      <c r="BK53" s="76">
        <v>0</v>
      </c>
      <c r="BL53" s="76">
        <v>0</v>
      </c>
      <c r="BM53" s="77">
        <v>0</v>
      </c>
      <c r="BN53" s="29">
        <v>0</v>
      </c>
      <c r="BO53" s="29" t="s">
        <v>47</v>
      </c>
      <c r="BP53" s="43" t="s">
        <v>47</v>
      </c>
      <c r="BQ53" s="43" t="s">
        <v>586</v>
      </c>
      <c r="BR53" s="30" t="s">
        <v>590</v>
      </c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</row>
    <row r="54" spans="1:90" s="6" customFormat="1" ht="81" customHeight="1" x14ac:dyDescent="0.2">
      <c r="A54" s="89">
        <v>40</v>
      </c>
      <c r="B54" s="4" t="s">
        <v>546</v>
      </c>
      <c r="C54" s="4" t="s">
        <v>534</v>
      </c>
      <c r="D54" s="4" t="s">
        <v>81</v>
      </c>
      <c r="E54" s="98" t="s">
        <v>650</v>
      </c>
      <c r="F54" s="27">
        <v>1</v>
      </c>
      <c r="G54" s="4">
        <v>0</v>
      </c>
      <c r="H54" s="4" t="s">
        <v>47</v>
      </c>
      <c r="I54" s="4">
        <v>0</v>
      </c>
      <c r="J54" s="91">
        <v>1</v>
      </c>
      <c r="K54" s="42" t="s">
        <v>108</v>
      </c>
      <c r="L54" s="42" t="s">
        <v>345</v>
      </c>
      <c r="M54" s="42" t="s">
        <v>651</v>
      </c>
      <c r="N54" s="26">
        <v>43535</v>
      </c>
      <c r="O54" s="26">
        <v>43535</v>
      </c>
      <c r="P54" s="28">
        <v>0</v>
      </c>
      <c r="Q54" s="28">
        <v>0</v>
      </c>
      <c r="R54" s="71">
        <v>0</v>
      </c>
      <c r="S54" s="71">
        <v>0</v>
      </c>
      <c r="T54" s="72">
        <v>0</v>
      </c>
      <c r="U54" s="72">
        <v>0</v>
      </c>
      <c r="V54" s="73">
        <v>0</v>
      </c>
      <c r="W54" s="73">
        <v>0</v>
      </c>
      <c r="X54" s="74">
        <f t="shared" si="0"/>
        <v>0</v>
      </c>
      <c r="Y54" s="74">
        <f t="shared" si="1"/>
        <v>0</v>
      </c>
      <c r="Z54" s="74">
        <f t="shared" si="2"/>
        <v>0</v>
      </c>
      <c r="AA54" s="28">
        <v>0</v>
      </c>
      <c r="AB54" s="28">
        <v>0</v>
      </c>
      <c r="AC54" s="71">
        <v>0</v>
      </c>
      <c r="AD54" s="71">
        <v>0</v>
      </c>
      <c r="AE54" s="72">
        <v>0</v>
      </c>
      <c r="AF54" s="72">
        <v>0</v>
      </c>
      <c r="AG54" s="73">
        <v>0</v>
      </c>
      <c r="AH54" s="73">
        <v>0</v>
      </c>
      <c r="AI54" s="74">
        <f t="shared" si="3"/>
        <v>0</v>
      </c>
      <c r="AJ54" s="74">
        <f t="shared" si="4"/>
        <v>0</v>
      </c>
      <c r="AK54" s="74">
        <f t="shared" si="5"/>
        <v>0</v>
      </c>
      <c r="AL54" s="28">
        <v>0</v>
      </c>
      <c r="AM54" s="28">
        <v>0</v>
      </c>
      <c r="AN54" s="71">
        <v>0</v>
      </c>
      <c r="AO54" s="71">
        <v>0</v>
      </c>
      <c r="AP54" s="72">
        <v>0</v>
      </c>
      <c r="AQ54" s="72">
        <v>0</v>
      </c>
      <c r="AR54" s="73">
        <v>0</v>
      </c>
      <c r="AS54" s="73">
        <v>0</v>
      </c>
      <c r="AT54" s="74">
        <f t="shared" si="6"/>
        <v>0</v>
      </c>
      <c r="AU54" s="74">
        <f t="shared" si="7"/>
        <v>0</v>
      </c>
      <c r="AV54" s="74">
        <f t="shared" si="8"/>
        <v>0</v>
      </c>
      <c r="AW54" s="28">
        <v>0</v>
      </c>
      <c r="AX54" s="28">
        <v>0</v>
      </c>
      <c r="AY54" s="71">
        <v>0</v>
      </c>
      <c r="AZ54" s="71">
        <v>0</v>
      </c>
      <c r="BA54" s="72">
        <v>0</v>
      </c>
      <c r="BB54" s="72">
        <v>0</v>
      </c>
      <c r="BC54" s="73">
        <v>0</v>
      </c>
      <c r="BD54" s="73">
        <v>0</v>
      </c>
      <c r="BE54" s="74">
        <f t="shared" si="9"/>
        <v>0</v>
      </c>
      <c r="BF54" s="74">
        <f t="shared" si="10"/>
        <v>0</v>
      </c>
      <c r="BG54" s="74">
        <f t="shared" si="11"/>
        <v>0</v>
      </c>
      <c r="BH54" s="74">
        <f t="shared" si="12"/>
        <v>0</v>
      </c>
      <c r="BI54" s="74">
        <f t="shared" si="13"/>
        <v>0</v>
      </c>
      <c r="BJ54" s="75">
        <f t="shared" si="14"/>
        <v>0</v>
      </c>
      <c r="BK54" s="76">
        <v>0</v>
      </c>
      <c r="BL54" s="76">
        <v>0</v>
      </c>
      <c r="BM54" s="77">
        <f>(BK54*420)*BL54</f>
        <v>0</v>
      </c>
      <c r="BN54" s="29">
        <v>0</v>
      </c>
      <c r="BO54" s="29" t="s">
        <v>47</v>
      </c>
      <c r="BP54" s="43" t="s">
        <v>47</v>
      </c>
      <c r="BQ54" s="43" t="s">
        <v>586</v>
      </c>
      <c r="BR54" s="30" t="s">
        <v>652</v>
      </c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</row>
    <row r="55" spans="1:90" s="6" customFormat="1" ht="81" customHeight="1" x14ac:dyDescent="0.2">
      <c r="A55" s="89">
        <v>41</v>
      </c>
      <c r="B55" s="4" t="s">
        <v>546</v>
      </c>
      <c r="C55" s="4" t="s">
        <v>534</v>
      </c>
      <c r="D55" s="4" t="s">
        <v>81</v>
      </c>
      <c r="E55" s="98" t="s">
        <v>653</v>
      </c>
      <c r="F55" s="27">
        <v>1</v>
      </c>
      <c r="G55" s="4">
        <v>0</v>
      </c>
      <c r="H55" s="4" t="s">
        <v>47</v>
      </c>
      <c r="I55" s="4">
        <v>1</v>
      </c>
      <c r="J55" s="4">
        <v>0</v>
      </c>
      <c r="K55" s="56" t="s">
        <v>4</v>
      </c>
      <c r="L55" s="42" t="s">
        <v>125</v>
      </c>
      <c r="M55" s="42" t="s">
        <v>654</v>
      </c>
      <c r="N55" s="26">
        <v>43536</v>
      </c>
      <c r="O55" s="26">
        <v>43536</v>
      </c>
      <c r="P55" s="28">
        <v>0</v>
      </c>
      <c r="Q55" s="28">
        <v>0</v>
      </c>
      <c r="R55" s="71">
        <v>0</v>
      </c>
      <c r="S55" s="71">
        <v>0</v>
      </c>
      <c r="T55" s="72">
        <v>0</v>
      </c>
      <c r="U55" s="72">
        <v>0</v>
      </c>
      <c r="V55" s="73">
        <v>0</v>
      </c>
      <c r="W55" s="73">
        <v>0</v>
      </c>
      <c r="X55" s="74">
        <f t="shared" si="0"/>
        <v>0</v>
      </c>
      <c r="Y55" s="74">
        <f t="shared" si="1"/>
        <v>0</v>
      </c>
      <c r="Z55" s="74">
        <f t="shared" si="2"/>
        <v>0</v>
      </c>
      <c r="AA55" s="28">
        <v>0</v>
      </c>
      <c r="AB55" s="28">
        <v>0</v>
      </c>
      <c r="AC55" s="71">
        <v>0</v>
      </c>
      <c r="AD55" s="71">
        <v>0</v>
      </c>
      <c r="AE55" s="72">
        <v>0</v>
      </c>
      <c r="AF55" s="72">
        <v>0</v>
      </c>
      <c r="AG55" s="73">
        <v>0</v>
      </c>
      <c r="AH55" s="73">
        <v>0</v>
      </c>
      <c r="AI55" s="74">
        <f t="shared" si="3"/>
        <v>0</v>
      </c>
      <c r="AJ55" s="74">
        <f t="shared" si="4"/>
        <v>0</v>
      </c>
      <c r="AK55" s="74">
        <f t="shared" si="5"/>
        <v>0</v>
      </c>
      <c r="AL55" s="28">
        <v>0</v>
      </c>
      <c r="AM55" s="28">
        <v>0</v>
      </c>
      <c r="AN55" s="71">
        <v>0</v>
      </c>
      <c r="AO55" s="71">
        <v>0</v>
      </c>
      <c r="AP55" s="72">
        <v>0</v>
      </c>
      <c r="AQ55" s="72">
        <v>0</v>
      </c>
      <c r="AR55" s="73">
        <v>0</v>
      </c>
      <c r="AS55" s="73">
        <v>0</v>
      </c>
      <c r="AT55" s="74">
        <f t="shared" si="6"/>
        <v>0</v>
      </c>
      <c r="AU55" s="74">
        <f t="shared" si="7"/>
        <v>0</v>
      </c>
      <c r="AV55" s="74">
        <f t="shared" si="8"/>
        <v>0</v>
      </c>
      <c r="AW55" s="28">
        <v>0</v>
      </c>
      <c r="AX55" s="28">
        <v>0</v>
      </c>
      <c r="AY55" s="71">
        <v>0</v>
      </c>
      <c r="AZ55" s="71">
        <v>0</v>
      </c>
      <c r="BA55" s="72">
        <v>0</v>
      </c>
      <c r="BB55" s="72">
        <v>0</v>
      </c>
      <c r="BC55" s="73">
        <v>16</v>
      </c>
      <c r="BD55" s="73">
        <v>20</v>
      </c>
      <c r="BE55" s="74">
        <f t="shared" si="9"/>
        <v>16</v>
      </c>
      <c r="BF55" s="74">
        <f t="shared" si="10"/>
        <v>20</v>
      </c>
      <c r="BG55" s="74">
        <f t="shared" si="11"/>
        <v>36</v>
      </c>
      <c r="BH55" s="74">
        <f t="shared" si="12"/>
        <v>16</v>
      </c>
      <c r="BI55" s="74">
        <f t="shared" si="13"/>
        <v>20</v>
      </c>
      <c r="BJ55" s="75">
        <f t="shared" si="14"/>
        <v>36</v>
      </c>
      <c r="BK55" s="76">
        <v>0</v>
      </c>
      <c r="BL55" s="76">
        <v>0</v>
      </c>
      <c r="BM55" s="77">
        <f t="shared" ref="BM55:BM57" si="16">(BK55*420)*BL55</f>
        <v>0</v>
      </c>
      <c r="BN55" s="29">
        <v>0</v>
      </c>
      <c r="BO55" s="29" t="s">
        <v>47</v>
      </c>
      <c r="BP55" s="43" t="s">
        <v>47</v>
      </c>
      <c r="BQ55" s="43" t="s">
        <v>586</v>
      </c>
      <c r="BR55" s="30" t="s">
        <v>655</v>
      </c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</row>
    <row r="56" spans="1:90" s="6" customFormat="1" ht="81" customHeight="1" x14ac:dyDescent="0.2">
      <c r="A56" s="89">
        <v>42</v>
      </c>
      <c r="B56" s="4" t="s">
        <v>546</v>
      </c>
      <c r="C56" s="4" t="s">
        <v>534</v>
      </c>
      <c r="D56" s="4" t="s">
        <v>81</v>
      </c>
      <c r="E56" s="98" t="s">
        <v>597</v>
      </c>
      <c r="F56" s="27">
        <v>0</v>
      </c>
      <c r="G56" s="4">
        <v>1</v>
      </c>
      <c r="H56" s="4" t="s">
        <v>656</v>
      </c>
      <c r="I56" s="4">
        <v>1</v>
      </c>
      <c r="J56" s="4">
        <v>0</v>
      </c>
      <c r="K56" s="42" t="s">
        <v>4</v>
      </c>
      <c r="L56" s="42" t="s">
        <v>127</v>
      </c>
      <c r="M56" s="42" t="s">
        <v>657</v>
      </c>
      <c r="N56" s="26">
        <v>43537</v>
      </c>
      <c r="O56" s="26">
        <v>43537</v>
      </c>
      <c r="P56" s="28">
        <v>0</v>
      </c>
      <c r="Q56" s="28">
        <v>0</v>
      </c>
      <c r="R56" s="71">
        <v>0</v>
      </c>
      <c r="S56" s="71">
        <v>0</v>
      </c>
      <c r="T56" s="72">
        <v>0</v>
      </c>
      <c r="U56" s="72">
        <v>0</v>
      </c>
      <c r="V56" s="73">
        <v>0</v>
      </c>
      <c r="W56" s="73">
        <v>0</v>
      </c>
      <c r="X56" s="74">
        <f t="shared" si="0"/>
        <v>0</v>
      </c>
      <c r="Y56" s="74">
        <f t="shared" si="1"/>
        <v>0</v>
      </c>
      <c r="Z56" s="74">
        <f t="shared" si="2"/>
        <v>0</v>
      </c>
      <c r="AA56" s="28">
        <v>0</v>
      </c>
      <c r="AB56" s="28">
        <v>0</v>
      </c>
      <c r="AC56" s="71">
        <v>0</v>
      </c>
      <c r="AD56" s="71">
        <v>0</v>
      </c>
      <c r="AE56" s="72">
        <v>0</v>
      </c>
      <c r="AF56" s="72">
        <v>0</v>
      </c>
      <c r="AG56" s="73">
        <v>0</v>
      </c>
      <c r="AH56" s="73">
        <v>0</v>
      </c>
      <c r="AI56" s="74">
        <f t="shared" si="3"/>
        <v>0</v>
      </c>
      <c r="AJ56" s="74">
        <f t="shared" si="4"/>
        <v>0</v>
      </c>
      <c r="AK56" s="74">
        <f t="shared" si="5"/>
        <v>0</v>
      </c>
      <c r="AL56" s="28">
        <v>0</v>
      </c>
      <c r="AM56" s="28">
        <v>0</v>
      </c>
      <c r="AN56" s="71">
        <v>0</v>
      </c>
      <c r="AO56" s="71">
        <v>0</v>
      </c>
      <c r="AP56" s="72">
        <v>0</v>
      </c>
      <c r="AQ56" s="72">
        <v>0</v>
      </c>
      <c r="AR56" s="73">
        <v>0</v>
      </c>
      <c r="AS56" s="73">
        <v>0</v>
      </c>
      <c r="AT56" s="74">
        <f t="shared" si="6"/>
        <v>0</v>
      </c>
      <c r="AU56" s="74">
        <f t="shared" si="7"/>
        <v>0</v>
      </c>
      <c r="AV56" s="74">
        <f t="shared" si="8"/>
        <v>0</v>
      </c>
      <c r="AW56" s="28">
        <v>11</v>
      </c>
      <c r="AX56" s="28">
        <v>20</v>
      </c>
      <c r="AY56" s="71">
        <v>0</v>
      </c>
      <c r="AZ56" s="71">
        <v>0</v>
      </c>
      <c r="BA56" s="72">
        <v>0</v>
      </c>
      <c r="BB56" s="72">
        <v>0</v>
      </c>
      <c r="BC56" s="73">
        <v>19</v>
      </c>
      <c r="BD56" s="73">
        <v>30</v>
      </c>
      <c r="BE56" s="74">
        <f t="shared" si="9"/>
        <v>30</v>
      </c>
      <c r="BF56" s="74">
        <f t="shared" si="10"/>
        <v>50</v>
      </c>
      <c r="BG56" s="74">
        <f t="shared" si="11"/>
        <v>80</v>
      </c>
      <c r="BH56" s="74">
        <f t="shared" si="12"/>
        <v>30</v>
      </c>
      <c r="BI56" s="74">
        <f t="shared" si="13"/>
        <v>50</v>
      </c>
      <c r="BJ56" s="75">
        <f t="shared" si="14"/>
        <v>80</v>
      </c>
      <c r="BK56" s="76">
        <v>0</v>
      </c>
      <c r="BL56" s="76">
        <v>0</v>
      </c>
      <c r="BM56" s="77">
        <f t="shared" si="16"/>
        <v>0</v>
      </c>
      <c r="BN56" s="29">
        <v>0</v>
      </c>
      <c r="BO56" s="29" t="s">
        <v>47</v>
      </c>
      <c r="BP56" s="43" t="s">
        <v>47</v>
      </c>
      <c r="BQ56" s="43" t="s">
        <v>586</v>
      </c>
      <c r="BR56" s="30" t="s">
        <v>655</v>
      </c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</row>
    <row r="57" spans="1:90" s="6" customFormat="1" ht="81" customHeight="1" x14ac:dyDescent="0.2">
      <c r="A57" s="89">
        <v>43</v>
      </c>
      <c r="B57" s="4" t="s">
        <v>546</v>
      </c>
      <c r="C57" s="4" t="s">
        <v>534</v>
      </c>
      <c r="D57" s="4" t="s">
        <v>81</v>
      </c>
      <c r="E57" s="98" t="s">
        <v>658</v>
      </c>
      <c r="F57" s="27">
        <v>1</v>
      </c>
      <c r="G57" s="4">
        <v>0</v>
      </c>
      <c r="H57" s="4" t="s">
        <v>47</v>
      </c>
      <c r="I57" s="4">
        <v>0</v>
      </c>
      <c r="J57" s="91">
        <v>1</v>
      </c>
      <c r="K57" s="42" t="s">
        <v>108</v>
      </c>
      <c r="L57" s="42" t="s">
        <v>341</v>
      </c>
      <c r="M57" s="42" t="s">
        <v>659</v>
      </c>
      <c r="N57" s="26">
        <v>43539</v>
      </c>
      <c r="O57" s="26">
        <v>43539</v>
      </c>
      <c r="P57" s="28">
        <v>0</v>
      </c>
      <c r="Q57" s="28">
        <v>0</v>
      </c>
      <c r="R57" s="71">
        <v>0</v>
      </c>
      <c r="S57" s="71">
        <v>0</v>
      </c>
      <c r="T57" s="72">
        <v>0</v>
      </c>
      <c r="U57" s="72">
        <v>0</v>
      </c>
      <c r="V57" s="73">
        <v>0</v>
      </c>
      <c r="W57" s="73">
        <v>0</v>
      </c>
      <c r="X57" s="74">
        <f t="shared" si="0"/>
        <v>0</v>
      </c>
      <c r="Y57" s="74">
        <f t="shared" si="1"/>
        <v>0</v>
      </c>
      <c r="Z57" s="74">
        <f t="shared" si="2"/>
        <v>0</v>
      </c>
      <c r="AA57" s="28">
        <v>0</v>
      </c>
      <c r="AB57" s="28">
        <v>0</v>
      </c>
      <c r="AC57" s="71">
        <v>0</v>
      </c>
      <c r="AD57" s="71">
        <v>0</v>
      </c>
      <c r="AE57" s="72">
        <v>0</v>
      </c>
      <c r="AF57" s="72">
        <v>0</v>
      </c>
      <c r="AG57" s="73">
        <v>0</v>
      </c>
      <c r="AH57" s="73">
        <v>0</v>
      </c>
      <c r="AI57" s="74">
        <f t="shared" si="3"/>
        <v>0</v>
      </c>
      <c r="AJ57" s="74">
        <f t="shared" si="4"/>
        <v>0</v>
      </c>
      <c r="AK57" s="74">
        <f t="shared" si="5"/>
        <v>0</v>
      </c>
      <c r="AL57" s="28">
        <v>0</v>
      </c>
      <c r="AM57" s="28">
        <v>0</v>
      </c>
      <c r="AN57" s="71">
        <v>0</v>
      </c>
      <c r="AO57" s="71">
        <v>0</v>
      </c>
      <c r="AP57" s="72">
        <v>0</v>
      </c>
      <c r="AQ57" s="72">
        <v>0</v>
      </c>
      <c r="AR57" s="73">
        <v>0</v>
      </c>
      <c r="AS57" s="73">
        <v>0</v>
      </c>
      <c r="AT57" s="74">
        <f t="shared" si="6"/>
        <v>0</v>
      </c>
      <c r="AU57" s="74">
        <f t="shared" si="7"/>
        <v>0</v>
      </c>
      <c r="AV57" s="74">
        <f t="shared" si="8"/>
        <v>0</v>
      </c>
      <c r="AW57" s="28">
        <v>0</v>
      </c>
      <c r="AX57" s="28">
        <v>0</v>
      </c>
      <c r="AY57" s="71">
        <v>0</v>
      </c>
      <c r="AZ57" s="71">
        <v>0</v>
      </c>
      <c r="BA57" s="72">
        <v>0</v>
      </c>
      <c r="BB57" s="72">
        <v>0</v>
      </c>
      <c r="BC57" s="73">
        <v>0</v>
      </c>
      <c r="BD57" s="73">
        <v>0</v>
      </c>
      <c r="BE57" s="74">
        <f t="shared" si="9"/>
        <v>0</v>
      </c>
      <c r="BF57" s="74">
        <f t="shared" si="10"/>
        <v>0</v>
      </c>
      <c r="BG57" s="74">
        <f t="shared" si="11"/>
        <v>0</v>
      </c>
      <c r="BH57" s="74">
        <f t="shared" si="12"/>
        <v>0</v>
      </c>
      <c r="BI57" s="74">
        <f t="shared" si="13"/>
        <v>0</v>
      </c>
      <c r="BJ57" s="75">
        <f t="shared" si="14"/>
        <v>0</v>
      </c>
      <c r="BK57" s="76">
        <v>0</v>
      </c>
      <c r="BL57" s="76">
        <v>0</v>
      </c>
      <c r="BM57" s="77">
        <f t="shared" si="16"/>
        <v>0</v>
      </c>
      <c r="BN57" s="29">
        <v>0</v>
      </c>
      <c r="BO57" s="29" t="s">
        <v>47</v>
      </c>
      <c r="BP57" s="43" t="s">
        <v>47</v>
      </c>
      <c r="BQ57" s="43" t="s">
        <v>586</v>
      </c>
      <c r="BR57" s="30" t="s">
        <v>660</v>
      </c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</row>
    <row r="58" spans="1:90" s="6" customFormat="1" ht="81" customHeight="1" x14ac:dyDescent="0.2">
      <c r="A58" s="89">
        <v>44</v>
      </c>
      <c r="B58" s="4" t="s">
        <v>546</v>
      </c>
      <c r="C58" s="4" t="s">
        <v>534</v>
      </c>
      <c r="D58" s="4" t="s">
        <v>81</v>
      </c>
      <c r="E58" s="27" t="s">
        <v>741</v>
      </c>
      <c r="F58" s="27">
        <v>1</v>
      </c>
      <c r="G58" s="4" t="s">
        <v>47</v>
      </c>
      <c r="H58" s="4" t="s">
        <v>47</v>
      </c>
      <c r="I58" s="4">
        <v>1</v>
      </c>
      <c r="J58" s="4">
        <v>0</v>
      </c>
      <c r="K58" s="42" t="s">
        <v>4</v>
      </c>
      <c r="L58" s="42" t="s">
        <v>4</v>
      </c>
      <c r="M58" s="42" t="s">
        <v>700</v>
      </c>
      <c r="N58" s="26">
        <v>43544</v>
      </c>
      <c r="O58" s="26">
        <v>43544</v>
      </c>
      <c r="P58" s="28">
        <v>0</v>
      </c>
      <c r="Q58" s="28">
        <v>0</v>
      </c>
      <c r="R58" s="71">
        <v>0</v>
      </c>
      <c r="S58" s="71">
        <v>0</v>
      </c>
      <c r="T58" s="72">
        <v>0</v>
      </c>
      <c r="U58" s="72">
        <v>0</v>
      </c>
      <c r="V58" s="73">
        <v>0</v>
      </c>
      <c r="W58" s="73">
        <v>0</v>
      </c>
      <c r="X58" s="74">
        <f t="shared" si="0"/>
        <v>0</v>
      </c>
      <c r="Y58" s="74">
        <f t="shared" si="1"/>
        <v>0</v>
      </c>
      <c r="Z58" s="74">
        <f t="shared" si="2"/>
        <v>0</v>
      </c>
      <c r="AA58" s="28">
        <v>0</v>
      </c>
      <c r="AB58" s="28">
        <v>0</v>
      </c>
      <c r="AC58" s="71">
        <v>0</v>
      </c>
      <c r="AD58" s="71">
        <v>0</v>
      </c>
      <c r="AE58" s="72">
        <v>0</v>
      </c>
      <c r="AF58" s="72">
        <v>0</v>
      </c>
      <c r="AG58" s="73">
        <v>0</v>
      </c>
      <c r="AH58" s="73">
        <v>0</v>
      </c>
      <c r="AI58" s="74">
        <f t="shared" si="3"/>
        <v>0</v>
      </c>
      <c r="AJ58" s="74">
        <f t="shared" si="4"/>
        <v>0</v>
      </c>
      <c r="AK58" s="74">
        <f t="shared" si="5"/>
        <v>0</v>
      </c>
      <c r="AL58" s="28">
        <v>0</v>
      </c>
      <c r="AM58" s="28">
        <v>0</v>
      </c>
      <c r="AN58" s="71">
        <v>0</v>
      </c>
      <c r="AO58" s="71">
        <v>0</v>
      </c>
      <c r="AP58" s="72">
        <v>0</v>
      </c>
      <c r="AQ58" s="72">
        <v>0</v>
      </c>
      <c r="AR58" s="73">
        <v>0</v>
      </c>
      <c r="AS58" s="73">
        <v>0</v>
      </c>
      <c r="AT58" s="74">
        <f t="shared" si="6"/>
        <v>0</v>
      </c>
      <c r="AU58" s="74">
        <f t="shared" si="7"/>
        <v>0</v>
      </c>
      <c r="AV58" s="74">
        <f t="shared" si="8"/>
        <v>0</v>
      </c>
      <c r="AW58" s="28">
        <v>0</v>
      </c>
      <c r="AX58" s="28">
        <v>0</v>
      </c>
      <c r="AY58" s="71">
        <v>0</v>
      </c>
      <c r="AZ58" s="71">
        <v>0</v>
      </c>
      <c r="BA58" s="72">
        <v>0</v>
      </c>
      <c r="BB58" s="72">
        <v>0</v>
      </c>
      <c r="BC58" s="73">
        <v>50</v>
      </c>
      <c r="BD58" s="73">
        <v>50</v>
      </c>
      <c r="BE58" s="74">
        <f t="shared" si="9"/>
        <v>50</v>
      </c>
      <c r="BF58" s="74">
        <f t="shared" si="10"/>
        <v>50</v>
      </c>
      <c r="BG58" s="74">
        <f t="shared" si="11"/>
        <v>100</v>
      </c>
      <c r="BH58" s="74">
        <f t="shared" si="12"/>
        <v>50</v>
      </c>
      <c r="BI58" s="74">
        <f t="shared" si="13"/>
        <v>50</v>
      </c>
      <c r="BJ58" s="75">
        <f t="shared" si="14"/>
        <v>100</v>
      </c>
      <c r="BK58" s="76">
        <v>0</v>
      </c>
      <c r="BL58" s="76">
        <v>0</v>
      </c>
      <c r="BM58" s="77">
        <v>0</v>
      </c>
      <c r="BN58" s="29">
        <v>0</v>
      </c>
      <c r="BO58" s="29"/>
      <c r="BP58" s="43" t="s">
        <v>47</v>
      </c>
      <c r="BQ58" s="43" t="s">
        <v>593</v>
      </c>
      <c r="BR58" s="30" t="s">
        <v>47</v>
      </c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</row>
    <row r="59" spans="1:90" s="6" customFormat="1" ht="81" customHeight="1" x14ac:dyDescent="0.2">
      <c r="A59" s="89">
        <v>45</v>
      </c>
      <c r="B59" s="4" t="s">
        <v>546</v>
      </c>
      <c r="C59" s="4" t="s">
        <v>534</v>
      </c>
      <c r="D59" s="4" t="s">
        <v>81</v>
      </c>
      <c r="E59" s="27" t="s">
        <v>775</v>
      </c>
      <c r="F59" s="27">
        <v>1</v>
      </c>
      <c r="G59" s="4">
        <v>0</v>
      </c>
      <c r="H59" s="4" t="s">
        <v>47</v>
      </c>
      <c r="I59" s="4">
        <v>0</v>
      </c>
      <c r="J59" s="91">
        <v>1</v>
      </c>
      <c r="K59" s="42" t="s">
        <v>99</v>
      </c>
      <c r="L59" s="42" t="s">
        <v>215</v>
      </c>
      <c r="M59" s="42" t="s">
        <v>776</v>
      </c>
      <c r="N59" s="26">
        <v>43546</v>
      </c>
      <c r="O59" s="26">
        <v>43546</v>
      </c>
      <c r="P59" s="28">
        <v>0</v>
      </c>
      <c r="Q59" s="28">
        <v>0</v>
      </c>
      <c r="R59" s="71">
        <v>0</v>
      </c>
      <c r="S59" s="71">
        <v>0</v>
      </c>
      <c r="T59" s="72">
        <v>0</v>
      </c>
      <c r="U59" s="72">
        <v>0</v>
      </c>
      <c r="V59" s="73">
        <v>0</v>
      </c>
      <c r="W59" s="73">
        <v>0</v>
      </c>
      <c r="X59" s="74">
        <f t="shared" si="0"/>
        <v>0</v>
      </c>
      <c r="Y59" s="74">
        <f t="shared" si="1"/>
        <v>0</v>
      </c>
      <c r="Z59" s="74">
        <f t="shared" si="2"/>
        <v>0</v>
      </c>
      <c r="AA59" s="28">
        <v>0</v>
      </c>
      <c r="AB59" s="28">
        <v>0</v>
      </c>
      <c r="AC59" s="71">
        <v>0</v>
      </c>
      <c r="AD59" s="71">
        <v>0</v>
      </c>
      <c r="AE59" s="72">
        <v>0</v>
      </c>
      <c r="AF59" s="72">
        <v>0</v>
      </c>
      <c r="AG59" s="73">
        <v>0</v>
      </c>
      <c r="AH59" s="73">
        <v>0</v>
      </c>
      <c r="AI59" s="74">
        <f t="shared" si="3"/>
        <v>0</v>
      </c>
      <c r="AJ59" s="74">
        <f t="shared" si="4"/>
        <v>0</v>
      </c>
      <c r="AK59" s="74">
        <f t="shared" si="5"/>
        <v>0</v>
      </c>
      <c r="AL59" s="28">
        <v>0</v>
      </c>
      <c r="AM59" s="28">
        <v>0</v>
      </c>
      <c r="AN59" s="71">
        <v>0</v>
      </c>
      <c r="AO59" s="71">
        <v>0</v>
      </c>
      <c r="AP59" s="72">
        <v>0</v>
      </c>
      <c r="AQ59" s="72">
        <v>0</v>
      </c>
      <c r="AR59" s="73">
        <v>0</v>
      </c>
      <c r="AS59" s="73">
        <v>0</v>
      </c>
      <c r="AT59" s="74">
        <f t="shared" si="6"/>
        <v>0</v>
      </c>
      <c r="AU59" s="74">
        <f t="shared" si="7"/>
        <v>0</v>
      </c>
      <c r="AV59" s="74">
        <f t="shared" si="8"/>
        <v>0</v>
      </c>
      <c r="AW59" s="28">
        <v>0</v>
      </c>
      <c r="AX59" s="28">
        <v>0</v>
      </c>
      <c r="AY59" s="71">
        <v>0</v>
      </c>
      <c r="AZ59" s="71">
        <v>0</v>
      </c>
      <c r="BA59" s="72">
        <v>0</v>
      </c>
      <c r="BB59" s="72">
        <v>0</v>
      </c>
      <c r="BC59" s="73">
        <v>0</v>
      </c>
      <c r="BD59" s="73">
        <v>0</v>
      </c>
      <c r="BE59" s="74">
        <f t="shared" si="9"/>
        <v>0</v>
      </c>
      <c r="BF59" s="74">
        <f t="shared" si="10"/>
        <v>0</v>
      </c>
      <c r="BG59" s="74">
        <f t="shared" si="11"/>
        <v>0</v>
      </c>
      <c r="BH59" s="74">
        <f t="shared" si="12"/>
        <v>0</v>
      </c>
      <c r="BI59" s="74">
        <f t="shared" si="13"/>
        <v>0</v>
      </c>
      <c r="BJ59" s="75">
        <f t="shared" si="14"/>
        <v>0</v>
      </c>
      <c r="BK59" s="76">
        <v>0</v>
      </c>
      <c r="BL59" s="76">
        <v>0</v>
      </c>
      <c r="BM59" s="77">
        <v>0</v>
      </c>
      <c r="BN59" s="29">
        <v>0</v>
      </c>
      <c r="BO59" s="29" t="s">
        <v>47</v>
      </c>
      <c r="BP59" s="43" t="s">
        <v>47</v>
      </c>
      <c r="BQ59" s="43" t="s">
        <v>593</v>
      </c>
      <c r="BR59" s="30" t="s">
        <v>777</v>
      </c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</row>
    <row r="60" spans="1:90" s="6" customFormat="1" ht="81" customHeight="1" x14ac:dyDescent="0.2">
      <c r="A60" s="89">
        <v>46</v>
      </c>
      <c r="B60" s="4" t="s">
        <v>546</v>
      </c>
      <c r="C60" s="4" t="s">
        <v>534</v>
      </c>
      <c r="D60" s="4" t="s">
        <v>81</v>
      </c>
      <c r="E60" s="27" t="s">
        <v>778</v>
      </c>
      <c r="F60" s="27">
        <v>1</v>
      </c>
      <c r="G60" s="4" t="s">
        <v>47</v>
      </c>
      <c r="H60" s="4" t="s">
        <v>47</v>
      </c>
      <c r="I60" s="4">
        <v>1</v>
      </c>
      <c r="J60" s="4">
        <v>0</v>
      </c>
      <c r="K60" s="56" t="s">
        <v>4</v>
      </c>
      <c r="L60" s="42" t="s">
        <v>4</v>
      </c>
      <c r="M60" s="42" t="s">
        <v>700</v>
      </c>
      <c r="N60" s="26">
        <v>43554</v>
      </c>
      <c r="O60" s="26">
        <v>43554</v>
      </c>
      <c r="P60" s="28">
        <v>0</v>
      </c>
      <c r="Q60" s="28">
        <v>0</v>
      </c>
      <c r="R60" s="71">
        <v>0</v>
      </c>
      <c r="S60" s="71">
        <v>0</v>
      </c>
      <c r="T60" s="72">
        <v>0</v>
      </c>
      <c r="U60" s="72">
        <v>0</v>
      </c>
      <c r="V60" s="73">
        <v>0</v>
      </c>
      <c r="W60" s="73">
        <v>0</v>
      </c>
      <c r="X60" s="74">
        <f t="shared" si="0"/>
        <v>0</v>
      </c>
      <c r="Y60" s="74">
        <f t="shared" si="1"/>
        <v>0</v>
      </c>
      <c r="Z60" s="74">
        <f t="shared" si="2"/>
        <v>0</v>
      </c>
      <c r="AA60" s="28">
        <v>0</v>
      </c>
      <c r="AB60" s="28">
        <v>0</v>
      </c>
      <c r="AC60" s="71">
        <v>0</v>
      </c>
      <c r="AD60" s="71">
        <v>0</v>
      </c>
      <c r="AE60" s="72">
        <v>0</v>
      </c>
      <c r="AF60" s="72">
        <v>0</v>
      </c>
      <c r="AG60" s="73">
        <v>0</v>
      </c>
      <c r="AH60" s="73">
        <v>0</v>
      </c>
      <c r="AI60" s="74">
        <f t="shared" si="3"/>
        <v>0</v>
      </c>
      <c r="AJ60" s="74">
        <f t="shared" si="4"/>
        <v>0</v>
      </c>
      <c r="AK60" s="74">
        <f t="shared" si="5"/>
        <v>0</v>
      </c>
      <c r="AL60" s="28">
        <v>0</v>
      </c>
      <c r="AM60" s="28">
        <v>0</v>
      </c>
      <c r="AN60" s="71">
        <v>0</v>
      </c>
      <c r="AO60" s="71">
        <v>0</v>
      </c>
      <c r="AP60" s="72">
        <v>0</v>
      </c>
      <c r="AQ60" s="72">
        <v>0</v>
      </c>
      <c r="AR60" s="73">
        <v>0</v>
      </c>
      <c r="AS60" s="73">
        <v>0</v>
      </c>
      <c r="AT60" s="74">
        <f t="shared" si="6"/>
        <v>0</v>
      </c>
      <c r="AU60" s="74">
        <f t="shared" si="7"/>
        <v>0</v>
      </c>
      <c r="AV60" s="74">
        <f t="shared" si="8"/>
        <v>0</v>
      </c>
      <c r="AW60" s="28">
        <v>0</v>
      </c>
      <c r="AX60" s="28">
        <v>0</v>
      </c>
      <c r="AY60" s="71">
        <v>0</v>
      </c>
      <c r="AZ60" s="71">
        <v>0</v>
      </c>
      <c r="BA60" s="72">
        <v>0</v>
      </c>
      <c r="BB60" s="72">
        <v>0</v>
      </c>
      <c r="BC60" s="73">
        <v>100</v>
      </c>
      <c r="BD60" s="73">
        <v>100</v>
      </c>
      <c r="BE60" s="74">
        <f t="shared" si="9"/>
        <v>100</v>
      </c>
      <c r="BF60" s="74">
        <f t="shared" si="10"/>
        <v>100</v>
      </c>
      <c r="BG60" s="74">
        <f t="shared" si="11"/>
        <v>200</v>
      </c>
      <c r="BH60" s="74">
        <f t="shared" si="12"/>
        <v>100</v>
      </c>
      <c r="BI60" s="74">
        <f t="shared" si="13"/>
        <v>100</v>
      </c>
      <c r="BJ60" s="75">
        <f t="shared" si="14"/>
        <v>200</v>
      </c>
      <c r="BK60" s="76">
        <v>0</v>
      </c>
      <c r="BL60" s="76">
        <v>0</v>
      </c>
      <c r="BM60" s="77">
        <v>0</v>
      </c>
      <c r="BN60" s="29">
        <v>11200</v>
      </c>
      <c r="BO60" s="29" t="s">
        <v>779</v>
      </c>
      <c r="BP60" s="43" t="s">
        <v>780</v>
      </c>
      <c r="BQ60" s="43" t="s">
        <v>593</v>
      </c>
      <c r="BR60" s="30" t="s">
        <v>47</v>
      </c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</row>
    <row r="61" spans="1:90" s="6" customFormat="1" ht="81" customHeight="1" x14ac:dyDescent="0.2">
      <c r="A61" s="89">
        <v>47</v>
      </c>
      <c r="B61" s="4" t="s">
        <v>546</v>
      </c>
      <c r="C61" s="4" t="s">
        <v>546</v>
      </c>
      <c r="D61" s="4" t="s">
        <v>85</v>
      </c>
      <c r="E61" s="98" t="s">
        <v>591</v>
      </c>
      <c r="F61" s="27">
        <v>1</v>
      </c>
      <c r="G61" s="4">
        <v>0</v>
      </c>
      <c r="H61" s="4" t="s">
        <v>47</v>
      </c>
      <c r="I61" s="4">
        <v>1</v>
      </c>
      <c r="J61" s="4">
        <v>0</v>
      </c>
      <c r="K61" s="42" t="s">
        <v>4</v>
      </c>
      <c r="L61" s="42" t="s">
        <v>4</v>
      </c>
      <c r="M61" s="92" t="s">
        <v>592</v>
      </c>
      <c r="N61" s="26">
        <v>43527</v>
      </c>
      <c r="O61" s="26">
        <v>43527</v>
      </c>
      <c r="P61" s="28">
        <v>0</v>
      </c>
      <c r="Q61" s="28">
        <v>0</v>
      </c>
      <c r="R61" s="71">
        <v>0</v>
      </c>
      <c r="S61" s="71">
        <v>0</v>
      </c>
      <c r="T61" s="72">
        <v>0</v>
      </c>
      <c r="U61" s="72">
        <v>0</v>
      </c>
      <c r="V61" s="73">
        <v>25</v>
      </c>
      <c r="W61" s="73">
        <v>25</v>
      </c>
      <c r="X61" s="74">
        <f t="shared" si="0"/>
        <v>25</v>
      </c>
      <c r="Y61" s="74">
        <f t="shared" si="1"/>
        <v>25</v>
      </c>
      <c r="Z61" s="74">
        <f t="shared" si="2"/>
        <v>50</v>
      </c>
      <c r="AA61" s="28">
        <v>0</v>
      </c>
      <c r="AB61" s="28">
        <v>0</v>
      </c>
      <c r="AC61" s="71">
        <v>0</v>
      </c>
      <c r="AD61" s="71">
        <v>0</v>
      </c>
      <c r="AE61" s="72">
        <v>0</v>
      </c>
      <c r="AF61" s="72">
        <v>0</v>
      </c>
      <c r="AG61" s="73">
        <v>25</v>
      </c>
      <c r="AH61" s="73">
        <v>25</v>
      </c>
      <c r="AI61" s="74">
        <f t="shared" si="3"/>
        <v>25</v>
      </c>
      <c r="AJ61" s="74">
        <f t="shared" si="4"/>
        <v>25</v>
      </c>
      <c r="AK61" s="74">
        <f t="shared" si="5"/>
        <v>50</v>
      </c>
      <c r="AL61" s="28">
        <v>0</v>
      </c>
      <c r="AM61" s="28">
        <v>0</v>
      </c>
      <c r="AN61" s="71">
        <v>0</v>
      </c>
      <c r="AO61" s="71">
        <v>0</v>
      </c>
      <c r="AP61" s="72">
        <v>0</v>
      </c>
      <c r="AQ61" s="72">
        <v>0</v>
      </c>
      <c r="AR61" s="73">
        <v>0</v>
      </c>
      <c r="AS61" s="73">
        <v>0</v>
      </c>
      <c r="AT61" s="74">
        <f t="shared" si="6"/>
        <v>0</v>
      </c>
      <c r="AU61" s="74">
        <f t="shared" si="7"/>
        <v>0</v>
      </c>
      <c r="AV61" s="74">
        <f t="shared" si="8"/>
        <v>0</v>
      </c>
      <c r="AW61" s="28">
        <v>0</v>
      </c>
      <c r="AX61" s="28">
        <v>0</v>
      </c>
      <c r="AY61" s="71">
        <v>0</v>
      </c>
      <c r="AZ61" s="71">
        <v>0</v>
      </c>
      <c r="BA61" s="72">
        <v>0</v>
      </c>
      <c r="BB61" s="72">
        <v>0</v>
      </c>
      <c r="BC61" s="73">
        <v>0</v>
      </c>
      <c r="BD61" s="73">
        <v>0</v>
      </c>
      <c r="BE61" s="74">
        <f t="shared" si="9"/>
        <v>0</v>
      </c>
      <c r="BF61" s="74">
        <f t="shared" si="10"/>
        <v>0</v>
      </c>
      <c r="BG61" s="74">
        <f t="shared" si="11"/>
        <v>0</v>
      </c>
      <c r="BH61" s="74">
        <f t="shared" si="12"/>
        <v>50</v>
      </c>
      <c r="BI61" s="74">
        <f t="shared" si="13"/>
        <v>50</v>
      </c>
      <c r="BJ61" s="75">
        <f t="shared" si="14"/>
        <v>100</v>
      </c>
      <c r="BK61" s="76">
        <v>0</v>
      </c>
      <c r="BL61" s="76">
        <v>0</v>
      </c>
      <c r="BM61" s="77">
        <f>(BK61*420)*BL61</f>
        <v>0</v>
      </c>
      <c r="BN61" s="29">
        <v>0</v>
      </c>
      <c r="BO61" s="29" t="s">
        <v>798</v>
      </c>
      <c r="BP61" s="43" t="s">
        <v>47</v>
      </c>
      <c r="BQ61" s="43" t="s">
        <v>593</v>
      </c>
      <c r="BR61" s="30" t="s">
        <v>519</v>
      </c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</row>
    <row r="62" spans="1:90" s="6" customFormat="1" ht="81" customHeight="1" x14ac:dyDescent="0.2">
      <c r="A62" s="89">
        <v>48</v>
      </c>
      <c r="B62" s="4" t="s">
        <v>546</v>
      </c>
      <c r="C62" s="4" t="s">
        <v>546</v>
      </c>
      <c r="D62" s="4" t="s">
        <v>85</v>
      </c>
      <c r="E62" s="98" t="s">
        <v>594</v>
      </c>
      <c r="F62" s="27">
        <v>0</v>
      </c>
      <c r="G62" s="4">
        <v>1</v>
      </c>
      <c r="H62" s="93" t="s">
        <v>799</v>
      </c>
      <c r="I62" s="4">
        <v>1</v>
      </c>
      <c r="J62" s="4">
        <v>0</v>
      </c>
      <c r="K62" s="56" t="s">
        <v>4</v>
      </c>
      <c r="L62" s="42" t="s">
        <v>4</v>
      </c>
      <c r="M62" s="92" t="s">
        <v>592</v>
      </c>
      <c r="N62" s="26">
        <v>43530</v>
      </c>
      <c r="O62" s="26">
        <v>43530</v>
      </c>
      <c r="P62" s="28">
        <v>0</v>
      </c>
      <c r="Q62" s="28">
        <v>0</v>
      </c>
      <c r="R62" s="71">
        <v>0</v>
      </c>
      <c r="S62" s="71">
        <v>0</v>
      </c>
      <c r="T62" s="72">
        <v>0</v>
      </c>
      <c r="U62" s="72">
        <v>0</v>
      </c>
      <c r="V62" s="73">
        <v>10</v>
      </c>
      <c r="W62" s="73">
        <v>10</v>
      </c>
      <c r="X62" s="74">
        <f t="shared" si="0"/>
        <v>10</v>
      </c>
      <c r="Y62" s="74">
        <f t="shared" si="1"/>
        <v>10</v>
      </c>
      <c r="Z62" s="74">
        <f t="shared" si="2"/>
        <v>20</v>
      </c>
      <c r="AA62" s="28">
        <v>0</v>
      </c>
      <c r="AB62" s="28">
        <v>0</v>
      </c>
      <c r="AC62" s="71">
        <v>0</v>
      </c>
      <c r="AD62" s="71">
        <v>0</v>
      </c>
      <c r="AE62" s="72">
        <v>0</v>
      </c>
      <c r="AF62" s="72">
        <v>0</v>
      </c>
      <c r="AG62" s="73">
        <v>10</v>
      </c>
      <c r="AH62" s="73">
        <v>20</v>
      </c>
      <c r="AI62" s="74">
        <f t="shared" si="3"/>
        <v>10</v>
      </c>
      <c r="AJ62" s="74">
        <f t="shared" si="4"/>
        <v>20</v>
      </c>
      <c r="AK62" s="74">
        <f t="shared" si="5"/>
        <v>30</v>
      </c>
      <c r="AL62" s="28">
        <v>0</v>
      </c>
      <c r="AM62" s="28">
        <v>0</v>
      </c>
      <c r="AN62" s="71">
        <v>0</v>
      </c>
      <c r="AO62" s="71">
        <v>0</v>
      </c>
      <c r="AP62" s="72">
        <v>0</v>
      </c>
      <c r="AQ62" s="72">
        <v>0</v>
      </c>
      <c r="AR62" s="73">
        <v>0</v>
      </c>
      <c r="AS62" s="73">
        <v>0</v>
      </c>
      <c r="AT62" s="74">
        <f t="shared" si="6"/>
        <v>0</v>
      </c>
      <c r="AU62" s="74">
        <f t="shared" si="7"/>
        <v>0</v>
      </c>
      <c r="AV62" s="74">
        <f t="shared" si="8"/>
        <v>0</v>
      </c>
      <c r="AW62" s="28">
        <v>0</v>
      </c>
      <c r="AX62" s="28">
        <v>0</v>
      </c>
      <c r="AY62" s="71">
        <v>0</v>
      </c>
      <c r="AZ62" s="71">
        <v>0</v>
      </c>
      <c r="BA62" s="72">
        <v>0</v>
      </c>
      <c r="BB62" s="72">
        <v>0</v>
      </c>
      <c r="BC62" s="73">
        <v>0</v>
      </c>
      <c r="BD62" s="73">
        <v>0</v>
      </c>
      <c r="BE62" s="74">
        <f t="shared" si="9"/>
        <v>0</v>
      </c>
      <c r="BF62" s="74">
        <f t="shared" si="10"/>
        <v>0</v>
      </c>
      <c r="BG62" s="74">
        <f t="shared" si="11"/>
        <v>0</v>
      </c>
      <c r="BH62" s="74">
        <f t="shared" si="12"/>
        <v>20</v>
      </c>
      <c r="BI62" s="74">
        <f t="shared" si="13"/>
        <v>30</v>
      </c>
      <c r="BJ62" s="75">
        <f t="shared" si="14"/>
        <v>50</v>
      </c>
      <c r="BK62" s="76">
        <v>0</v>
      </c>
      <c r="BL62" s="76">
        <v>0</v>
      </c>
      <c r="BM62" s="77">
        <f t="shared" ref="BM62:BM63" si="17">(BK62*420)*BL62</f>
        <v>0</v>
      </c>
      <c r="BN62" s="29">
        <v>0</v>
      </c>
      <c r="BO62" s="29" t="s">
        <v>798</v>
      </c>
      <c r="BP62" s="43" t="s">
        <v>47</v>
      </c>
      <c r="BQ62" s="43" t="s">
        <v>593</v>
      </c>
      <c r="BR62" s="30" t="s">
        <v>519</v>
      </c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</row>
    <row r="63" spans="1:90" s="6" customFormat="1" ht="81" customHeight="1" x14ac:dyDescent="0.2">
      <c r="A63" s="89">
        <v>49</v>
      </c>
      <c r="B63" s="4" t="s">
        <v>546</v>
      </c>
      <c r="C63" s="4" t="s">
        <v>546</v>
      </c>
      <c r="D63" s="4" t="s">
        <v>85</v>
      </c>
      <c r="E63" s="98" t="s">
        <v>595</v>
      </c>
      <c r="F63" s="27">
        <v>0</v>
      </c>
      <c r="G63" s="4">
        <v>1</v>
      </c>
      <c r="H63" s="4" t="s">
        <v>596</v>
      </c>
      <c r="I63" s="4">
        <v>1</v>
      </c>
      <c r="J63" s="4">
        <v>0</v>
      </c>
      <c r="K63" s="42" t="s">
        <v>4</v>
      </c>
      <c r="L63" s="42" t="s">
        <v>4</v>
      </c>
      <c r="M63" s="92" t="s">
        <v>592</v>
      </c>
      <c r="N63" s="26">
        <v>43531</v>
      </c>
      <c r="O63" s="26">
        <v>43531</v>
      </c>
      <c r="P63" s="28">
        <v>0</v>
      </c>
      <c r="Q63" s="28">
        <v>0</v>
      </c>
      <c r="R63" s="71">
        <v>0</v>
      </c>
      <c r="S63" s="71">
        <v>0</v>
      </c>
      <c r="T63" s="72">
        <v>0</v>
      </c>
      <c r="U63" s="72">
        <v>0</v>
      </c>
      <c r="V63" s="73">
        <v>0</v>
      </c>
      <c r="W63" s="73">
        <v>0</v>
      </c>
      <c r="X63" s="74">
        <f t="shared" si="0"/>
        <v>0</v>
      </c>
      <c r="Y63" s="74">
        <f t="shared" si="1"/>
        <v>0</v>
      </c>
      <c r="Z63" s="74">
        <f t="shared" si="2"/>
        <v>0</v>
      </c>
      <c r="AA63" s="28">
        <v>0</v>
      </c>
      <c r="AB63" s="28">
        <v>0</v>
      </c>
      <c r="AC63" s="71">
        <v>0</v>
      </c>
      <c r="AD63" s="71">
        <v>0</v>
      </c>
      <c r="AE63" s="72">
        <v>0</v>
      </c>
      <c r="AF63" s="72">
        <v>0</v>
      </c>
      <c r="AG63" s="73">
        <v>75</v>
      </c>
      <c r="AH63" s="73">
        <v>50</v>
      </c>
      <c r="AI63" s="74">
        <f t="shared" si="3"/>
        <v>75</v>
      </c>
      <c r="AJ63" s="74">
        <f t="shared" si="4"/>
        <v>50</v>
      </c>
      <c r="AK63" s="74">
        <f t="shared" si="5"/>
        <v>125</v>
      </c>
      <c r="AL63" s="28">
        <v>0</v>
      </c>
      <c r="AM63" s="28">
        <v>0</v>
      </c>
      <c r="AN63" s="71">
        <v>0</v>
      </c>
      <c r="AO63" s="71">
        <v>0</v>
      </c>
      <c r="AP63" s="72">
        <v>0</v>
      </c>
      <c r="AQ63" s="72">
        <v>0</v>
      </c>
      <c r="AR63" s="73">
        <v>0</v>
      </c>
      <c r="AS63" s="73">
        <v>0</v>
      </c>
      <c r="AT63" s="74">
        <f t="shared" si="6"/>
        <v>0</v>
      </c>
      <c r="AU63" s="74">
        <f t="shared" si="7"/>
        <v>0</v>
      </c>
      <c r="AV63" s="74">
        <f t="shared" si="8"/>
        <v>0</v>
      </c>
      <c r="AW63" s="28">
        <v>0</v>
      </c>
      <c r="AX63" s="28">
        <v>0</v>
      </c>
      <c r="AY63" s="71">
        <v>0</v>
      </c>
      <c r="AZ63" s="71">
        <v>0</v>
      </c>
      <c r="BA63" s="72">
        <v>0</v>
      </c>
      <c r="BB63" s="72">
        <v>0</v>
      </c>
      <c r="BC63" s="73">
        <v>0</v>
      </c>
      <c r="BD63" s="73">
        <v>0</v>
      </c>
      <c r="BE63" s="74">
        <f t="shared" si="9"/>
        <v>0</v>
      </c>
      <c r="BF63" s="74">
        <f t="shared" si="10"/>
        <v>0</v>
      </c>
      <c r="BG63" s="74">
        <f t="shared" si="11"/>
        <v>0</v>
      </c>
      <c r="BH63" s="74">
        <f t="shared" si="12"/>
        <v>75</v>
      </c>
      <c r="BI63" s="74">
        <f t="shared" si="13"/>
        <v>50</v>
      </c>
      <c r="BJ63" s="75">
        <f t="shared" si="14"/>
        <v>125</v>
      </c>
      <c r="BK63" s="76">
        <v>0</v>
      </c>
      <c r="BL63" s="76">
        <v>0</v>
      </c>
      <c r="BM63" s="77">
        <f t="shared" si="17"/>
        <v>0</v>
      </c>
      <c r="BN63" s="29">
        <v>0</v>
      </c>
      <c r="BO63" s="29" t="s">
        <v>800</v>
      </c>
      <c r="BP63" s="43" t="s">
        <v>47</v>
      </c>
      <c r="BQ63" s="43" t="s">
        <v>593</v>
      </c>
      <c r="BR63" s="30" t="s">
        <v>519</v>
      </c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</row>
    <row r="64" spans="1:90" s="6" customFormat="1" ht="81" customHeight="1" x14ac:dyDescent="0.2">
      <c r="A64" s="89">
        <v>50</v>
      </c>
      <c r="B64" s="4" t="s">
        <v>546</v>
      </c>
      <c r="C64" s="4" t="s">
        <v>546</v>
      </c>
      <c r="D64" s="4" t="s">
        <v>85</v>
      </c>
      <c r="E64" s="98" t="s">
        <v>661</v>
      </c>
      <c r="F64" s="27">
        <v>0</v>
      </c>
      <c r="G64" s="4">
        <v>1</v>
      </c>
      <c r="H64" s="4" t="s">
        <v>662</v>
      </c>
      <c r="I64" s="4">
        <v>1</v>
      </c>
      <c r="J64" s="4">
        <v>0</v>
      </c>
      <c r="K64" s="42" t="s">
        <v>4</v>
      </c>
      <c r="L64" s="42" t="s">
        <v>137</v>
      </c>
      <c r="M64" s="92" t="s">
        <v>592</v>
      </c>
      <c r="N64" s="26">
        <v>43533</v>
      </c>
      <c r="O64" s="26">
        <v>43533</v>
      </c>
      <c r="P64" s="28">
        <v>0</v>
      </c>
      <c r="Q64" s="28">
        <v>0</v>
      </c>
      <c r="R64" s="71">
        <v>0</v>
      </c>
      <c r="S64" s="71">
        <v>0</v>
      </c>
      <c r="T64" s="72">
        <v>0</v>
      </c>
      <c r="U64" s="72">
        <v>0</v>
      </c>
      <c r="V64" s="73">
        <v>50</v>
      </c>
      <c r="W64" s="73">
        <v>50</v>
      </c>
      <c r="X64" s="74">
        <f t="shared" si="0"/>
        <v>50</v>
      </c>
      <c r="Y64" s="74">
        <f t="shared" si="1"/>
        <v>50</v>
      </c>
      <c r="Z64" s="74">
        <f t="shared" si="2"/>
        <v>100</v>
      </c>
      <c r="AA64" s="28">
        <v>0</v>
      </c>
      <c r="AB64" s="28">
        <v>0</v>
      </c>
      <c r="AC64" s="71">
        <v>0</v>
      </c>
      <c r="AD64" s="71">
        <v>0</v>
      </c>
      <c r="AE64" s="72">
        <v>0</v>
      </c>
      <c r="AF64" s="72">
        <v>0</v>
      </c>
      <c r="AG64" s="73">
        <v>50</v>
      </c>
      <c r="AH64" s="73">
        <v>50</v>
      </c>
      <c r="AI64" s="74">
        <f t="shared" si="3"/>
        <v>50</v>
      </c>
      <c r="AJ64" s="74">
        <f t="shared" si="4"/>
        <v>50</v>
      </c>
      <c r="AK64" s="74">
        <f t="shared" si="5"/>
        <v>100</v>
      </c>
      <c r="AL64" s="28">
        <v>0</v>
      </c>
      <c r="AM64" s="28">
        <v>0</v>
      </c>
      <c r="AN64" s="71">
        <v>0</v>
      </c>
      <c r="AO64" s="71">
        <v>0</v>
      </c>
      <c r="AP64" s="72">
        <v>0</v>
      </c>
      <c r="AQ64" s="72">
        <v>0</v>
      </c>
      <c r="AR64" s="73">
        <v>25</v>
      </c>
      <c r="AS64" s="73">
        <v>25</v>
      </c>
      <c r="AT64" s="74">
        <f t="shared" si="6"/>
        <v>25</v>
      </c>
      <c r="AU64" s="74">
        <f t="shared" si="7"/>
        <v>25</v>
      </c>
      <c r="AV64" s="74">
        <f t="shared" si="8"/>
        <v>50</v>
      </c>
      <c r="AW64" s="28">
        <v>0</v>
      </c>
      <c r="AX64" s="28">
        <v>0</v>
      </c>
      <c r="AY64" s="71">
        <v>0</v>
      </c>
      <c r="AZ64" s="71">
        <v>0</v>
      </c>
      <c r="BA64" s="72">
        <v>0</v>
      </c>
      <c r="BB64" s="72">
        <v>0</v>
      </c>
      <c r="BC64" s="73">
        <v>0</v>
      </c>
      <c r="BD64" s="73">
        <v>0</v>
      </c>
      <c r="BE64" s="74">
        <f t="shared" si="9"/>
        <v>0</v>
      </c>
      <c r="BF64" s="74">
        <f t="shared" si="10"/>
        <v>0</v>
      </c>
      <c r="BG64" s="74">
        <f t="shared" si="11"/>
        <v>0</v>
      </c>
      <c r="BH64" s="74">
        <f t="shared" si="12"/>
        <v>125</v>
      </c>
      <c r="BI64" s="74">
        <f t="shared" si="13"/>
        <v>125</v>
      </c>
      <c r="BJ64" s="75">
        <f t="shared" si="14"/>
        <v>250</v>
      </c>
      <c r="BK64" s="76">
        <v>0</v>
      </c>
      <c r="BL64" s="76">
        <v>0</v>
      </c>
      <c r="BM64" s="77">
        <v>0</v>
      </c>
      <c r="BN64" s="29">
        <v>0</v>
      </c>
      <c r="BO64" s="29" t="s">
        <v>798</v>
      </c>
      <c r="BP64" s="43" t="s">
        <v>47</v>
      </c>
      <c r="BQ64" s="43" t="s">
        <v>593</v>
      </c>
      <c r="BR64" s="30" t="s">
        <v>519</v>
      </c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</row>
    <row r="65" spans="1:90" s="6" customFormat="1" ht="81" customHeight="1" x14ac:dyDescent="0.2">
      <c r="A65" s="89">
        <v>51</v>
      </c>
      <c r="B65" s="4" t="s">
        <v>546</v>
      </c>
      <c r="C65" s="4" t="s">
        <v>546</v>
      </c>
      <c r="D65" s="4" t="s">
        <v>85</v>
      </c>
      <c r="E65" s="98" t="s">
        <v>663</v>
      </c>
      <c r="F65" s="27">
        <v>0</v>
      </c>
      <c r="G65" s="4">
        <v>1</v>
      </c>
      <c r="H65" s="4" t="s">
        <v>664</v>
      </c>
      <c r="I65" s="4">
        <v>1</v>
      </c>
      <c r="J65" s="4">
        <v>0</v>
      </c>
      <c r="K65" s="56" t="s">
        <v>465</v>
      </c>
      <c r="L65" s="42" t="s">
        <v>275</v>
      </c>
      <c r="M65" s="92" t="s">
        <v>592</v>
      </c>
      <c r="N65" s="26">
        <v>43534</v>
      </c>
      <c r="O65" s="26">
        <v>43534</v>
      </c>
      <c r="P65" s="28">
        <v>0</v>
      </c>
      <c r="Q65" s="28">
        <v>0</v>
      </c>
      <c r="R65" s="71">
        <v>0</v>
      </c>
      <c r="S65" s="71">
        <v>0</v>
      </c>
      <c r="T65" s="72">
        <v>0</v>
      </c>
      <c r="U65" s="72">
        <v>0</v>
      </c>
      <c r="V65" s="73">
        <v>100</v>
      </c>
      <c r="W65" s="73">
        <v>100</v>
      </c>
      <c r="X65" s="74">
        <f t="shared" ref="X65:X114" si="18">P65+R65+T65+V65</f>
        <v>100</v>
      </c>
      <c r="Y65" s="74">
        <f t="shared" ref="Y65:Y114" si="19">Q65+S65+U65+W65</f>
        <v>100</v>
      </c>
      <c r="Z65" s="74">
        <f t="shared" ref="Z65:Z114" si="20">SUM(X65:Y65)</f>
        <v>200</v>
      </c>
      <c r="AA65" s="28">
        <v>0</v>
      </c>
      <c r="AB65" s="28">
        <v>0</v>
      </c>
      <c r="AC65" s="71">
        <v>0</v>
      </c>
      <c r="AD65" s="71">
        <v>0</v>
      </c>
      <c r="AE65" s="72">
        <v>0</v>
      </c>
      <c r="AF65" s="72">
        <v>0</v>
      </c>
      <c r="AG65" s="73">
        <v>100</v>
      </c>
      <c r="AH65" s="73">
        <v>100</v>
      </c>
      <c r="AI65" s="74">
        <f t="shared" ref="AI65:AJ114" si="21">AA65+AC65+AE65+AG65</f>
        <v>100</v>
      </c>
      <c r="AJ65" s="74">
        <f t="shared" ref="AJ65:AJ114" si="22">AB65+AD65+AF65+AH65</f>
        <v>100</v>
      </c>
      <c r="AK65" s="74">
        <f t="shared" ref="AK65:AK114" si="23">SUM(AI65:AJ65)</f>
        <v>200</v>
      </c>
      <c r="AL65" s="28">
        <v>0</v>
      </c>
      <c r="AM65" s="28">
        <v>0</v>
      </c>
      <c r="AN65" s="71">
        <v>0</v>
      </c>
      <c r="AO65" s="71">
        <v>0</v>
      </c>
      <c r="AP65" s="72">
        <v>0</v>
      </c>
      <c r="AQ65" s="72">
        <v>0</v>
      </c>
      <c r="AR65" s="73">
        <v>50</v>
      </c>
      <c r="AS65" s="73">
        <v>50</v>
      </c>
      <c r="AT65" s="74">
        <f t="shared" ref="AT65:AT114" si="24">AL65+AN65+AP65+AR65</f>
        <v>50</v>
      </c>
      <c r="AU65" s="74">
        <f t="shared" ref="AU65:AU114" si="25">SUM(AM65+AO65+AQ65+AS65)</f>
        <v>50</v>
      </c>
      <c r="AV65" s="74">
        <f t="shared" ref="AV65:AV114" si="26">SUM(AT65:AU65)</f>
        <v>100</v>
      </c>
      <c r="AW65" s="28">
        <v>0</v>
      </c>
      <c r="AX65" s="28">
        <v>0</v>
      </c>
      <c r="AY65" s="71">
        <v>0</v>
      </c>
      <c r="AZ65" s="71">
        <v>0</v>
      </c>
      <c r="BA65" s="72">
        <v>0</v>
      </c>
      <c r="BB65" s="72">
        <v>0</v>
      </c>
      <c r="BC65" s="73">
        <v>0</v>
      </c>
      <c r="BD65" s="73">
        <v>0</v>
      </c>
      <c r="BE65" s="74">
        <f t="shared" ref="BE65:BE114" si="27">AW65+AY65+BA65+BC65</f>
        <v>0</v>
      </c>
      <c r="BF65" s="74">
        <f t="shared" ref="BF65:BF114" si="28">SUM(AX65+AZ65+BB65+BD65)</f>
        <v>0</v>
      </c>
      <c r="BG65" s="74">
        <f t="shared" ref="BG65:BG114" si="29">SUM(BE65:BF65)</f>
        <v>0</v>
      </c>
      <c r="BH65" s="74">
        <f t="shared" ref="BH65:BJ114" si="30">X65+AI65+AT65+BE65</f>
        <v>250</v>
      </c>
      <c r="BI65" s="74">
        <f t="shared" ref="BI65:BI114" si="31">Y65+AJ65+AU65+BF65</f>
        <v>250</v>
      </c>
      <c r="BJ65" s="75">
        <f t="shared" ref="BJ65:BJ114" si="32">Z65+AK65+AV65+BG65</f>
        <v>500</v>
      </c>
      <c r="BK65" s="76">
        <v>2</v>
      </c>
      <c r="BL65" s="76">
        <v>2</v>
      </c>
      <c r="BM65" s="77">
        <v>1680</v>
      </c>
      <c r="BN65" s="29">
        <v>0</v>
      </c>
      <c r="BO65" s="29" t="s">
        <v>798</v>
      </c>
      <c r="BP65" s="43" t="s">
        <v>47</v>
      </c>
      <c r="BQ65" s="43" t="s">
        <v>593</v>
      </c>
      <c r="BR65" s="30" t="s">
        <v>519</v>
      </c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s="6" customFormat="1" ht="81" customHeight="1" x14ac:dyDescent="0.2">
      <c r="A66" s="89">
        <v>52</v>
      </c>
      <c r="B66" s="4" t="s">
        <v>546</v>
      </c>
      <c r="C66" s="4" t="s">
        <v>546</v>
      </c>
      <c r="D66" s="4" t="s">
        <v>85</v>
      </c>
      <c r="E66" s="98" t="s">
        <v>594</v>
      </c>
      <c r="F66" s="27">
        <v>0</v>
      </c>
      <c r="G66" s="4">
        <v>1</v>
      </c>
      <c r="H66" s="99" t="s">
        <v>665</v>
      </c>
      <c r="I66" s="4">
        <v>1</v>
      </c>
      <c r="J66" s="4">
        <v>0</v>
      </c>
      <c r="K66" s="42" t="s">
        <v>4</v>
      </c>
      <c r="L66" s="42" t="s">
        <v>4</v>
      </c>
      <c r="M66" s="92" t="s">
        <v>592</v>
      </c>
      <c r="N66" s="26">
        <v>43538</v>
      </c>
      <c r="O66" s="26">
        <v>43538</v>
      </c>
      <c r="P66" s="28">
        <v>0</v>
      </c>
      <c r="Q66" s="28">
        <v>0</v>
      </c>
      <c r="R66" s="71">
        <v>0</v>
      </c>
      <c r="S66" s="71">
        <v>0</v>
      </c>
      <c r="T66" s="72">
        <v>0</v>
      </c>
      <c r="U66" s="72">
        <v>0</v>
      </c>
      <c r="V66" s="73">
        <v>100</v>
      </c>
      <c r="W66" s="73">
        <v>100</v>
      </c>
      <c r="X66" s="74">
        <f t="shared" si="18"/>
        <v>100</v>
      </c>
      <c r="Y66" s="74">
        <f t="shared" si="19"/>
        <v>100</v>
      </c>
      <c r="Z66" s="74">
        <f t="shared" si="20"/>
        <v>200</v>
      </c>
      <c r="AA66" s="28">
        <v>0</v>
      </c>
      <c r="AB66" s="28">
        <v>0</v>
      </c>
      <c r="AC66" s="71">
        <v>0</v>
      </c>
      <c r="AD66" s="71">
        <v>0</v>
      </c>
      <c r="AE66" s="72">
        <v>0</v>
      </c>
      <c r="AF66" s="72">
        <v>0</v>
      </c>
      <c r="AG66" s="73">
        <v>50</v>
      </c>
      <c r="AH66" s="73">
        <v>50</v>
      </c>
      <c r="AI66" s="74">
        <f t="shared" si="21"/>
        <v>50</v>
      </c>
      <c r="AJ66" s="74">
        <f t="shared" si="22"/>
        <v>50</v>
      </c>
      <c r="AK66" s="74">
        <f t="shared" si="23"/>
        <v>100</v>
      </c>
      <c r="AL66" s="28">
        <v>0</v>
      </c>
      <c r="AM66" s="28">
        <v>0</v>
      </c>
      <c r="AN66" s="71">
        <v>0</v>
      </c>
      <c r="AO66" s="71">
        <v>0</v>
      </c>
      <c r="AP66" s="72">
        <v>0</v>
      </c>
      <c r="AQ66" s="72">
        <v>0</v>
      </c>
      <c r="AR66" s="73">
        <v>0</v>
      </c>
      <c r="AS66" s="73">
        <v>0</v>
      </c>
      <c r="AT66" s="74">
        <f t="shared" si="24"/>
        <v>0</v>
      </c>
      <c r="AU66" s="74">
        <f t="shared" si="25"/>
        <v>0</v>
      </c>
      <c r="AV66" s="74">
        <f t="shared" si="26"/>
        <v>0</v>
      </c>
      <c r="AW66" s="28">
        <v>0</v>
      </c>
      <c r="AX66" s="28">
        <v>0</v>
      </c>
      <c r="AY66" s="71">
        <v>0</v>
      </c>
      <c r="AZ66" s="71">
        <v>0</v>
      </c>
      <c r="BA66" s="72">
        <v>0</v>
      </c>
      <c r="BB66" s="72">
        <v>0</v>
      </c>
      <c r="BC66" s="73">
        <v>0</v>
      </c>
      <c r="BD66" s="73">
        <v>0</v>
      </c>
      <c r="BE66" s="74">
        <f t="shared" si="27"/>
        <v>0</v>
      </c>
      <c r="BF66" s="74">
        <f t="shared" si="28"/>
        <v>0</v>
      </c>
      <c r="BG66" s="74">
        <f t="shared" si="29"/>
        <v>0</v>
      </c>
      <c r="BH66" s="74">
        <f t="shared" si="30"/>
        <v>150</v>
      </c>
      <c r="BI66" s="74">
        <f t="shared" si="31"/>
        <v>150</v>
      </c>
      <c r="BJ66" s="75">
        <f t="shared" si="32"/>
        <v>300</v>
      </c>
      <c r="BK66" s="76">
        <v>0</v>
      </c>
      <c r="BL66" s="76">
        <v>0</v>
      </c>
      <c r="BM66" s="77">
        <v>0</v>
      </c>
      <c r="BN66" s="29">
        <v>0</v>
      </c>
      <c r="BO66" s="29" t="s">
        <v>798</v>
      </c>
      <c r="BP66" s="43" t="s">
        <v>47</v>
      </c>
      <c r="BQ66" s="43" t="s">
        <v>593</v>
      </c>
      <c r="BR66" s="30" t="s">
        <v>519</v>
      </c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</row>
    <row r="67" spans="1:90" s="6" customFormat="1" ht="81" customHeight="1" x14ac:dyDescent="0.2">
      <c r="A67" s="89">
        <v>53</v>
      </c>
      <c r="B67" s="4" t="s">
        <v>546</v>
      </c>
      <c r="C67" s="4" t="s">
        <v>546</v>
      </c>
      <c r="D67" s="4" t="s">
        <v>85</v>
      </c>
      <c r="E67" s="27" t="s">
        <v>742</v>
      </c>
      <c r="F67" s="27">
        <v>0</v>
      </c>
      <c r="G67" s="4">
        <v>1</v>
      </c>
      <c r="H67" s="4" t="s">
        <v>743</v>
      </c>
      <c r="I67" s="4">
        <v>1</v>
      </c>
      <c r="J67" s="4">
        <v>0</v>
      </c>
      <c r="K67" s="42" t="s">
        <v>108</v>
      </c>
      <c r="L67" s="42" t="s">
        <v>335</v>
      </c>
      <c r="M67" s="42" t="s">
        <v>744</v>
      </c>
      <c r="N67" s="26">
        <v>43542</v>
      </c>
      <c r="O67" s="26">
        <v>43542</v>
      </c>
      <c r="P67" s="28">
        <v>0</v>
      </c>
      <c r="Q67" s="28">
        <v>0</v>
      </c>
      <c r="R67" s="71">
        <v>0</v>
      </c>
      <c r="S67" s="71">
        <v>0</v>
      </c>
      <c r="T67" s="72">
        <v>0</v>
      </c>
      <c r="U67" s="72">
        <v>0</v>
      </c>
      <c r="V67" s="73">
        <v>50</v>
      </c>
      <c r="W67" s="73">
        <v>50</v>
      </c>
      <c r="X67" s="74">
        <f t="shared" si="18"/>
        <v>50</v>
      </c>
      <c r="Y67" s="74">
        <f t="shared" si="19"/>
        <v>50</v>
      </c>
      <c r="Z67" s="74">
        <f t="shared" si="20"/>
        <v>100</v>
      </c>
      <c r="AA67" s="28">
        <v>0</v>
      </c>
      <c r="AB67" s="28">
        <v>0</v>
      </c>
      <c r="AC67" s="71">
        <v>0</v>
      </c>
      <c r="AD67" s="71">
        <v>0</v>
      </c>
      <c r="AE67" s="72">
        <v>0</v>
      </c>
      <c r="AF67" s="72">
        <v>0</v>
      </c>
      <c r="AG67" s="73">
        <v>50</v>
      </c>
      <c r="AH67" s="73">
        <v>50</v>
      </c>
      <c r="AI67" s="74">
        <f t="shared" si="21"/>
        <v>50</v>
      </c>
      <c r="AJ67" s="74">
        <f t="shared" si="22"/>
        <v>50</v>
      </c>
      <c r="AK67" s="74">
        <f t="shared" si="23"/>
        <v>100</v>
      </c>
      <c r="AL67" s="28">
        <v>0</v>
      </c>
      <c r="AM67" s="28">
        <v>0</v>
      </c>
      <c r="AN67" s="71">
        <v>0</v>
      </c>
      <c r="AO67" s="71">
        <v>0</v>
      </c>
      <c r="AP67" s="72">
        <v>0</v>
      </c>
      <c r="AQ67" s="72">
        <v>0</v>
      </c>
      <c r="AR67" s="73">
        <v>50</v>
      </c>
      <c r="AS67" s="73">
        <v>50</v>
      </c>
      <c r="AT67" s="74">
        <f t="shared" si="24"/>
        <v>50</v>
      </c>
      <c r="AU67" s="74">
        <f t="shared" si="25"/>
        <v>50</v>
      </c>
      <c r="AV67" s="74">
        <f t="shared" si="26"/>
        <v>100</v>
      </c>
      <c r="AW67" s="28">
        <v>0</v>
      </c>
      <c r="AX67" s="28">
        <v>0</v>
      </c>
      <c r="AY67" s="71">
        <v>0</v>
      </c>
      <c r="AZ67" s="71">
        <v>0</v>
      </c>
      <c r="BA67" s="72">
        <v>0</v>
      </c>
      <c r="BB67" s="72">
        <v>0</v>
      </c>
      <c r="BC67" s="73">
        <v>50</v>
      </c>
      <c r="BD67" s="73">
        <v>50</v>
      </c>
      <c r="BE67" s="74">
        <f t="shared" si="27"/>
        <v>50</v>
      </c>
      <c r="BF67" s="74">
        <f t="shared" si="28"/>
        <v>50</v>
      </c>
      <c r="BG67" s="74">
        <f t="shared" si="29"/>
        <v>100</v>
      </c>
      <c r="BH67" s="74">
        <f t="shared" si="30"/>
        <v>200</v>
      </c>
      <c r="BI67" s="74">
        <f t="shared" si="31"/>
        <v>200</v>
      </c>
      <c r="BJ67" s="75">
        <f t="shared" si="32"/>
        <v>400</v>
      </c>
      <c r="BK67" s="76">
        <v>2</v>
      </c>
      <c r="BL67" s="76">
        <v>1</v>
      </c>
      <c r="BM67" s="77">
        <f>(BK67*420)*BL67</f>
        <v>840</v>
      </c>
      <c r="BN67" s="29">
        <v>0</v>
      </c>
      <c r="BO67" s="29" t="s">
        <v>798</v>
      </c>
      <c r="BP67" s="43" t="s">
        <v>47</v>
      </c>
      <c r="BQ67" s="43" t="s">
        <v>701</v>
      </c>
      <c r="BR67" s="30" t="s">
        <v>745</v>
      </c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</row>
    <row r="68" spans="1:90" s="6" customFormat="1" ht="81" customHeight="1" x14ac:dyDescent="0.2">
      <c r="A68" s="89">
        <v>54</v>
      </c>
      <c r="B68" s="4" t="s">
        <v>546</v>
      </c>
      <c r="C68" s="4" t="s">
        <v>546</v>
      </c>
      <c r="D68" s="4" t="s">
        <v>85</v>
      </c>
      <c r="E68" s="27" t="s">
        <v>742</v>
      </c>
      <c r="F68" s="27">
        <v>0</v>
      </c>
      <c r="G68" s="4">
        <v>1</v>
      </c>
      <c r="H68" s="4" t="s">
        <v>743</v>
      </c>
      <c r="I68" s="4">
        <v>1</v>
      </c>
      <c r="J68" s="4">
        <v>0</v>
      </c>
      <c r="K68" s="42" t="s">
        <v>108</v>
      </c>
      <c r="L68" s="42" t="s">
        <v>335</v>
      </c>
      <c r="M68" s="42" t="s">
        <v>746</v>
      </c>
      <c r="N68" s="26">
        <v>43543</v>
      </c>
      <c r="O68" s="26">
        <v>43543</v>
      </c>
      <c r="P68" s="28">
        <v>0</v>
      </c>
      <c r="Q68" s="28">
        <v>0</v>
      </c>
      <c r="R68" s="71">
        <v>0</v>
      </c>
      <c r="S68" s="71">
        <v>0</v>
      </c>
      <c r="T68" s="72">
        <v>0</v>
      </c>
      <c r="U68" s="72">
        <v>0</v>
      </c>
      <c r="V68" s="73">
        <v>0</v>
      </c>
      <c r="W68" s="73">
        <v>0</v>
      </c>
      <c r="X68" s="74">
        <f t="shared" si="18"/>
        <v>0</v>
      </c>
      <c r="Y68" s="74">
        <f t="shared" si="19"/>
        <v>0</v>
      </c>
      <c r="Z68" s="74">
        <f t="shared" si="20"/>
        <v>0</v>
      </c>
      <c r="AA68" s="28">
        <v>100</v>
      </c>
      <c r="AB68" s="28">
        <v>80</v>
      </c>
      <c r="AC68" s="71">
        <v>0</v>
      </c>
      <c r="AD68" s="71">
        <v>0</v>
      </c>
      <c r="AE68" s="72">
        <v>0</v>
      </c>
      <c r="AF68" s="72">
        <v>0</v>
      </c>
      <c r="AG68" s="73">
        <v>0</v>
      </c>
      <c r="AH68" s="73">
        <v>0</v>
      </c>
      <c r="AI68" s="74">
        <f t="shared" si="21"/>
        <v>100</v>
      </c>
      <c r="AJ68" s="74">
        <f t="shared" si="22"/>
        <v>80</v>
      </c>
      <c r="AK68" s="74">
        <f t="shared" si="23"/>
        <v>180</v>
      </c>
      <c r="AL68" s="28">
        <v>0</v>
      </c>
      <c r="AM68" s="28">
        <v>0</v>
      </c>
      <c r="AN68" s="71">
        <v>0</v>
      </c>
      <c r="AO68" s="71">
        <v>0</v>
      </c>
      <c r="AP68" s="72">
        <v>0</v>
      </c>
      <c r="AQ68" s="72">
        <v>0</v>
      </c>
      <c r="AR68" s="73">
        <v>0</v>
      </c>
      <c r="AS68" s="73">
        <v>0</v>
      </c>
      <c r="AT68" s="74">
        <f t="shared" si="24"/>
        <v>0</v>
      </c>
      <c r="AU68" s="74">
        <f t="shared" si="25"/>
        <v>0</v>
      </c>
      <c r="AV68" s="74">
        <f t="shared" si="26"/>
        <v>0</v>
      </c>
      <c r="AW68" s="28">
        <v>0</v>
      </c>
      <c r="AX68" s="28">
        <v>0</v>
      </c>
      <c r="AY68" s="71">
        <v>0</v>
      </c>
      <c r="AZ68" s="71">
        <v>0</v>
      </c>
      <c r="BA68" s="72">
        <v>0</v>
      </c>
      <c r="BB68" s="72">
        <v>0</v>
      </c>
      <c r="BC68" s="73">
        <v>0</v>
      </c>
      <c r="BD68" s="73">
        <v>0</v>
      </c>
      <c r="BE68" s="74">
        <f t="shared" si="27"/>
        <v>0</v>
      </c>
      <c r="BF68" s="74">
        <f t="shared" si="28"/>
        <v>0</v>
      </c>
      <c r="BG68" s="74">
        <f t="shared" si="29"/>
        <v>0</v>
      </c>
      <c r="BH68" s="74">
        <f t="shared" si="30"/>
        <v>100</v>
      </c>
      <c r="BI68" s="74">
        <f t="shared" si="31"/>
        <v>80</v>
      </c>
      <c r="BJ68" s="75">
        <f t="shared" si="32"/>
        <v>180</v>
      </c>
      <c r="BK68" s="76">
        <v>2</v>
      </c>
      <c r="BL68" s="76">
        <v>1</v>
      </c>
      <c r="BM68" s="77">
        <f t="shared" ref="BM68:BM73" si="33">(BK68*420)*BL68</f>
        <v>840</v>
      </c>
      <c r="BN68" s="29">
        <v>0</v>
      </c>
      <c r="BO68" s="29" t="s">
        <v>801</v>
      </c>
      <c r="BP68" s="43" t="s">
        <v>47</v>
      </c>
      <c r="BQ68" s="43" t="s">
        <v>701</v>
      </c>
      <c r="BR68" s="30" t="s">
        <v>745</v>
      </c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</row>
    <row r="69" spans="1:90" s="6" customFormat="1" ht="81" customHeight="1" x14ac:dyDescent="0.2">
      <c r="A69" s="89">
        <v>55</v>
      </c>
      <c r="B69" s="4" t="s">
        <v>546</v>
      </c>
      <c r="C69" s="4" t="s">
        <v>546</v>
      </c>
      <c r="D69" s="4" t="s">
        <v>85</v>
      </c>
      <c r="E69" s="27" t="s">
        <v>742</v>
      </c>
      <c r="F69" s="27">
        <v>0</v>
      </c>
      <c r="G69" s="4">
        <v>1</v>
      </c>
      <c r="H69" s="4" t="s">
        <v>743</v>
      </c>
      <c r="I69" s="4">
        <v>1</v>
      </c>
      <c r="J69" s="4">
        <v>0</v>
      </c>
      <c r="K69" s="42" t="s">
        <v>108</v>
      </c>
      <c r="L69" s="42" t="s">
        <v>335</v>
      </c>
      <c r="M69" s="42" t="s">
        <v>747</v>
      </c>
      <c r="N69" s="26">
        <v>43544</v>
      </c>
      <c r="O69" s="26">
        <v>43544</v>
      </c>
      <c r="P69" s="28">
        <v>0</v>
      </c>
      <c r="Q69" s="28">
        <v>0</v>
      </c>
      <c r="R69" s="71">
        <v>0</v>
      </c>
      <c r="S69" s="71">
        <v>0</v>
      </c>
      <c r="T69" s="72">
        <v>0</v>
      </c>
      <c r="U69" s="72">
        <v>0</v>
      </c>
      <c r="V69" s="73">
        <v>0</v>
      </c>
      <c r="W69" s="73">
        <v>0</v>
      </c>
      <c r="X69" s="74">
        <f t="shared" si="18"/>
        <v>0</v>
      </c>
      <c r="Y69" s="74">
        <f t="shared" si="19"/>
        <v>0</v>
      </c>
      <c r="Z69" s="74">
        <f t="shared" si="20"/>
        <v>0</v>
      </c>
      <c r="AA69" s="28">
        <v>0</v>
      </c>
      <c r="AB69" s="28">
        <v>0</v>
      </c>
      <c r="AC69" s="71">
        <v>0</v>
      </c>
      <c r="AD69" s="71">
        <v>0</v>
      </c>
      <c r="AE69" s="72">
        <v>0</v>
      </c>
      <c r="AF69" s="72">
        <v>0</v>
      </c>
      <c r="AG69" s="73">
        <v>50</v>
      </c>
      <c r="AH69" s="73">
        <v>50</v>
      </c>
      <c r="AI69" s="74">
        <f t="shared" si="21"/>
        <v>50</v>
      </c>
      <c r="AJ69" s="74">
        <f t="shared" si="22"/>
        <v>50</v>
      </c>
      <c r="AK69" s="74">
        <f t="shared" si="23"/>
        <v>100</v>
      </c>
      <c r="AL69" s="28">
        <v>0</v>
      </c>
      <c r="AM69" s="28">
        <v>0</v>
      </c>
      <c r="AN69" s="71">
        <v>0</v>
      </c>
      <c r="AO69" s="71">
        <v>0</v>
      </c>
      <c r="AP69" s="72">
        <v>0</v>
      </c>
      <c r="AQ69" s="72">
        <v>0</v>
      </c>
      <c r="AR69" s="73">
        <v>0</v>
      </c>
      <c r="AS69" s="73">
        <v>0</v>
      </c>
      <c r="AT69" s="74">
        <f t="shared" si="24"/>
        <v>0</v>
      </c>
      <c r="AU69" s="74">
        <f t="shared" si="25"/>
        <v>0</v>
      </c>
      <c r="AV69" s="74">
        <f t="shared" si="26"/>
        <v>0</v>
      </c>
      <c r="AW69" s="28">
        <v>0</v>
      </c>
      <c r="AX69" s="28">
        <v>0</v>
      </c>
      <c r="AY69" s="71">
        <v>0</v>
      </c>
      <c r="AZ69" s="71">
        <v>0</v>
      </c>
      <c r="BA69" s="72">
        <v>0</v>
      </c>
      <c r="BB69" s="72">
        <v>0</v>
      </c>
      <c r="BC69" s="73">
        <v>0</v>
      </c>
      <c r="BD69" s="73">
        <v>0</v>
      </c>
      <c r="BE69" s="74">
        <f t="shared" si="27"/>
        <v>0</v>
      </c>
      <c r="BF69" s="74">
        <f t="shared" si="28"/>
        <v>0</v>
      </c>
      <c r="BG69" s="74">
        <f t="shared" si="29"/>
        <v>0</v>
      </c>
      <c r="BH69" s="74">
        <f t="shared" si="30"/>
        <v>50</v>
      </c>
      <c r="BI69" s="74">
        <f t="shared" si="31"/>
        <v>50</v>
      </c>
      <c r="BJ69" s="75">
        <f t="shared" si="32"/>
        <v>100</v>
      </c>
      <c r="BK69" s="76">
        <v>2</v>
      </c>
      <c r="BL69" s="76">
        <v>1</v>
      </c>
      <c r="BM69" s="77">
        <f t="shared" si="33"/>
        <v>840</v>
      </c>
      <c r="BN69" s="29">
        <v>0</v>
      </c>
      <c r="BO69" s="29" t="s">
        <v>802</v>
      </c>
      <c r="BP69" s="43" t="s">
        <v>47</v>
      </c>
      <c r="BQ69" s="43" t="s">
        <v>701</v>
      </c>
      <c r="BR69" s="30" t="s">
        <v>745</v>
      </c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</row>
    <row r="70" spans="1:90" s="6" customFormat="1" ht="81" customHeight="1" x14ac:dyDescent="0.2">
      <c r="A70" s="89">
        <v>56</v>
      </c>
      <c r="B70" s="4" t="s">
        <v>546</v>
      </c>
      <c r="C70" s="4" t="s">
        <v>546</v>
      </c>
      <c r="D70" s="4" t="s">
        <v>85</v>
      </c>
      <c r="E70" s="27" t="s">
        <v>803</v>
      </c>
      <c r="F70" s="27">
        <v>1</v>
      </c>
      <c r="G70" s="4">
        <v>0</v>
      </c>
      <c r="H70" s="4">
        <v>0</v>
      </c>
      <c r="I70" s="4">
        <v>1</v>
      </c>
      <c r="J70" s="4">
        <v>0</v>
      </c>
      <c r="K70" s="42" t="s">
        <v>106</v>
      </c>
      <c r="L70" s="42" t="s">
        <v>199</v>
      </c>
      <c r="M70" s="42" t="s">
        <v>702</v>
      </c>
      <c r="N70" s="26">
        <v>43546</v>
      </c>
      <c r="O70" s="26">
        <v>43546</v>
      </c>
      <c r="P70" s="28">
        <v>0</v>
      </c>
      <c r="Q70" s="28">
        <v>0</v>
      </c>
      <c r="R70" s="71">
        <v>0</v>
      </c>
      <c r="S70" s="71">
        <v>0</v>
      </c>
      <c r="T70" s="72">
        <v>0</v>
      </c>
      <c r="U70" s="72">
        <v>0</v>
      </c>
      <c r="V70" s="73">
        <v>0</v>
      </c>
      <c r="W70" s="73">
        <v>0</v>
      </c>
      <c r="X70" s="74">
        <f t="shared" si="18"/>
        <v>0</v>
      </c>
      <c r="Y70" s="74">
        <f t="shared" si="19"/>
        <v>0</v>
      </c>
      <c r="Z70" s="74">
        <f t="shared" si="20"/>
        <v>0</v>
      </c>
      <c r="AA70" s="28">
        <v>40</v>
      </c>
      <c r="AB70" s="28">
        <v>40</v>
      </c>
      <c r="AC70" s="71">
        <v>0</v>
      </c>
      <c r="AD70" s="71">
        <v>0</v>
      </c>
      <c r="AE70" s="72">
        <v>0</v>
      </c>
      <c r="AF70" s="72">
        <v>0</v>
      </c>
      <c r="AG70" s="73">
        <v>0</v>
      </c>
      <c r="AH70" s="73">
        <v>0</v>
      </c>
      <c r="AI70" s="74">
        <f t="shared" si="21"/>
        <v>40</v>
      </c>
      <c r="AJ70" s="74">
        <f t="shared" si="22"/>
        <v>40</v>
      </c>
      <c r="AK70" s="74">
        <f t="shared" si="23"/>
        <v>80</v>
      </c>
      <c r="AL70" s="28">
        <v>0</v>
      </c>
      <c r="AM70" s="28">
        <v>0</v>
      </c>
      <c r="AN70" s="71">
        <v>0</v>
      </c>
      <c r="AO70" s="71">
        <v>0</v>
      </c>
      <c r="AP70" s="72">
        <v>0</v>
      </c>
      <c r="AQ70" s="72">
        <v>0</v>
      </c>
      <c r="AR70" s="73">
        <v>0</v>
      </c>
      <c r="AS70" s="73">
        <v>0</v>
      </c>
      <c r="AT70" s="74">
        <f t="shared" si="24"/>
        <v>0</v>
      </c>
      <c r="AU70" s="74">
        <f t="shared" si="25"/>
        <v>0</v>
      </c>
      <c r="AV70" s="74">
        <f t="shared" si="26"/>
        <v>0</v>
      </c>
      <c r="AW70" s="28">
        <v>0</v>
      </c>
      <c r="AX70" s="28">
        <v>0</v>
      </c>
      <c r="AY70" s="71">
        <v>0</v>
      </c>
      <c r="AZ70" s="71">
        <v>0</v>
      </c>
      <c r="BA70" s="72">
        <v>0</v>
      </c>
      <c r="BB70" s="72">
        <v>0</v>
      </c>
      <c r="BC70" s="73">
        <v>0</v>
      </c>
      <c r="BD70" s="73">
        <v>0</v>
      </c>
      <c r="BE70" s="74">
        <f t="shared" si="27"/>
        <v>0</v>
      </c>
      <c r="BF70" s="74">
        <f t="shared" si="28"/>
        <v>0</v>
      </c>
      <c r="BG70" s="74">
        <f t="shared" si="29"/>
        <v>0</v>
      </c>
      <c r="BH70" s="74">
        <f t="shared" si="30"/>
        <v>40</v>
      </c>
      <c r="BI70" s="74">
        <f t="shared" si="31"/>
        <v>40</v>
      </c>
      <c r="BJ70" s="75">
        <f t="shared" si="32"/>
        <v>80</v>
      </c>
      <c r="BK70" s="76">
        <v>2</v>
      </c>
      <c r="BL70" s="76">
        <v>4</v>
      </c>
      <c r="BM70" s="77">
        <f t="shared" si="33"/>
        <v>3360</v>
      </c>
      <c r="BN70" s="29">
        <v>0</v>
      </c>
      <c r="BO70" s="29" t="s">
        <v>703</v>
      </c>
      <c r="BP70" s="43" t="s">
        <v>47</v>
      </c>
      <c r="BQ70" s="43" t="s">
        <v>701</v>
      </c>
      <c r="BR70" s="30" t="s">
        <v>565</v>
      </c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</row>
    <row r="71" spans="1:90" s="6" customFormat="1" ht="81" customHeight="1" x14ac:dyDescent="0.2">
      <c r="A71" s="89">
        <v>57</v>
      </c>
      <c r="B71" s="4" t="s">
        <v>546</v>
      </c>
      <c r="C71" s="4" t="s">
        <v>546</v>
      </c>
      <c r="D71" s="4" t="s">
        <v>85</v>
      </c>
      <c r="E71" s="27" t="s">
        <v>803</v>
      </c>
      <c r="F71" s="27">
        <v>1</v>
      </c>
      <c r="G71" s="4">
        <v>0</v>
      </c>
      <c r="H71" s="4">
        <v>0</v>
      </c>
      <c r="I71" s="4">
        <v>1</v>
      </c>
      <c r="J71" s="4">
        <v>0</v>
      </c>
      <c r="K71" s="42" t="s">
        <v>106</v>
      </c>
      <c r="L71" s="42" t="s">
        <v>206</v>
      </c>
      <c r="M71" s="42" t="s">
        <v>702</v>
      </c>
      <c r="N71" s="26">
        <v>43547</v>
      </c>
      <c r="O71" s="26">
        <v>43547</v>
      </c>
      <c r="P71" s="28">
        <v>0</v>
      </c>
      <c r="Q71" s="28">
        <v>0</v>
      </c>
      <c r="R71" s="71">
        <v>0</v>
      </c>
      <c r="S71" s="71">
        <v>0</v>
      </c>
      <c r="T71" s="72">
        <v>0</v>
      </c>
      <c r="U71" s="72">
        <v>0</v>
      </c>
      <c r="V71" s="73">
        <v>0</v>
      </c>
      <c r="W71" s="73">
        <v>0</v>
      </c>
      <c r="X71" s="74">
        <f t="shared" si="18"/>
        <v>0</v>
      </c>
      <c r="Y71" s="74">
        <f t="shared" si="19"/>
        <v>0</v>
      </c>
      <c r="Z71" s="74">
        <f t="shared" si="20"/>
        <v>0</v>
      </c>
      <c r="AA71" s="28">
        <v>30</v>
      </c>
      <c r="AB71" s="28">
        <v>30</v>
      </c>
      <c r="AC71" s="71">
        <v>0</v>
      </c>
      <c r="AD71" s="71">
        <v>0</v>
      </c>
      <c r="AE71" s="72">
        <v>0</v>
      </c>
      <c r="AF71" s="72">
        <v>0</v>
      </c>
      <c r="AG71" s="73">
        <v>0</v>
      </c>
      <c r="AH71" s="73">
        <v>0</v>
      </c>
      <c r="AI71" s="74">
        <f t="shared" si="21"/>
        <v>30</v>
      </c>
      <c r="AJ71" s="74">
        <f t="shared" si="22"/>
        <v>30</v>
      </c>
      <c r="AK71" s="74">
        <f t="shared" si="23"/>
        <v>60</v>
      </c>
      <c r="AL71" s="28">
        <v>0</v>
      </c>
      <c r="AM71" s="28">
        <v>0</v>
      </c>
      <c r="AN71" s="71">
        <v>0</v>
      </c>
      <c r="AO71" s="71">
        <v>0</v>
      </c>
      <c r="AP71" s="72">
        <v>0</v>
      </c>
      <c r="AQ71" s="72">
        <v>0</v>
      </c>
      <c r="AR71" s="73">
        <v>0</v>
      </c>
      <c r="AS71" s="73">
        <v>0</v>
      </c>
      <c r="AT71" s="74">
        <f t="shared" si="24"/>
        <v>0</v>
      </c>
      <c r="AU71" s="74">
        <f t="shared" si="25"/>
        <v>0</v>
      </c>
      <c r="AV71" s="74">
        <f t="shared" si="26"/>
        <v>0</v>
      </c>
      <c r="AW71" s="28">
        <v>0</v>
      </c>
      <c r="AX71" s="28">
        <v>0</v>
      </c>
      <c r="AY71" s="71">
        <v>0</v>
      </c>
      <c r="AZ71" s="71">
        <v>0</v>
      </c>
      <c r="BA71" s="72">
        <v>0</v>
      </c>
      <c r="BB71" s="72">
        <v>0</v>
      </c>
      <c r="BC71" s="73">
        <v>0</v>
      </c>
      <c r="BD71" s="73">
        <v>0</v>
      </c>
      <c r="BE71" s="74">
        <f t="shared" si="27"/>
        <v>0</v>
      </c>
      <c r="BF71" s="74">
        <f t="shared" si="28"/>
        <v>0</v>
      </c>
      <c r="BG71" s="74">
        <f t="shared" si="29"/>
        <v>0</v>
      </c>
      <c r="BH71" s="74">
        <f t="shared" si="30"/>
        <v>30</v>
      </c>
      <c r="BI71" s="74">
        <f t="shared" si="31"/>
        <v>30</v>
      </c>
      <c r="BJ71" s="75">
        <f t="shared" si="32"/>
        <v>60</v>
      </c>
      <c r="BK71" s="76">
        <v>0</v>
      </c>
      <c r="BL71" s="76">
        <v>0</v>
      </c>
      <c r="BM71" s="77">
        <f t="shared" si="33"/>
        <v>0</v>
      </c>
      <c r="BN71" s="29">
        <v>0</v>
      </c>
      <c r="BO71" s="29" t="s">
        <v>703</v>
      </c>
      <c r="BP71" s="43" t="s">
        <v>47</v>
      </c>
      <c r="BQ71" s="43" t="s">
        <v>701</v>
      </c>
      <c r="BR71" s="30" t="s">
        <v>565</v>
      </c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</row>
    <row r="72" spans="1:90" s="6" customFormat="1" ht="81" customHeight="1" x14ac:dyDescent="0.2">
      <c r="A72" s="89">
        <v>58</v>
      </c>
      <c r="B72" s="4" t="s">
        <v>531</v>
      </c>
      <c r="C72" s="4" t="s">
        <v>546</v>
      </c>
      <c r="D72" s="4" t="s">
        <v>85</v>
      </c>
      <c r="E72" s="27" t="s">
        <v>704</v>
      </c>
      <c r="F72" s="27">
        <v>1</v>
      </c>
      <c r="G72" s="4">
        <v>0</v>
      </c>
      <c r="H72" s="4">
        <v>0</v>
      </c>
      <c r="I72" s="4">
        <v>1</v>
      </c>
      <c r="J72" s="4">
        <v>0</v>
      </c>
      <c r="K72" s="42" t="s">
        <v>4</v>
      </c>
      <c r="L72" s="42" t="s">
        <v>4</v>
      </c>
      <c r="M72" s="42" t="s">
        <v>748</v>
      </c>
      <c r="N72" s="26">
        <v>43545</v>
      </c>
      <c r="O72" s="26">
        <v>43545</v>
      </c>
      <c r="P72" s="28">
        <v>0</v>
      </c>
      <c r="Q72" s="28">
        <v>0</v>
      </c>
      <c r="R72" s="71">
        <v>0</v>
      </c>
      <c r="S72" s="71">
        <v>0</v>
      </c>
      <c r="T72" s="72">
        <v>0</v>
      </c>
      <c r="U72" s="72">
        <v>0</v>
      </c>
      <c r="V72" s="73">
        <v>0</v>
      </c>
      <c r="W72" s="73">
        <v>0</v>
      </c>
      <c r="X72" s="74">
        <f t="shared" si="18"/>
        <v>0</v>
      </c>
      <c r="Y72" s="74">
        <f t="shared" si="19"/>
        <v>0</v>
      </c>
      <c r="Z72" s="74">
        <f t="shared" si="20"/>
        <v>0</v>
      </c>
      <c r="AA72" s="28">
        <v>0</v>
      </c>
      <c r="AB72" s="28">
        <v>0</v>
      </c>
      <c r="AC72" s="71">
        <v>0</v>
      </c>
      <c r="AD72" s="71">
        <v>0</v>
      </c>
      <c r="AE72" s="72">
        <v>0</v>
      </c>
      <c r="AF72" s="72">
        <v>0</v>
      </c>
      <c r="AG72" s="73">
        <v>0</v>
      </c>
      <c r="AH72" s="73">
        <v>0</v>
      </c>
      <c r="AI72" s="74">
        <f t="shared" si="21"/>
        <v>0</v>
      </c>
      <c r="AJ72" s="74">
        <f t="shared" si="22"/>
        <v>0</v>
      </c>
      <c r="AK72" s="74">
        <f t="shared" si="23"/>
        <v>0</v>
      </c>
      <c r="AL72" s="28">
        <v>0</v>
      </c>
      <c r="AM72" s="28">
        <v>0</v>
      </c>
      <c r="AN72" s="71">
        <v>0</v>
      </c>
      <c r="AO72" s="71">
        <v>0</v>
      </c>
      <c r="AP72" s="72">
        <v>0</v>
      </c>
      <c r="AQ72" s="72">
        <v>0</v>
      </c>
      <c r="AR72" s="73"/>
      <c r="AS72" s="73"/>
      <c r="AT72" s="74">
        <f t="shared" si="24"/>
        <v>0</v>
      </c>
      <c r="AU72" s="74">
        <f t="shared" si="25"/>
        <v>0</v>
      </c>
      <c r="AV72" s="74">
        <f t="shared" si="26"/>
        <v>0</v>
      </c>
      <c r="AW72" s="28">
        <v>0</v>
      </c>
      <c r="AX72" s="28">
        <v>0</v>
      </c>
      <c r="AY72" s="71">
        <v>0</v>
      </c>
      <c r="AZ72" s="71">
        <v>0</v>
      </c>
      <c r="BA72" s="72">
        <v>0</v>
      </c>
      <c r="BB72" s="72">
        <v>0</v>
      </c>
      <c r="BC72" s="73">
        <v>0</v>
      </c>
      <c r="BD72" s="73">
        <v>0</v>
      </c>
      <c r="BE72" s="74">
        <f t="shared" si="27"/>
        <v>0</v>
      </c>
      <c r="BF72" s="74">
        <f t="shared" si="28"/>
        <v>0</v>
      </c>
      <c r="BG72" s="74">
        <f t="shared" si="29"/>
        <v>0</v>
      </c>
      <c r="BH72" s="74">
        <f t="shared" si="30"/>
        <v>0</v>
      </c>
      <c r="BI72" s="74">
        <f t="shared" si="31"/>
        <v>0</v>
      </c>
      <c r="BJ72" s="75">
        <f t="shared" si="32"/>
        <v>0</v>
      </c>
      <c r="BK72" s="76">
        <v>0</v>
      </c>
      <c r="BL72" s="76">
        <v>0</v>
      </c>
      <c r="BM72" s="77">
        <f t="shared" si="33"/>
        <v>0</v>
      </c>
      <c r="BN72" s="29">
        <v>0</v>
      </c>
      <c r="BO72" s="29" t="s">
        <v>705</v>
      </c>
      <c r="BP72" s="43" t="s">
        <v>47</v>
      </c>
      <c r="BQ72" s="43" t="s">
        <v>701</v>
      </c>
      <c r="BR72" s="30" t="s">
        <v>749</v>
      </c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</row>
    <row r="73" spans="1:90" s="6" customFormat="1" ht="81" customHeight="1" x14ac:dyDescent="0.2">
      <c r="A73" s="89">
        <v>59</v>
      </c>
      <c r="B73" s="4" t="s">
        <v>546</v>
      </c>
      <c r="C73" s="4" t="s">
        <v>546</v>
      </c>
      <c r="D73" s="4" t="s">
        <v>85</v>
      </c>
      <c r="E73" s="27" t="s">
        <v>750</v>
      </c>
      <c r="F73" s="27">
        <v>1</v>
      </c>
      <c r="G73" s="4">
        <v>0</v>
      </c>
      <c r="H73" s="4">
        <v>0</v>
      </c>
      <c r="I73" s="4">
        <v>1</v>
      </c>
      <c r="J73" s="4">
        <v>0</v>
      </c>
      <c r="K73" s="42" t="s">
        <v>4</v>
      </c>
      <c r="L73" s="42" t="s">
        <v>4</v>
      </c>
      <c r="M73" s="42" t="s">
        <v>706</v>
      </c>
      <c r="N73" s="26">
        <v>43546</v>
      </c>
      <c r="O73" s="26">
        <v>43546</v>
      </c>
      <c r="P73" s="28">
        <v>0</v>
      </c>
      <c r="Q73" s="28">
        <v>0</v>
      </c>
      <c r="R73" s="71">
        <v>0</v>
      </c>
      <c r="S73" s="71">
        <v>0</v>
      </c>
      <c r="T73" s="72">
        <v>0</v>
      </c>
      <c r="U73" s="72">
        <v>0</v>
      </c>
      <c r="V73" s="73">
        <v>50</v>
      </c>
      <c r="W73" s="73">
        <v>50</v>
      </c>
      <c r="X73" s="74">
        <f t="shared" si="18"/>
        <v>50</v>
      </c>
      <c r="Y73" s="74">
        <f t="shared" si="19"/>
        <v>50</v>
      </c>
      <c r="Z73" s="74">
        <f t="shared" si="20"/>
        <v>100</v>
      </c>
      <c r="AA73" s="28">
        <v>0</v>
      </c>
      <c r="AB73" s="28">
        <v>0</v>
      </c>
      <c r="AC73" s="71">
        <v>0</v>
      </c>
      <c r="AD73" s="71">
        <v>0</v>
      </c>
      <c r="AE73" s="72">
        <v>0</v>
      </c>
      <c r="AF73" s="72">
        <v>0</v>
      </c>
      <c r="AG73" s="73">
        <v>50</v>
      </c>
      <c r="AH73" s="73">
        <v>50</v>
      </c>
      <c r="AI73" s="74">
        <f t="shared" si="21"/>
        <v>50</v>
      </c>
      <c r="AJ73" s="74">
        <f t="shared" si="22"/>
        <v>50</v>
      </c>
      <c r="AK73" s="74">
        <f t="shared" si="23"/>
        <v>100</v>
      </c>
      <c r="AL73" s="28">
        <v>0</v>
      </c>
      <c r="AM73" s="28">
        <v>0</v>
      </c>
      <c r="AN73" s="71">
        <v>0</v>
      </c>
      <c r="AO73" s="71">
        <v>0</v>
      </c>
      <c r="AP73" s="72">
        <v>0</v>
      </c>
      <c r="AQ73" s="72">
        <v>0</v>
      </c>
      <c r="AR73" s="73">
        <v>50</v>
      </c>
      <c r="AS73" s="73">
        <v>50</v>
      </c>
      <c r="AT73" s="74">
        <f t="shared" si="24"/>
        <v>50</v>
      </c>
      <c r="AU73" s="74">
        <f t="shared" si="25"/>
        <v>50</v>
      </c>
      <c r="AV73" s="74">
        <f t="shared" si="26"/>
        <v>100</v>
      </c>
      <c r="AW73" s="28">
        <v>0</v>
      </c>
      <c r="AX73" s="28">
        <v>0</v>
      </c>
      <c r="AY73" s="71">
        <v>0</v>
      </c>
      <c r="AZ73" s="71">
        <v>0</v>
      </c>
      <c r="BA73" s="72">
        <v>0</v>
      </c>
      <c r="BB73" s="72">
        <v>0</v>
      </c>
      <c r="BC73" s="73">
        <v>5</v>
      </c>
      <c r="BD73" s="73">
        <v>5</v>
      </c>
      <c r="BE73" s="74">
        <f t="shared" si="27"/>
        <v>5</v>
      </c>
      <c r="BF73" s="74">
        <f t="shared" si="28"/>
        <v>5</v>
      </c>
      <c r="BG73" s="74">
        <f t="shared" si="29"/>
        <v>10</v>
      </c>
      <c r="BH73" s="74">
        <f t="shared" si="30"/>
        <v>155</v>
      </c>
      <c r="BI73" s="74">
        <f t="shared" si="31"/>
        <v>155</v>
      </c>
      <c r="BJ73" s="75">
        <f t="shared" si="32"/>
        <v>310</v>
      </c>
      <c r="BK73" s="76">
        <v>0</v>
      </c>
      <c r="BL73" s="76">
        <v>0</v>
      </c>
      <c r="BM73" s="77">
        <f t="shared" si="33"/>
        <v>0</v>
      </c>
      <c r="BN73" s="29">
        <v>0</v>
      </c>
      <c r="BO73" s="29" t="s">
        <v>804</v>
      </c>
      <c r="BP73" s="43" t="s">
        <v>47</v>
      </c>
      <c r="BQ73" s="43" t="s">
        <v>701</v>
      </c>
      <c r="BR73" s="30" t="s">
        <v>565</v>
      </c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</row>
    <row r="74" spans="1:90" s="6" customFormat="1" ht="81" customHeight="1" x14ac:dyDescent="0.2">
      <c r="A74" s="89">
        <v>60</v>
      </c>
      <c r="B74" s="4" t="s">
        <v>546</v>
      </c>
      <c r="C74" s="4" t="s">
        <v>546</v>
      </c>
      <c r="D74" s="4" t="s">
        <v>85</v>
      </c>
      <c r="E74" s="27" t="s">
        <v>781</v>
      </c>
      <c r="F74" s="27">
        <v>0</v>
      </c>
      <c r="G74" s="4">
        <v>1</v>
      </c>
      <c r="H74" s="4" t="s">
        <v>782</v>
      </c>
      <c r="I74" s="4">
        <v>0</v>
      </c>
      <c r="J74" s="91">
        <v>1</v>
      </c>
      <c r="K74" s="42" t="s">
        <v>4</v>
      </c>
      <c r="L74" s="42" t="s">
        <v>4</v>
      </c>
      <c r="M74" s="42" t="s">
        <v>783</v>
      </c>
      <c r="N74" s="26">
        <v>43550</v>
      </c>
      <c r="O74" s="26">
        <v>43550</v>
      </c>
      <c r="P74" s="28">
        <v>0</v>
      </c>
      <c r="Q74" s="28">
        <v>0</v>
      </c>
      <c r="R74" s="71">
        <v>0</v>
      </c>
      <c r="S74" s="71">
        <v>0</v>
      </c>
      <c r="T74" s="72">
        <v>0</v>
      </c>
      <c r="U74" s="72">
        <v>0</v>
      </c>
      <c r="V74" s="73">
        <v>0</v>
      </c>
      <c r="W74" s="73">
        <v>0</v>
      </c>
      <c r="X74" s="74">
        <f t="shared" si="18"/>
        <v>0</v>
      </c>
      <c r="Y74" s="74">
        <f t="shared" si="19"/>
        <v>0</v>
      </c>
      <c r="Z74" s="74">
        <f t="shared" si="20"/>
        <v>0</v>
      </c>
      <c r="AA74" s="28">
        <v>0</v>
      </c>
      <c r="AB74" s="28">
        <v>0</v>
      </c>
      <c r="AC74" s="71">
        <v>0</v>
      </c>
      <c r="AD74" s="71">
        <v>0</v>
      </c>
      <c r="AE74" s="72">
        <v>0</v>
      </c>
      <c r="AF74" s="72">
        <v>0</v>
      </c>
      <c r="AG74" s="73">
        <v>0</v>
      </c>
      <c r="AH74" s="73">
        <v>0</v>
      </c>
      <c r="AI74" s="74">
        <f t="shared" si="21"/>
        <v>0</v>
      </c>
      <c r="AJ74" s="74">
        <f t="shared" si="22"/>
        <v>0</v>
      </c>
      <c r="AK74" s="74">
        <f t="shared" si="23"/>
        <v>0</v>
      </c>
      <c r="AL74" s="28">
        <v>0</v>
      </c>
      <c r="AM74" s="28">
        <v>0</v>
      </c>
      <c r="AN74" s="71">
        <v>0</v>
      </c>
      <c r="AO74" s="71">
        <v>0</v>
      </c>
      <c r="AP74" s="72">
        <v>0</v>
      </c>
      <c r="AQ74" s="72">
        <v>0</v>
      </c>
      <c r="AR74" s="73">
        <v>0</v>
      </c>
      <c r="AS74" s="73">
        <v>0</v>
      </c>
      <c r="AT74" s="74">
        <f t="shared" si="24"/>
        <v>0</v>
      </c>
      <c r="AU74" s="74">
        <f t="shared" si="25"/>
        <v>0</v>
      </c>
      <c r="AV74" s="74">
        <f t="shared" si="26"/>
        <v>0</v>
      </c>
      <c r="AW74" s="28">
        <v>0</v>
      </c>
      <c r="AX74" s="28">
        <v>0</v>
      </c>
      <c r="AY74" s="71">
        <v>0</v>
      </c>
      <c r="AZ74" s="71">
        <v>0</v>
      </c>
      <c r="BA74" s="72">
        <v>0</v>
      </c>
      <c r="BB74" s="72">
        <v>0</v>
      </c>
      <c r="BC74" s="73">
        <v>0</v>
      </c>
      <c r="BD74" s="73">
        <v>0</v>
      </c>
      <c r="BE74" s="74">
        <f t="shared" si="27"/>
        <v>0</v>
      </c>
      <c r="BF74" s="74">
        <f t="shared" si="28"/>
        <v>0</v>
      </c>
      <c r="BG74" s="74">
        <f t="shared" si="29"/>
        <v>0</v>
      </c>
      <c r="BH74" s="74">
        <f t="shared" si="30"/>
        <v>0</v>
      </c>
      <c r="BI74" s="74">
        <f t="shared" si="31"/>
        <v>0</v>
      </c>
      <c r="BJ74" s="75">
        <f t="shared" si="32"/>
        <v>0</v>
      </c>
      <c r="BK74" s="76">
        <v>0</v>
      </c>
      <c r="BL74" s="76">
        <v>0</v>
      </c>
      <c r="BM74" s="77">
        <f>(BK74*420)*BL74</f>
        <v>0</v>
      </c>
      <c r="BN74" s="29">
        <v>0</v>
      </c>
      <c r="BO74" s="29" t="s">
        <v>784</v>
      </c>
      <c r="BP74" s="43" t="s">
        <v>47</v>
      </c>
      <c r="BQ74" s="43" t="s">
        <v>701</v>
      </c>
      <c r="BR74" s="30" t="s">
        <v>805</v>
      </c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</row>
    <row r="75" spans="1:90" s="6" customFormat="1" ht="81" customHeight="1" x14ac:dyDescent="0.2">
      <c r="A75" s="89">
        <v>61</v>
      </c>
      <c r="B75" s="4" t="s">
        <v>546</v>
      </c>
      <c r="C75" s="4" t="s">
        <v>546</v>
      </c>
      <c r="D75" s="4" t="s">
        <v>85</v>
      </c>
      <c r="E75" s="27" t="s">
        <v>785</v>
      </c>
      <c r="F75" s="27">
        <v>1</v>
      </c>
      <c r="G75" s="4">
        <v>0</v>
      </c>
      <c r="H75" s="4" t="s">
        <v>711</v>
      </c>
      <c r="I75" s="4">
        <v>1</v>
      </c>
      <c r="J75" s="4">
        <v>0</v>
      </c>
      <c r="K75" s="42" t="s">
        <v>105</v>
      </c>
      <c r="L75" s="42" t="s">
        <v>388</v>
      </c>
      <c r="M75" s="42" t="s">
        <v>786</v>
      </c>
      <c r="N75" s="26">
        <v>43548</v>
      </c>
      <c r="O75" s="26">
        <v>43548</v>
      </c>
      <c r="P75" s="28">
        <v>0</v>
      </c>
      <c r="Q75" s="28">
        <v>0</v>
      </c>
      <c r="R75" s="71">
        <v>0</v>
      </c>
      <c r="S75" s="71">
        <v>0</v>
      </c>
      <c r="T75" s="72">
        <v>0</v>
      </c>
      <c r="U75" s="72">
        <v>0</v>
      </c>
      <c r="V75" s="73">
        <v>0</v>
      </c>
      <c r="W75" s="73">
        <v>0</v>
      </c>
      <c r="X75" s="74">
        <f t="shared" si="18"/>
        <v>0</v>
      </c>
      <c r="Y75" s="74">
        <f t="shared" si="19"/>
        <v>0</v>
      </c>
      <c r="Z75" s="74">
        <f t="shared" si="20"/>
        <v>0</v>
      </c>
      <c r="AA75" s="28">
        <v>0</v>
      </c>
      <c r="AB75" s="28">
        <v>0</v>
      </c>
      <c r="AC75" s="71">
        <v>0</v>
      </c>
      <c r="AD75" s="71">
        <v>0</v>
      </c>
      <c r="AE75" s="72">
        <v>0</v>
      </c>
      <c r="AF75" s="72">
        <v>0</v>
      </c>
      <c r="AG75" s="73">
        <v>0</v>
      </c>
      <c r="AH75" s="73">
        <v>0</v>
      </c>
      <c r="AI75" s="74">
        <f t="shared" si="21"/>
        <v>0</v>
      </c>
      <c r="AJ75" s="74">
        <f t="shared" si="22"/>
        <v>0</v>
      </c>
      <c r="AK75" s="74">
        <f t="shared" si="23"/>
        <v>0</v>
      </c>
      <c r="AL75" s="28">
        <v>0</v>
      </c>
      <c r="AM75" s="28">
        <v>0</v>
      </c>
      <c r="AN75" s="71">
        <v>0</v>
      </c>
      <c r="AO75" s="71">
        <v>0</v>
      </c>
      <c r="AP75" s="72">
        <v>0</v>
      </c>
      <c r="AQ75" s="72">
        <v>0</v>
      </c>
      <c r="AR75" s="73">
        <v>31</v>
      </c>
      <c r="AS75" s="73">
        <v>30</v>
      </c>
      <c r="AT75" s="74">
        <f t="shared" si="24"/>
        <v>31</v>
      </c>
      <c r="AU75" s="74">
        <f t="shared" si="25"/>
        <v>30</v>
      </c>
      <c r="AV75" s="74">
        <f t="shared" si="26"/>
        <v>61</v>
      </c>
      <c r="AW75" s="28">
        <v>0</v>
      </c>
      <c r="AX75" s="28">
        <v>0</v>
      </c>
      <c r="AY75" s="71">
        <v>0</v>
      </c>
      <c r="AZ75" s="71">
        <v>0</v>
      </c>
      <c r="BA75" s="72">
        <v>0</v>
      </c>
      <c r="BB75" s="72">
        <v>0</v>
      </c>
      <c r="BC75" s="73">
        <v>0</v>
      </c>
      <c r="BD75" s="73">
        <v>0</v>
      </c>
      <c r="BE75" s="74">
        <f t="shared" si="27"/>
        <v>0</v>
      </c>
      <c r="BF75" s="74">
        <f t="shared" si="28"/>
        <v>0</v>
      </c>
      <c r="BG75" s="74">
        <f t="shared" si="29"/>
        <v>0</v>
      </c>
      <c r="BH75" s="74">
        <f t="shared" si="30"/>
        <v>31</v>
      </c>
      <c r="BI75" s="74">
        <f t="shared" si="31"/>
        <v>30</v>
      </c>
      <c r="BJ75" s="75">
        <f t="shared" si="32"/>
        <v>61</v>
      </c>
      <c r="BK75" s="76">
        <v>2</v>
      </c>
      <c r="BL75" s="76">
        <v>1</v>
      </c>
      <c r="BM75" s="77">
        <f t="shared" ref="BM75:BM76" si="34">(BK75*420)*BL75</f>
        <v>840</v>
      </c>
      <c r="BN75" s="29">
        <v>0</v>
      </c>
      <c r="BO75" s="29" t="s">
        <v>784</v>
      </c>
      <c r="BP75" s="43" t="s">
        <v>47</v>
      </c>
      <c r="BQ75" s="43" t="s">
        <v>701</v>
      </c>
      <c r="BR75" s="30" t="s">
        <v>722</v>
      </c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</row>
    <row r="76" spans="1:90" s="6" customFormat="1" ht="81" customHeight="1" x14ac:dyDescent="0.2">
      <c r="A76" s="89">
        <v>62</v>
      </c>
      <c r="B76" s="4" t="s">
        <v>546</v>
      </c>
      <c r="C76" s="4" t="s">
        <v>546</v>
      </c>
      <c r="D76" s="4" t="s">
        <v>85</v>
      </c>
      <c r="E76" s="27" t="s">
        <v>787</v>
      </c>
      <c r="F76" s="27">
        <v>0</v>
      </c>
      <c r="G76" s="4">
        <v>1</v>
      </c>
      <c r="H76" s="4" t="s">
        <v>788</v>
      </c>
      <c r="I76" s="4">
        <v>1</v>
      </c>
      <c r="J76" s="4">
        <v>0</v>
      </c>
      <c r="K76" s="42" t="s">
        <v>99</v>
      </c>
      <c r="L76" s="42" t="s">
        <v>99</v>
      </c>
      <c r="M76" s="42" t="s">
        <v>789</v>
      </c>
      <c r="N76" s="26">
        <v>43551</v>
      </c>
      <c r="O76" s="26">
        <v>43551</v>
      </c>
      <c r="P76" s="28">
        <v>0</v>
      </c>
      <c r="Q76" s="28">
        <v>0</v>
      </c>
      <c r="R76" s="71">
        <v>0</v>
      </c>
      <c r="S76" s="71">
        <v>0</v>
      </c>
      <c r="T76" s="72">
        <v>0</v>
      </c>
      <c r="U76" s="72">
        <v>0</v>
      </c>
      <c r="V76" s="73">
        <v>0</v>
      </c>
      <c r="W76" s="73">
        <v>0</v>
      </c>
      <c r="X76" s="74">
        <f t="shared" si="18"/>
        <v>0</v>
      </c>
      <c r="Y76" s="74">
        <f t="shared" si="19"/>
        <v>0</v>
      </c>
      <c r="Z76" s="74">
        <f t="shared" si="20"/>
        <v>0</v>
      </c>
      <c r="AA76" s="28">
        <v>0</v>
      </c>
      <c r="AB76" s="28">
        <v>0</v>
      </c>
      <c r="AC76" s="71">
        <v>0</v>
      </c>
      <c r="AD76" s="71">
        <v>0</v>
      </c>
      <c r="AE76" s="72">
        <v>0</v>
      </c>
      <c r="AF76" s="72">
        <v>0</v>
      </c>
      <c r="AG76" s="73">
        <v>0</v>
      </c>
      <c r="AH76" s="73">
        <v>0</v>
      </c>
      <c r="AI76" s="74">
        <f t="shared" si="21"/>
        <v>0</v>
      </c>
      <c r="AJ76" s="74">
        <f t="shared" si="22"/>
        <v>0</v>
      </c>
      <c r="AK76" s="74">
        <f t="shared" si="23"/>
        <v>0</v>
      </c>
      <c r="AL76" s="28">
        <v>0</v>
      </c>
      <c r="AM76" s="28">
        <v>0</v>
      </c>
      <c r="AN76" s="71">
        <v>0</v>
      </c>
      <c r="AO76" s="71">
        <v>0</v>
      </c>
      <c r="AP76" s="72">
        <v>0</v>
      </c>
      <c r="AQ76" s="72">
        <v>0</v>
      </c>
      <c r="AR76" s="73">
        <v>0</v>
      </c>
      <c r="AS76" s="73">
        <v>0</v>
      </c>
      <c r="AT76" s="74">
        <f t="shared" si="24"/>
        <v>0</v>
      </c>
      <c r="AU76" s="74">
        <f t="shared" si="25"/>
        <v>0</v>
      </c>
      <c r="AV76" s="74">
        <f t="shared" si="26"/>
        <v>0</v>
      </c>
      <c r="AW76" s="28">
        <v>0</v>
      </c>
      <c r="AX76" s="28">
        <v>0</v>
      </c>
      <c r="AY76" s="71">
        <v>0</v>
      </c>
      <c r="AZ76" s="71">
        <v>0</v>
      </c>
      <c r="BA76" s="72">
        <v>0</v>
      </c>
      <c r="BB76" s="72">
        <v>0</v>
      </c>
      <c r="BC76" s="73">
        <v>0</v>
      </c>
      <c r="BD76" s="73">
        <v>0</v>
      </c>
      <c r="BE76" s="74">
        <f t="shared" si="27"/>
        <v>0</v>
      </c>
      <c r="BF76" s="74">
        <f t="shared" si="28"/>
        <v>0</v>
      </c>
      <c r="BG76" s="74">
        <f t="shared" si="29"/>
        <v>0</v>
      </c>
      <c r="BH76" s="74">
        <f t="shared" si="30"/>
        <v>0</v>
      </c>
      <c r="BI76" s="74">
        <f t="shared" si="31"/>
        <v>0</v>
      </c>
      <c r="BJ76" s="75">
        <f t="shared" si="32"/>
        <v>0</v>
      </c>
      <c r="BK76" s="76">
        <v>2</v>
      </c>
      <c r="BL76" s="76">
        <v>1</v>
      </c>
      <c r="BM76" s="77">
        <f t="shared" si="34"/>
        <v>840</v>
      </c>
      <c r="BN76" s="29">
        <v>0</v>
      </c>
      <c r="BO76" s="29">
        <v>0</v>
      </c>
      <c r="BP76" s="43" t="s">
        <v>47</v>
      </c>
      <c r="BQ76" s="43" t="s">
        <v>701</v>
      </c>
      <c r="BR76" s="30" t="s">
        <v>790</v>
      </c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</row>
    <row r="77" spans="1:90" s="6" customFormat="1" ht="81" customHeight="1" x14ac:dyDescent="0.2">
      <c r="A77" s="89">
        <v>63</v>
      </c>
      <c r="B77" s="4" t="s">
        <v>547</v>
      </c>
      <c r="C77" s="4" t="s">
        <v>549</v>
      </c>
      <c r="D77" s="4" t="s">
        <v>86</v>
      </c>
      <c r="E77" s="27" t="s">
        <v>597</v>
      </c>
      <c r="F77" s="27">
        <v>0</v>
      </c>
      <c r="G77" s="4">
        <v>1</v>
      </c>
      <c r="H77" s="94" t="s">
        <v>598</v>
      </c>
      <c r="I77" s="4">
        <v>0</v>
      </c>
      <c r="J77" s="91">
        <v>1</v>
      </c>
      <c r="K77" s="42" t="s">
        <v>99</v>
      </c>
      <c r="L77" s="42" t="s">
        <v>323</v>
      </c>
      <c r="M77" s="42" t="s">
        <v>599</v>
      </c>
      <c r="N77" s="26">
        <v>43526</v>
      </c>
      <c r="O77" s="26">
        <v>43526</v>
      </c>
      <c r="P77" s="28">
        <v>0</v>
      </c>
      <c r="Q77" s="28">
        <v>0</v>
      </c>
      <c r="R77" s="71">
        <v>0</v>
      </c>
      <c r="S77" s="71">
        <v>0</v>
      </c>
      <c r="T77" s="72">
        <v>0</v>
      </c>
      <c r="U77" s="72">
        <v>0</v>
      </c>
      <c r="V77" s="73">
        <v>0</v>
      </c>
      <c r="W77" s="73">
        <v>0</v>
      </c>
      <c r="X77" s="74">
        <f t="shared" si="18"/>
        <v>0</v>
      </c>
      <c r="Y77" s="74">
        <f t="shared" si="19"/>
        <v>0</v>
      </c>
      <c r="Z77" s="74">
        <f t="shared" si="20"/>
        <v>0</v>
      </c>
      <c r="AA77" s="28">
        <v>0</v>
      </c>
      <c r="AB77" s="28">
        <v>0</v>
      </c>
      <c r="AC77" s="71">
        <v>0</v>
      </c>
      <c r="AD77" s="71">
        <v>0</v>
      </c>
      <c r="AE77" s="72">
        <v>0</v>
      </c>
      <c r="AF77" s="72">
        <v>0</v>
      </c>
      <c r="AG77" s="73">
        <v>0</v>
      </c>
      <c r="AH77" s="73">
        <v>0</v>
      </c>
      <c r="AI77" s="74">
        <f t="shared" si="21"/>
        <v>0</v>
      </c>
      <c r="AJ77" s="74">
        <f t="shared" si="22"/>
        <v>0</v>
      </c>
      <c r="AK77" s="74">
        <f t="shared" si="23"/>
        <v>0</v>
      </c>
      <c r="AL77" s="28">
        <v>0</v>
      </c>
      <c r="AM77" s="28">
        <v>0</v>
      </c>
      <c r="AN77" s="71">
        <v>0</v>
      </c>
      <c r="AO77" s="71">
        <v>0</v>
      </c>
      <c r="AP77" s="72">
        <v>0</v>
      </c>
      <c r="AQ77" s="72">
        <v>0</v>
      </c>
      <c r="AR77" s="73">
        <v>0</v>
      </c>
      <c r="AS77" s="73">
        <v>0</v>
      </c>
      <c r="AT77" s="74">
        <f t="shared" si="24"/>
        <v>0</v>
      </c>
      <c r="AU77" s="74">
        <f t="shared" si="25"/>
        <v>0</v>
      </c>
      <c r="AV77" s="74">
        <f t="shared" si="26"/>
        <v>0</v>
      </c>
      <c r="AW77" s="28">
        <v>0</v>
      </c>
      <c r="AX77" s="28">
        <v>0</v>
      </c>
      <c r="AY77" s="71">
        <v>0</v>
      </c>
      <c r="AZ77" s="71">
        <v>0</v>
      </c>
      <c r="BA77" s="72">
        <v>0</v>
      </c>
      <c r="BB77" s="72">
        <v>0</v>
      </c>
      <c r="BC77" s="73">
        <v>0</v>
      </c>
      <c r="BD77" s="73">
        <v>0</v>
      </c>
      <c r="BE77" s="74">
        <f t="shared" si="27"/>
        <v>0</v>
      </c>
      <c r="BF77" s="74">
        <f t="shared" si="28"/>
        <v>0</v>
      </c>
      <c r="BG77" s="74">
        <f t="shared" si="29"/>
        <v>0</v>
      </c>
      <c r="BH77" s="74">
        <f t="shared" si="30"/>
        <v>0</v>
      </c>
      <c r="BI77" s="74">
        <f t="shared" si="31"/>
        <v>0</v>
      </c>
      <c r="BJ77" s="75">
        <f t="shared" si="32"/>
        <v>0</v>
      </c>
      <c r="BK77" s="76">
        <v>0</v>
      </c>
      <c r="BL77" s="76">
        <v>0</v>
      </c>
      <c r="BM77" s="77">
        <f>(BK77*420)*BL77</f>
        <v>0</v>
      </c>
      <c r="BN77" s="29">
        <v>0</v>
      </c>
      <c r="BO77" s="29" t="s">
        <v>47</v>
      </c>
      <c r="BP77" s="29" t="s">
        <v>47</v>
      </c>
      <c r="BQ77" s="43" t="s">
        <v>600</v>
      </c>
      <c r="BR77" s="30" t="s">
        <v>519</v>
      </c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</row>
    <row r="78" spans="1:90" s="6" customFormat="1" ht="81" customHeight="1" x14ac:dyDescent="0.2">
      <c r="A78" s="89">
        <v>64</v>
      </c>
      <c r="B78" s="4" t="s">
        <v>547</v>
      </c>
      <c r="C78" s="4" t="s">
        <v>549</v>
      </c>
      <c r="D78" s="4" t="s">
        <v>86</v>
      </c>
      <c r="E78" s="27" t="s">
        <v>601</v>
      </c>
      <c r="F78" s="27">
        <v>0</v>
      </c>
      <c r="G78" s="4">
        <v>1</v>
      </c>
      <c r="H78" s="4" t="s">
        <v>602</v>
      </c>
      <c r="I78" s="4">
        <v>0</v>
      </c>
      <c r="J78" s="91">
        <v>1</v>
      </c>
      <c r="K78" s="42" t="s">
        <v>4</v>
      </c>
      <c r="L78" s="42" t="s">
        <v>4</v>
      </c>
      <c r="M78" s="42" t="s">
        <v>603</v>
      </c>
      <c r="N78" s="26">
        <v>43527</v>
      </c>
      <c r="O78" s="26">
        <v>43527</v>
      </c>
      <c r="P78" s="28">
        <v>0</v>
      </c>
      <c r="Q78" s="28">
        <v>0</v>
      </c>
      <c r="R78" s="71">
        <v>0</v>
      </c>
      <c r="S78" s="71">
        <v>0</v>
      </c>
      <c r="T78" s="72">
        <v>0</v>
      </c>
      <c r="U78" s="72">
        <v>0</v>
      </c>
      <c r="V78" s="73">
        <v>0</v>
      </c>
      <c r="W78" s="73">
        <v>0</v>
      </c>
      <c r="X78" s="74">
        <f t="shared" si="18"/>
        <v>0</v>
      </c>
      <c r="Y78" s="74">
        <f t="shared" si="19"/>
        <v>0</v>
      </c>
      <c r="Z78" s="74">
        <f t="shared" si="20"/>
        <v>0</v>
      </c>
      <c r="AA78" s="28">
        <v>0</v>
      </c>
      <c r="AB78" s="28">
        <v>0</v>
      </c>
      <c r="AC78" s="71">
        <v>0</v>
      </c>
      <c r="AD78" s="71">
        <v>0</v>
      </c>
      <c r="AE78" s="72">
        <v>0</v>
      </c>
      <c r="AF78" s="72">
        <v>0</v>
      </c>
      <c r="AG78" s="73">
        <v>0</v>
      </c>
      <c r="AH78" s="73">
        <v>0</v>
      </c>
      <c r="AI78" s="74">
        <f t="shared" si="21"/>
        <v>0</v>
      </c>
      <c r="AJ78" s="74">
        <f t="shared" si="22"/>
        <v>0</v>
      </c>
      <c r="AK78" s="74">
        <f t="shared" si="23"/>
        <v>0</v>
      </c>
      <c r="AL78" s="28">
        <v>0</v>
      </c>
      <c r="AM78" s="28">
        <v>0</v>
      </c>
      <c r="AN78" s="71">
        <v>0</v>
      </c>
      <c r="AO78" s="71">
        <v>0</v>
      </c>
      <c r="AP78" s="72">
        <v>0</v>
      </c>
      <c r="AQ78" s="72">
        <v>0</v>
      </c>
      <c r="AR78" s="73">
        <v>0</v>
      </c>
      <c r="AS78" s="73">
        <v>0</v>
      </c>
      <c r="AT78" s="74">
        <f t="shared" si="24"/>
        <v>0</v>
      </c>
      <c r="AU78" s="74">
        <f t="shared" si="25"/>
        <v>0</v>
      </c>
      <c r="AV78" s="74">
        <f t="shared" si="26"/>
        <v>0</v>
      </c>
      <c r="AW78" s="28">
        <v>0</v>
      </c>
      <c r="AX78" s="28">
        <v>0</v>
      </c>
      <c r="AY78" s="71">
        <v>0</v>
      </c>
      <c r="AZ78" s="71">
        <v>0</v>
      </c>
      <c r="BA78" s="72">
        <v>0</v>
      </c>
      <c r="BB78" s="72">
        <v>0</v>
      </c>
      <c r="BC78" s="73">
        <v>0</v>
      </c>
      <c r="BD78" s="73">
        <v>0</v>
      </c>
      <c r="BE78" s="74">
        <f t="shared" si="27"/>
        <v>0</v>
      </c>
      <c r="BF78" s="74">
        <f t="shared" si="28"/>
        <v>0</v>
      </c>
      <c r="BG78" s="74">
        <f t="shared" si="29"/>
        <v>0</v>
      </c>
      <c r="BH78" s="74">
        <f t="shared" si="30"/>
        <v>0</v>
      </c>
      <c r="BI78" s="74">
        <f t="shared" si="31"/>
        <v>0</v>
      </c>
      <c r="BJ78" s="75">
        <f t="shared" si="32"/>
        <v>0</v>
      </c>
      <c r="BK78" s="76">
        <v>0</v>
      </c>
      <c r="BL78" s="76">
        <v>0</v>
      </c>
      <c r="BM78" s="77">
        <f t="shared" ref="BM78:BM80" si="35">(BK78*420)*BL78</f>
        <v>0</v>
      </c>
      <c r="BN78" s="29">
        <v>0</v>
      </c>
      <c r="BO78" s="29" t="s">
        <v>47</v>
      </c>
      <c r="BP78" s="29" t="s">
        <v>47</v>
      </c>
      <c r="BQ78" s="43" t="s">
        <v>600</v>
      </c>
      <c r="BR78" s="30" t="s">
        <v>519</v>
      </c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</row>
    <row r="79" spans="1:90" s="6" customFormat="1" ht="81" customHeight="1" x14ac:dyDescent="0.2">
      <c r="A79" s="89">
        <v>65</v>
      </c>
      <c r="B79" s="4" t="s">
        <v>547</v>
      </c>
      <c r="C79" s="4" t="s">
        <v>549</v>
      </c>
      <c r="D79" s="4" t="s">
        <v>86</v>
      </c>
      <c r="E79" s="27" t="s">
        <v>604</v>
      </c>
      <c r="F79" s="27">
        <v>0</v>
      </c>
      <c r="G79" s="4">
        <v>1</v>
      </c>
      <c r="H79" s="4" t="s">
        <v>605</v>
      </c>
      <c r="I79" s="4">
        <v>0</v>
      </c>
      <c r="J79" s="91">
        <v>1</v>
      </c>
      <c r="K79" s="42" t="s">
        <v>4</v>
      </c>
      <c r="L79" s="42" t="s">
        <v>4</v>
      </c>
      <c r="M79" s="42" t="s">
        <v>606</v>
      </c>
      <c r="N79" s="26">
        <v>43527</v>
      </c>
      <c r="O79" s="26">
        <v>43527</v>
      </c>
      <c r="P79" s="28">
        <v>0</v>
      </c>
      <c r="Q79" s="28">
        <v>0</v>
      </c>
      <c r="R79" s="71">
        <v>0</v>
      </c>
      <c r="S79" s="71">
        <v>0</v>
      </c>
      <c r="T79" s="72">
        <v>0</v>
      </c>
      <c r="U79" s="72">
        <v>0</v>
      </c>
      <c r="V79" s="73">
        <v>0</v>
      </c>
      <c r="W79" s="73">
        <v>0</v>
      </c>
      <c r="X79" s="74">
        <f t="shared" si="18"/>
        <v>0</v>
      </c>
      <c r="Y79" s="74">
        <f t="shared" si="19"/>
        <v>0</v>
      </c>
      <c r="Z79" s="74">
        <f t="shared" si="20"/>
        <v>0</v>
      </c>
      <c r="AA79" s="28">
        <v>0</v>
      </c>
      <c r="AB79" s="28">
        <v>0</v>
      </c>
      <c r="AC79" s="71">
        <v>0</v>
      </c>
      <c r="AD79" s="71">
        <v>0</v>
      </c>
      <c r="AE79" s="72">
        <v>0</v>
      </c>
      <c r="AF79" s="72">
        <v>0</v>
      </c>
      <c r="AG79" s="73">
        <v>0</v>
      </c>
      <c r="AH79" s="73">
        <v>0</v>
      </c>
      <c r="AI79" s="74">
        <f t="shared" si="21"/>
        <v>0</v>
      </c>
      <c r="AJ79" s="74">
        <f t="shared" si="22"/>
        <v>0</v>
      </c>
      <c r="AK79" s="74">
        <f t="shared" si="23"/>
        <v>0</v>
      </c>
      <c r="AL79" s="28">
        <v>0</v>
      </c>
      <c r="AM79" s="28">
        <v>0</v>
      </c>
      <c r="AN79" s="71">
        <v>0</v>
      </c>
      <c r="AO79" s="71">
        <v>0</v>
      </c>
      <c r="AP79" s="72">
        <v>0</v>
      </c>
      <c r="AQ79" s="72">
        <v>0</v>
      </c>
      <c r="AR79" s="73">
        <v>0</v>
      </c>
      <c r="AS79" s="73">
        <v>0</v>
      </c>
      <c r="AT79" s="74">
        <f t="shared" si="24"/>
        <v>0</v>
      </c>
      <c r="AU79" s="74">
        <f t="shared" si="25"/>
        <v>0</v>
      </c>
      <c r="AV79" s="74">
        <f t="shared" si="26"/>
        <v>0</v>
      </c>
      <c r="AW79" s="28">
        <v>0</v>
      </c>
      <c r="AX79" s="28">
        <v>0</v>
      </c>
      <c r="AY79" s="71">
        <v>0</v>
      </c>
      <c r="AZ79" s="71">
        <v>0</v>
      </c>
      <c r="BA79" s="72">
        <v>0</v>
      </c>
      <c r="BB79" s="72">
        <v>0</v>
      </c>
      <c r="BC79" s="73">
        <v>0</v>
      </c>
      <c r="BD79" s="73">
        <v>0</v>
      </c>
      <c r="BE79" s="74">
        <f t="shared" si="27"/>
        <v>0</v>
      </c>
      <c r="BF79" s="74">
        <f t="shared" si="28"/>
        <v>0</v>
      </c>
      <c r="BG79" s="74">
        <f t="shared" si="29"/>
        <v>0</v>
      </c>
      <c r="BH79" s="74">
        <f t="shared" si="30"/>
        <v>0</v>
      </c>
      <c r="BI79" s="74">
        <f t="shared" si="31"/>
        <v>0</v>
      </c>
      <c r="BJ79" s="75">
        <f t="shared" si="32"/>
        <v>0</v>
      </c>
      <c r="BK79" s="76">
        <v>0</v>
      </c>
      <c r="BL79" s="76">
        <v>0</v>
      </c>
      <c r="BM79" s="77">
        <f t="shared" si="35"/>
        <v>0</v>
      </c>
      <c r="BN79" s="29">
        <v>0</v>
      </c>
      <c r="BO79" s="29" t="s">
        <v>47</v>
      </c>
      <c r="BP79" s="29" t="s">
        <v>47</v>
      </c>
      <c r="BQ79" s="43" t="s">
        <v>600</v>
      </c>
      <c r="BR79" s="30" t="s">
        <v>519</v>
      </c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</row>
    <row r="80" spans="1:90" s="6" customFormat="1" ht="81" customHeight="1" x14ac:dyDescent="0.2">
      <c r="A80" s="89">
        <v>66</v>
      </c>
      <c r="B80" s="4" t="s">
        <v>547</v>
      </c>
      <c r="C80" s="4" t="s">
        <v>549</v>
      </c>
      <c r="D80" s="4" t="s">
        <v>86</v>
      </c>
      <c r="E80" s="27" t="s">
        <v>594</v>
      </c>
      <c r="F80" s="27">
        <v>0</v>
      </c>
      <c r="G80" s="4">
        <v>1</v>
      </c>
      <c r="H80" s="4" t="s">
        <v>666</v>
      </c>
      <c r="I80" s="4">
        <v>0</v>
      </c>
      <c r="J80" s="91">
        <v>1</v>
      </c>
      <c r="K80" s="42" t="s">
        <v>4</v>
      </c>
      <c r="L80" s="42" t="s">
        <v>4</v>
      </c>
      <c r="M80" s="42" t="s">
        <v>667</v>
      </c>
      <c r="N80" s="26">
        <v>43538</v>
      </c>
      <c r="O80" s="26">
        <v>43538</v>
      </c>
      <c r="P80" s="28">
        <v>0</v>
      </c>
      <c r="Q80" s="28">
        <v>0</v>
      </c>
      <c r="R80" s="71">
        <v>0</v>
      </c>
      <c r="S80" s="71">
        <v>0</v>
      </c>
      <c r="T80" s="72">
        <v>0</v>
      </c>
      <c r="U80" s="72">
        <v>0</v>
      </c>
      <c r="V80" s="73">
        <v>0</v>
      </c>
      <c r="W80" s="73">
        <v>0</v>
      </c>
      <c r="X80" s="74">
        <f t="shared" si="18"/>
        <v>0</v>
      </c>
      <c r="Y80" s="74">
        <f t="shared" si="19"/>
        <v>0</v>
      </c>
      <c r="Z80" s="74">
        <f t="shared" si="20"/>
        <v>0</v>
      </c>
      <c r="AA80" s="28">
        <v>0</v>
      </c>
      <c r="AB80" s="28">
        <v>0</v>
      </c>
      <c r="AC80" s="71">
        <v>0</v>
      </c>
      <c r="AD80" s="71">
        <v>0</v>
      </c>
      <c r="AE80" s="72">
        <v>0</v>
      </c>
      <c r="AF80" s="72">
        <v>0</v>
      </c>
      <c r="AG80" s="73">
        <v>0</v>
      </c>
      <c r="AH80" s="73">
        <v>0</v>
      </c>
      <c r="AI80" s="74">
        <f t="shared" si="21"/>
        <v>0</v>
      </c>
      <c r="AJ80" s="74">
        <f t="shared" si="22"/>
        <v>0</v>
      </c>
      <c r="AK80" s="74">
        <f t="shared" si="23"/>
        <v>0</v>
      </c>
      <c r="AL80" s="28">
        <v>0</v>
      </c>
      <c r="AM80" s="28">
        <v>0</v>
      </c>
      <c r="AN80" s="71">
        <v>0</v>
      </c>
      <c r="AO80" s="71">
        <v>0</v>
      </c>
      <c r="AP80" s="72">
        <v>0</v>
      </c>
      <c r="AQ80" s="72">
        <v>0</v>
      </c>
      <c r="AR80" s="73">
        <v>0</v>
      </c>
      <c r="AS80" s="73">
        <v>0</v>
      </c>
      <c r="AT80" s="74">
        <f t="shared" si="24"/>
        <v>0</v>
      </c>
      <c r="AU80" s="74">
        <f t="shared" si="25"/>
        <v>0</v>
      </c>
      <c r="AV80" s="74">
        <f t="shared" si="26"/>
        <v>0</v>
      </c>
      <c r="AW80" s="28">
        <v>0</v>
      </c>
      <c r="AX80" s="28">
        <v>0</v>
      </c>
      <c r="AY80" s="71">
        <v>0</v>
      </c>
      <c r="AZ80" s="71">
        <v>0</v>
      </c>
      <c r="BA80" s="72">
        <v>0</v>
      </c>
      <c r="BB80" s="72">
        <v>0</v>
      </c>
      <c r="BC80" s="73">
        <v>0</v>
      </c>
      <c r="BD80" s="73">
        <v>0</v>
      </c>
      <c r="BE80" s="74">
        <f t="shared" si="27"/>
        <v>0</v>
      </c>
      <c r="BF80" s="74">
        <f t="shared" si="28"/>
        <v>0</v>
      </c>
      <c r="BG80" s="74">
        <f t="shared" si="29"/>
        <v>0</v>
      </c>
      <c r="BH80" s="74">
        <f t="shared" si="30"/>
        <v>0</v>
      </c>
      <c r="BI80" s="74">
        <f t="shared" si="31"/>
        <v>0</v>
      </c>
      <c r="BJ80" s="75">
        <f t="shared" si="32"/>
        <v>0</v>
      </c>
      <c r="BK80" s="76">
        <v>0</v>
      </c>
      <c r="BL80" s="76">
        <v>0</v>
      </c>
      <c r="BM80" s="77">
        <f t="shared" si="35"/>
        <v>0</v>
      </c>
      <c r="BN80" s="29">
        <v>0</v>
      </c>
      <c r="BO80" s="29" t="s">
        <v>47</v>
      </c>
      <c r="BP80" s="29" t="s">
        <v>47</v>
      </c>
      <c r="BQ80" s="43" t="s">
        <v>600</v>
      </c>
      <c r="BR80" s="30" t="s">
        <v>519</v>
      </c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</row>
    <row r="81" spans="1:90" s="6" customFormat="1" ht="81" customHeight="1" x14ac:dyDescent="0.2">
      <c r="A81" s="89">
        <v>67</v>
      </c>
      <c r="B81" s="4" t="s">
        <v>547</v>
      </c>
      <c r="C81" s="4" t="s">
        <v>549</v>
      </c>
      <c r="D81" s="4" t="s">
        <v>86</v>
      </c>
      <c r="E81" s="27" t="s">
        <v>607</v>
      </c>
      <c r="F81" s="27">
        <v>0</v>
      </c>
      <c r="G81" s="4">
        <v>1</v>
      </c>
      <c r="H81" s="4" t="s">
        <v>723</v>
      </c>
      <c r="I81" s="4">
        <v>1</v>
      </c>
      <c r="J81" s="4">
        <v>0</v>
      </c>
      <c r="K81" s="42" t="s">
        <v>4</v>
      </c>
      <c r="L81" s="42" t="s">
        <v>4</v>
      </c>
      <c r="M81" s="42" t="s">
        <v>753</v>
      </c>
      <c r="N81" s="26">
        <v>43541</v>
      </c>
      <c r="O81" s="26">
        <v>43541</v>
      </c>
      <c r="P81" s="28">
        <v>0</v>
      </c>
      <c r="Q81" s="28">
        <v>0</v>
      </c>
      <c r="R81" s="71">
        <v>0</v>
      </c>
      <c r="S81" s="71">
        <v>0</v>
      </c>
      <c r="T81" s="72">
        <v>0</v>
      </c>
      <c r="U81" s="72">
        <v>0</v>
      </c>
      <c r="V81" s="73">
        <v>150</v>
      </c>
      <c r="W81" s="73">
        <v>150</v>
      </c>
      <c r="X81" s="74">
        <f t="shared" si="18"/>
        <v>150</v>
      </c>
      <c r="Y81" s="74">
        <f t="shared" si="19"/>
        <v>150</v>
      </c>
      <c r="Z81" s="74">
        <f t="shared" si="20"/>
        <v>300</v>
      </c>
      <c r="AA81" s="28">
        <v>0</v>
      </c>
      <c r="AB81" s="28">
        <v>0</v>
      </c>
      <c r="AC81" s="71">
        <v>0</v>
      </c>
      <c r="AD81" s="71">
        <v>0</v>
      </c>
      <c r="AE81" s="72">
        <v>0</v>
      </c>
      <c r="AF81" s="72">
        <v>0</v>
      </c>
      <c r="AG81" s="73">
        <v>0</v>
      </c>
      <c r="AH81" s="73">
        <v>0</v>
      </c>
      <c r="AI81" s="74">
        <f t="shared" si="21"/>
        <v>0</v>
      </c>
      <c r="AJ81" s="74">
        <f t="shared" si="22"/>
        <v>0</v>
      </c>
      <c r="AK81" s="74">
        <f t="shared" si="23"/>
        <v>0</v>
      </c>
      <c r="AL81" s="28">
        <v>0</v>
      </c>
      <c r="AM81" s="28">
        <v>0</v>
      </c>
      <c r="AN81" s="71">
        <v>0</v>
      </c>
      <c r="AO81" s="71">
        <v>0</v>
      </c>
      <c r="AP81" s="72">
        <v>0</v>
      </c>
      <c r="AQ81" s="72">
        <v>0</v>
      </c>
      <c r="AR81" s="73">
        <v>0</v>
      </c>
      <c r="AS81" s="73">
        <v>0</v>
      </c>
      <c r="AT81" s="74">
        <f t="shared" si="24"/>
        <v>0</v>
      </c>
      <c r="AU81" s="74">
        <f t="shared" si="25"/>
        <v>0</v>
      </c>
      <c r="AV81" s="74">
        <f t="shared" si="26"/>
        <v>0</v>
      </c>
      <c r="AW81" s="28">
        <v>0</v>
      </c>
      <c r="AX81" s="28">
        <v>0</v>
      </c>
      <c r="AY81" s="71">
        <v>0</v>
      </c>
      <c r="AZ81" s="71">
        <v>0</v>
      </c>
      <c r="BA81" s="72">
        <v>0</v>
      </c>
      <c r="BB81" s="72">
        <v>0</v>
      </c>
      <c r="BC81" s="73">
        <v>0</v>
      </c>
      <c r="BD81" s="73">
        <v>0</v>
      </c>
      <c r="BE81" s="74">
        <f t="shared" si="27"/>
        <v>0</v>
      </c>
      <c r="BF81" s="74">
        <f t="shared" si="28"/>
        <v>0</v>
      </c>
      <c r="BG81" s="74">
        <f t="shared" si="29"/>
        <v>0</v>
      </c>
      <c r="BH81" s="74">
        <f t="shared" si="30"/>
        <v>150</v>
      </c>
      <c r="BI81" s="74">
        <f t="shared" si="31"/>
        <v>150</v>
      </c>
      <c r="BJ81" s="75">
        <f t="shared" si="32"/>
        <v>300</v>
      </c>
      <c r="BK81" s="76">
        <v>0</v>
      </c>
      <c r="BL81" s="76">
        <v>0</v>
      </c>
      <c r="BM81" s="77">
        <v>0</v>
      </c>
      <c r="BN81" s="29">
        <v>12000</v>
      </c>
      <c r="BO81" s="29" t="s">
        <v>724</v>
      </c>
      <c r="BP81" s="43" t="s">
        <v>725</v>
      </c>
      <c r="BQ81" s="43" t="s">
        <v>600</v>
      </c>
      <c r="BR81" s="30" t="s">
        <v>519</v>
      </c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</row>
    <row r="82" spans="1:90" s="6" customFormat="1" ht="81" customHeight="1" x14ac:dyDescent="0.2">
      <c r="A82" s="89">
        <v>68</v>
      </c>
      <c r="B82" s="4" t="s">
        <v>547</v>
      </c>
      <c r="C82" s="4" t="s">
        <v>549</v>
      </c>
      <c r="D82" s="4" t="s">
        <v>86</v>
      </c>
      <c r="E82" s="27" t="s">
        <v>754</v>
      </c>
      <c r="F82" s="27">
        <v>0</v>
      </c>
      <c r="G82" s="4">
        <v>1</v>
      </c>
      <c r="H82" s="4" t="s">
        <v>726</v>
      </c>
      <c r="I82" s="4">
        <v>1</v>
      </c>
      <c r="J82" s="4">
        <v>0</v>
      </c>
      <c r="K82" s="42" t="s">
        <v>4</v>
      </c>
      <c r="L82" s="42" t="s">
        <v>4</v>
      </c>
      <c r="M82" s="42" t="s">
        <v>727</v>
      </c>
      <c r="N82" s="26">
        <v>43546</v>
      </c>
      <c r="O82" s="26">
        <v>43546</v>
      </c>
      <c r="P82" s="28">
        <v>0</v>
      </c>
      <c r="Q82" s="28">
        <v>0</v>
      </c>
      <c r="R82" s="71">
        <v>0</v>
      </c>
      <c r="S82" s="71">
        <v>0</v>
      </c>
      <c r="T82" s="72">
        <v>0</v>
      </c>
      <c r="U82" s="72">
        <v>0</v>
      </c>
      <c r="V82" s="73">
        <v>0</v>
      </c>
      <c r="W82" s="73">
        <v>0</v>
      </c>
      <c r="X82" s="74">
        <f t="shared" si="18"/>
        <v>0</v>
      </c>
      <c r="Y82" s="74">
        <f t="shared" si="19"/>
        <v>0</v>
      </c>
      <c r="Z82" s="74">
        <f t="shared" si="20"/>
        <v>0</v>
      </c>
      <c r="AA82" s="28">
        <v>0</v>
      </c>
      <c r="AB82" s="28">
        <v>0</v>
      </c>
      <c r="AC82" s="71">
        <v>0</v>
      </c>
      <c r="AD82" s="71">
        <v>0</v>
      </c>
      <c r="AE82" s="72">
        <v>0</v>
      </c>
      <c r="AF82" s="72">
        <v>0</v>
      </c>
      <c r="AG82" s="73">
        <v>0</v>
      </c>
      <c r="AH82" s="73">
        <v>0</v>
      </c>
      <c r="AI82" s="74">
        <f t="shared" si="21"/>
        <v>0</v>
      </c>
      <c r="AJ82" s="74">
        <f t="shared" si="22"/>
        <v>0</v>
      </c>
      <c r="AK82" s="74">
        <f t="shared" si="23"/>
        <v>0</v>
      </c>
      <c r="AL82" s="28">
        <v>0</v>
      </c>
      <c r="AM82" s="28">
        <v>0</v>
      </c>
      <c r="AN82" s="71">
        <v>0</v>
      </c>
      <c r="AO82" s="71">
        <v>0</v>
      </c>
      <c r="AP82" s="72">
        <v>0</v>
      </c>
      <c r="AQ82" s="72">
        <v>0</v>
      </c>
      <c r="AR82" s="73">
        <v>0</v>
      </c>
      <c r="AS82" s="73">
        <v>0</v>
      </c>
      <c r="AT82" s="74">
        <f t="shared" si="24"/>
        <v>0</v>
      </c>
      <c r="AU82" s="74">
        <f t="shared" si="25"/>
        <v>0</v>
      </c>
      <c r="AV82" s="74">
        <f t="shared" si="26"/>
        <v>0</v>
      </c>
      <c r="AW82" s="28">
        <v>0</v>
      </c>
      <c r="AX82" s="28">
        <v>0</v>
      </c>
      <c r="AY82" s="71">
        <v>0</v>
      </c>
      <c r="AZ82" s="71">
        <v>0</v>
      </c>
      <c r="BA82" s="72">
        <v>0</v>
      </c>
      <c r="BB82" s="72">
        <v>0</v>
      </c>
      <c r="BC82" s="73">
        <v>0</v>
      </c>
      <c r="BD82" s="73">
        <v>0</v>
      </c>
      <c r="BE82" s="74">
        <f t="shared" si="27"/>
        <v>0</v>
      </c>
      <c r="BF82" s="74">
        <f t="shared" si="28"/>
        <v>0</v>
      </c>
      <c r="BG82" s="74">
        <f t="shared" si="29"/>
        <v>0</v>
      </c>
      <c r="BH82" s="74">
        <f t="shared" si="30"/>
        <v>0</v>
      </c>
      <c r="BI82" s="74">
        <f t="shared" si="31"/>
        <v>0</v>
      </c>
      <c r="BJ82" s="75">
        <f t="shared" si="32"/>
        <v>0</v>
      </c>
      <c r="BK82" s="76">
        <v>0</v>
      </c>
      <c r="BL82" s="76">
        <v>0</v>
      </c>
      <c r="BM82" s="77">
        <v>0</v>
      </c>
      <c r="BN82" s="29">
        <v>0</v>
      </c>
      <c r="BO82" s="29" t="s">
        <v>47</v>
      </c>
      <c r="BP82" s="43" t="s">
        <v>47</v>
      </c>
      <c r="BQ82" s="43" t="s">
        <v>600</v>
      </c>
      <c r="BR82" s="30" t="s">
        <v>519</v>
      </c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</row>
    <row r="83" spans="1:90" s="6" customFormat="1" ht="81" customHeight="1" x14ac:dyDescent="0.2">
      <c r="A83" s="89">
        <v>69</v>
      </c>
      <c r="B83" s="4" t="s">
        <v>547</v>
      </c>
      <c r="C83" s="4" t="s">
        <v>549</v>
      </c>
      <c r="D83" s="4" t="s">
        <v>86</v>
      </c>
      <c r="E83" s="27" t="s">
        <v>755</v>
      </c>
      <c r="F83" s="27">
        <v>0</v>
      </c>
      <c r="G83" s="4">
        <v>1</v>
      </c>
      <c r="H83" s="4" t="s">
        <v>728</v>
      </c>
      <c r="I83" s="4">
        <v>1</v>
      </c>
      <c r="J83" s="4">
        <v>0</v>
      </c>
      <c r="K83" s="42" t="s">
        <v>4</v>
      </c>
      <c r="L83" s="42" t="s">
        <v>4</v>
      </c>
      <c r="M83" s="42" t="s">
        <v>756</v>
      </c>
      <c r="N83" s="26">
        <v>43547</v>
      </c>
      <c r="O83" s="26">
        <v>43547</v>
      </c>
      <c r="P83" s="28">
        <v>0</v>
      </c>
      <c r="Q83" s="28">
        <v>0</v>
      </c>
      <c r="R83" s="71">
        <v>0</v>
      </c>
      <c r="S83" s="71">
        <v>0</v>
      </c>
      <c r="T83" s="72">
        <v>0</v>
      </c>
      <c r="U83" s="72">
        <v>0</v>
      </c>
      <c r="V83" s="73">
        <v>80</v>
      </c>
      <c r="W83" s="73">
        <v>80</v>
      </c>
      <c r="X83" s="74">
        <f t="shared" si="18"/>
        <v>80</v>
      </c>
      <c r="Y83" s="74">
        <f t="shared" si="19"/>
        <v>80</v>
      </c>
      <c r="Z83" s="74">
        <f t="shared" si="20"/>
        <v>160</v>
      </c>
      <c r="AA83" s="28">
        <v>0</v>
      </c>
      <c r="AB83" s="28">
        <v>0</v>
      </c>
      <c r="AC83" s="71">
        <v>0</v>
      </c>
      <c r="AD83" s="71">
        <v>0</v>
      </c>
      <c r="AE83" s="72">
        <v>0</v>
      </c>
      <c r="AF83" s="72">
        <v>0</v>
      </c>
      <c r="AG83" s="73">
        <v>80</v>
      </c>
      <c r="AH83" s="73">
        <v>80</v>
      </c>
      <c r="AI83" s="74">
        <f t="shared" si="21"/>
        <v>80</v>
      </c>
      <c r="AJ83" s="74">
        <f t="shared" si="22"/>
        <v>80</v>
      </c>
      <c r="AK83" s="74">
        <f t="shared" si="23"/>
        <v>160</v>
      </c>
      <c r="AL83" s="28">
        <v>0</v>
      </c>
      <c r="AM83" s="28">
        <v>0</v>
      </c>
      <c r="AN83" s="71">
        <v>0</v>
      </c>
      <c r="AO83" s="71">
        <v>0</v>
      </c>
      <c r="AP83" s="72">
        <v>0</v>
      </c>
      <c r="AQ83" s="72">
        <v>0</v>
      </c>
      <c r="AR83" s="73">
        <v>0</v>
      </c>
      <c r="AS83" s="73">
        <v>0</v>
      </c>
      <c r="AT83" s="74">
        <f t="shared" si="24"/>
        <v>0</v>
      </c>
      <c r="AU83" s="74">
        <f t="shared" si="25"/>
        <v>0</v>
      </c>
      <c r="AV83" s="74">
        <f t="shared" si="26"/>
        <v>0</v>
      </c>
      <c r="AW83" s="28">
        <v>0</v>
      </c>
      <c r="AX83" s="28">
        <v>0</v>
      </c>
      <c r="AY83" s="71">
        <v>0</v>
      </c>
      <c r="AZ83" s="71">
        <v>0</v>
      </c>
      <c r="BA83" s="72">
        <v>0</v>
      </c>
      <c r="BB83" s="72">
        <v>0</v>
      </c>
      <c r="BC83" s="73">
        <v>0</v>
      </c>
      <c r="BD83" s="73">
        <v>0</v>
      </c>
      <c r="BE83" s="74">
        <f t="shared" si="27"/>
        <v>0</v>
      </c>
      <c r="BF83" s="74">
        <f t="shared" si="28"/>
        <v>0</v>
      </c>
      <c r="BG83" s="74">
        <f t="shared" si="29"/>
        <v>0</v>
      </c>
      <c r="BH83" s="74">
        <f t="shared" si="30"/>
        <v>160</v>
      </c>
      <c r="BI83" s="74">
        <f t="shared" si="31"/>
        <v>160</v>
      </c>
      <c r="BJ83" s="75">
        <f t="shared" si="32"/>
        <v>320</v>
      </c>
      <c r="BK83" s="76">
        <v>0</v>
      </c>
      <c r="BL83" s="76">
        <v>0</v>
      </c>
      <c r="BM83" s="77">
        <v>0</v>
      </c>
      <c r="BN83" s="29">
        <v>20000</v>
      </c>
      <c r="BO83" s="29" t="s">
        <v>757</v>
      </c>
      <c r="BP83" s="43" t="s">
        <v>729</v>
      </c>
      <c r="BQ83" s="43" t="s">
        <v>600</v>
      </c>
      <c r="BR83" s="30" t="s">
        <v>519</v>
      </c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</row>
    <row r="84" spans="1:90" s="6" customFormat="1" ht="81" customHeight="1" x14ac:dyDescent="0.2">
      <c r="A84" s="89">
        <v>70</v>
      </c>
      <c r="B84" s="4" t="s">
        <v>547</v>
      </c>
      <c r="C84" s="4" t="s">
        <v>549</v>
      </c>
      <c r="D84" s="4" t="s">
        <v>86</v>
      </c>
      <c r="E84" s="27" t="s">
        <v>758</v>
      </c>
      <c r="F84" s="27">
        <v>0</v>
      </c>
      <c r="G84" s="4">
        <v>1</v>
      </c>
      <c r="H84" s="4" t="s">
        <v>730</v>
      </c>
      <c r="I84" s="4">
        <v>1</v>
      </c>
      <c r="J84" s="4">
        <v>0</v>
      </c>
      <c r="K84" s="42" t="s">
        <v>4</v>
      </c>
      <c r="L84" s="42" t="s">
        <v>4</v>
      </c>
      <c r="M84" s="42" t="s">
        <v>731</v>
      </c>
      <c r="N84" s="26">
        <v>43548</v>
      </c>
      <c r="O84" s="26">
        <v>43548</v>
      </c>
      <c r="P84" s="28">
        <v>0</v>
      </c>
      <c r="Q84" s="28">
        <v>0</v>
      </c>
      <c r="R84" s="71">
        <v>0</v>
      </c>
      <c r="S84" s="71">
        <v>0</v>
      </c>
      <c r="T84" s="72">
        <v>0</v>
      </c>
      <c r="U84" s="72">
        <v>0</v>
      </c>
      <c r="V84" s="73">
        <v>0</v>
      </c>
      <c r="W84" s="73">
        <v>0</v>
      </c>
      <c r="X84" s="74">
        <f t="shared" si="18"/>
        <v>0</v>
      </c>
      <c r="Y84" s="74">
        <f t="shared" si="19"/>
        <v>0</v>
      </c>
      <c r="Z84" s="74">
        <f t="shared" si="20"/>
        <v>0</v>
      </c>
      <c r="AA84" s="28">
        <v>0</v>
      </c>
      <c r="AB84" s="28">
        <v>0</v>
      </c>
      <c r="AC84" s="71">
        <v>0</v>
      </c>
      <c r="AD84" s="71">
        <v>0</v>
      </c>
      <c r="AE84" s="72">
        <v>0</v>
      </c>
      <c r="AF84" s="72">
        <v>0</v>
      </c>
      <c r="AG84" s="73">
        <v>0</v>
      </c>
      <c r="AH84" s="73">
        <v>0</v>
      </c>
      <c r="AI84" s="74">
        <f t="shared" si="21"/>
        <v>0</v>
      </c>
      <c r="AJ84" s="74">
        <f t="shared" si="22"/>
        <v>0</v>
      </c>
      <c r="AK84" s="74">
        <f t="shared" si="23"/>
        <v>0</v>
      </c>
      <c r="AL84" s="28">
        <v>0</v>
      </c>
      <c r="AM84" s="28">
        <v>0</v>
      </c>
      <c r="AN84" s="71">
        <v>0</v>
      </c>
      <c r="AO84" s="71">
        <v>0</v>
      </c>
      <c r="AP84" s="72">
        <v>0</v>
      </c>
      <c r="AQ84" s="72">
        <v>0</v>
      </c>
      <c r="AR84" s="73">
        <v>0</v>
      </c>
      <c r="AS84" s="73">
        <v>0</v>
      </c>
      <c r="AT84" s="74">
        <f t="shared" si="24"/>
        <v>0</v>
      </c>
      <c r="AU84" s="74">
        <f t="shared" si="25"/>
        <v>0</v>
      </c>
      <c r="AV84" s="74">
        <f t="shared" si="26"/>
        <v>0</v>
      </c>
      <c r="AW84" s="28">
        <v>0</v>
      </c>
      <c r="AX84" s="28">
        <v>0</v>
      </c>
      <c r="AY84" s="71">
        <v>0</v>
      </c>
      <c r="AZ84" s="71">
        <v>0</v>
      </c>
      <c r="BA84" s="72">
        <v>0</v>
      </c>
      <c r="BB84" s="72">
        <v>0</v>
      </c>
      <c r="BC84" s="73">
        <v>0</v>
      </c>
      <c r="BD84" s="73">
        <v>0</v>
      </c>
      <c r="BE84" s="74">
        <f t="shared" si="27"/>
        <v>0</v>
      </c>
      <c r="BF84" s="74">
        <f t="shared" si="28"/>
        <v>0</v>
      </c>
      <c r="BG84" s="74">
        <f t="shared" si="29"/>
        <v>0</v>
      </c>
      <c r="BH84" s="74">
        <f t="shared" si="30"/>
        <v>0</v>
      </c>
      <c r="BI84" s="74">
        <f t="shared" si="31"/>
        <v>0</v>
      </c>
      <c r="BJ84" s="75">
        <f t="shared" si="32"/>
        <v>0</v>
      </c>
      <c r="BK84" s="76">
        <v>0</v>
      </c>
      <c r="BL84" s="76">
        <v>0</v>
      </c>
      <c r="BM84" s="77">
        <v>0</v>
      </c>
      <c r="BN84" s="29">
        <v>0</v>
      </c>
      <c r="BO84" s="29" t="s">
        <v>47</v>
      </c>
      <c r="BP84" s="43" t="s">
        <v>47</v>
      </c>
      <c r="BQ84" s="43" t="s">
        <v>47</v>
      </c>
      <c r="BR84" s="30" t="s">
        <v>519</v>
      </c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</row>
    <row r="85" spans="1:90" s="6" customFormat="1" ht="81" customHeight="1" x14ac:dyDescent="0.2">
      <c r="A85" s="89">
        <v>71</v>
      </c>
      <c r="B85" s="4" t="s">
        <v>531</v>
      </c>
      <c r="C85" s="4" t="s">
        <v>535</v>
      </c>
      <c r="D85" s="4" t="s">
        <v>83</v>
      </c>
      <c r="E85" s="98" t="s">
        <v>607</v>
      </c>
      <c r="F85" s="27">
        <v>0</v>
      </c>
      <c r="G85" s="4">
        <v>1</v>
      </c>
      <c r="H85" s="93" t="s">
        <v>608</v>
      </c>
      <c r="I85" s="4">
        <v>1</v>
      </c>
      <c r="J85" s="4">
        <v>0</v>
      </c>
      <c r="K85" s="42" t="s">
        <v>108</v>
      </c>
      <c r="L85" s="42" t="s">
        <v>336</v>
      </c>
      <c r="M85" s="42" t="s">
        <v>609</v>
      </c>
      <c r="N85" s="26">
        <v>43486</v>
      </c>
      <c r="O85" s="26">
        <v>43486</v>
      </c>
      <c r="P85" s="28">
        <v>0</v>
      </c>
      <c r="Q85" s="28">
        <v>0</v>
      </c>
      <c r="R85" s="71">
        <v>0</v>
      </c>
      <c r="S85" s="71">
        <v>0</v>
      </c>
      <c r="T85" s="72">
        <v>0</v>
      </c>
      <c r="U85" s="72">
        <v>0</v>
      </c>
      <c r="V85" s="73">
        <v>13</v>
      </c>
      <c r="W85" s="73">
        <v>15</v>
      </c>
      <c r="X85" s="74">
        <f t="shared" si="18"/>
        <v>13</v>
      </c>
      <c r="Y85" s="74">
        <f t="shared" si="19"/>
        <v>15</v>
      </c>
      <c r="Z85" s="74">
        <f t="shared" si="20"/>
        <v>28</v>
      </c>
      <c r="AA85" s="28">
        <v>0</v>
      </c>
      <c r="AB85" s="28">
        <v>0</v>
      </c>
      <c r="AC85" s="71">
        <v>0</v>
      </c>
      <c r="AD85" s="71">
        <v>0</v>
      </c>
      <c r="AE85" s="72">
        <v>0</v>
      </c>
      <c r="AF85" s="72">
        <v>0</v>
      </c>
      <c r="AG85" s="73">
        <v>5</v>
      </c>
      <c r="AH85" s="73">
        <v>6</v>
      </c>
      <c r="AI85" s="74">
        <f t="shared" si="21"/>
        <v>5</v>
      </c>
      <c r="AJ85" s="74">
        <f t="shared" si="22"/>
        <v>6</v>
      </c>
      <c r="AK85" s="74">
        <f t="shared" si="23"/>
        <v>11</v>
      </c>
      <c r="AL85" s="28">
        <v>0</v>
      </c>
      <c r="AM85" s="28">
        <v>0</v>
      </c>
      <c r="AN85" s="71">
        <v>0</v>
      </c>
      <c r="AO85" s="71">
        <v>0</v>
      </c>
      <c r="AP85" s="72">
        <v>0</v>
      </c>
      <c r="AQ85" s="72">
        <v>0</v>
      </c>
      <c r="AR85" s="73">
        <v>5</v>
      </c>
      <c r="AS85" s="73">
        <v>5</v>
      </c>
      <c r="AT85" s="74">
        <f t="shared" si="24"/>
        <v>5</v>
      </c>
      <c r="AU85" s="74">
        <f t="shared" si="25"/>
        <v>5</v>
      </c>
      <c r="AV85" s="74">
        <f t="shared" si="26"/>
        <v>10</v>
      </c>
      <c r="AW85" s="28">
        <v>0</v>
      </c>
      <c r="AX85" s="28">
        <v>0</v>
      </c>
      <c r="AY85" s="71">
        <v>0</v>
      </c>
      <c r="AZ85" s="71">
        <v>0</v>
      </c>
      <c r="BA85" s="72">
        <v>0</v>
      </c>
      <c r="BB85" s="72">
        <v>0</v>
      </c>
      <c r="BC85" s="73">
        <v>0</v>
      </c>
      <c r="BD85" s="73">
        <v>0</v>
      </c>
      <c r="BE85" s="74">
        <f t="shared" si="27"/>
        <v>0</v>
      </c>
      <c r="BF85" s="74">
        <f t="shared" si="28"/>
        <v>0</v>
      </c>
      <c r="BG85" s="74">
        <f t="shared" si="29"/>
        <v>0</v>
      </c>
      <c r="BH85" s="74">
        <f t="shared" si="30"/>
        <v>23</v>
      </c>
      <c r="BI85" s="74">
        <f t="shared" si="31"/>
        <v>26</v>
      </c>
      <c r="BJ85" s="75">
        <f t="shared" si="32"/>
        <v>49</v>
      </c>
      <c r="BK85" s="76">
        <v>0</v>
      </c>
      <c r="BL85" s="76">
        <v>0</v>
      </c>
      <c r="BM85" s="77">
        <f>(BK85*420)*BL85</f>
        <v>0</v>
      </c>
      <c r="BN85" s="29">
        <v>0</v>
      </c>
      <c r="BO85" s="29" t="s">
        <v>806</v>
      </c>
      <c r="BP85" s="43" t="s">
        <v>47</v>
      </c>
      <c r="BQ85" s="43" t="s">
        <v>610</v>
      </c>
      <c r="BR85" s="30" t="s">
        <v>519</v>
      </c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</row>
    <row r="86" spans="1:90" s="6" customFormat="1" ht="81" customHeight="1" x14ac:dyDescent="0.2">
      <c r="A86" s="89">
        <v>72</v>
      </c>
      <c r="B86" s="4" t="s">
        <v>531</v>
      </c>
      <c r="C86" s="4" t="s">
        <v>535</v>
      </c>
      <c r="D86" s="4" t="s">
        <v>83</v>
      </c>
      <c r="E86" s="27" t="s">
        <v>670</v>
      </c>
      <c r="F86" s="27">
        <v>1</v>
      </c>
      <c r="G86" s="4">
        <v>0</v>
      </c>
      <c r="H86" s="4" t="s">
        <v>47</v>
      </c>
      <c r="I86" s="4">
        <v>1</v>
      </c>
      <c r="J86" s="4">
        <v>0</v>
      </c>
      <c r="K86" s="42" t="s">
        <v>468</v>
      </c>
      <c r="L86" s="42" t="s">
        <v>140</v>
      </c>
      <c r="M86" s="42" t="s">
        <v>560</v>
      </c>
      <c r="N86" s="26">
        <v>43534</v>
      </c>
      <c r="O86" s="26">
        <v>43534</v>
      </c>
      <c r="P86" s="28">
        <v>0</v>
      </c>
      <c r="Q86" s="28">
        <v>0</v>
      </c>
      <c r="R86" s="71">
        <v>0</v>
      </c>
      <c r="S86" s="71">
        <v>0</v>
      </c>
      <c r="T86" s="72">
        <v>0</v>
      </c>
      <c r="U86" s="72">
        <v>0</v>
      </c>
      <c r="V86" s="73">
        <v>0</v>
      </c>
      <c r="W86" s="73">
        <v>0</v>
      </c>
      <c r="X86" s="74">
        <f t="shared" si="18"/>
        <v>0</v>
      </c>
      <c r="Y86" s="74">
        <f t="shared" si="19"/>
        <v>0</v>
      </c>
      <c r="Z86" s="74">
        <f t="shared" si="20"/>
        <v>0</v>
      </c>
      <c r="AA86" s="28">
        <v>0</v>
      </c>
      <c r="AB86" s="28">
        <v>0</v>
      </c>
      <c r="AC86" s="71">
        <v>0</v>
      </c>
      <c r="AD86" s="71">
        <v>0</v>
      </c>
      <c r="AE86" s="72">
        <v>0</v>
      </c>
      <c r="AF86" s="72">
        <v>0</v>
      </c>
      <c r="AG86" s="73">
        <v>0</v>
      </c>
      <c r="AH86" s="73">
        <v>18</v>
      </c>
      <c r="AI86" s="74">
        <f t="shared" si="21"/>
        <v>0</v>
      </c>
      <c r="AJ86" s="74">
        <f t="shared" si="22"/>
        <v>18</v>
      </c>
      <c r="AK86" s="74">
        <f t="shared" si="23"/>
        <v>18</v>
      </c>
      <c r="AL86" s="28">
        <v>0</v>
      </c>
      <c r="AM86" s="28">
        <v>0</v>
      </c>
      <c r="AN86" s="71">
        <v>0</v>
      </c>
      <c r="AO86" s="71">
        <v>0</v>
      </c>
      <c r="AP86" s="72">
        <v>0</v>
      </c>
      <c r="AQ86" s="72">
        <v>0</v>
      </c>
      <c r="AR86" s="73">
        <v>34</v>
      </c>
      <c r="AS86" s="73">
        <v>28</v>
      </c>
      <c r="AT86" s="74">
        <f t="shared" si="24"/>
        <v>34</v>
      </c>
      <c r="AU86" s="74">
        <f t="shared" si="25"/>
        <v>28</v>
      </c>
      <c r="AV86" s="74">
        <f t="shared" si="26"/>
        <v>62</v>
      </c>
      <c r="AW86" s="28">
        <v>0</v>
      </c>
      <c r="AX86" s="28">
        <v>0</v>
      </c>
      <c r="AY86" s="71">
        <v>0</v>
      </c>
      <c r="AZ86" s="71">
        <v>0</v>
      </c>
      <c r="BA86" s="72">
        <v>0</v>
      </c>
      <c r="BB86" s="72">
        <v>0</v>
      </c>
      <c r="BC86" s="73">
        <v>0</v>
      </c>
      <c r="BD86" s="73">
        <v>0</v>
      </c>
      <c r="BE86" s="74">
        <f t="shared" si="27"/>
        <v>0</v>
      </c>
      <c r="BF86" s="74">
        <f t="shared" si="28"/>
        <v>0</v>
      </c>
      <c r="BG86" s="74">
        <f t="shared" si="29"/>
        <v>0</v>
      </c>
      <c r="BH86" s="74">
        <f t="shared" si="30"/>
        <v>34</v>
      </c>
      <c r="BI86" s="74">
        <f t="shared" si="31"/>
        <v>46</v>
      </c>
      <c r="BJ86" s="75">
        <f t="shared" si="32"/>
        <v>80</v>
      </c>
      <c r="BK86" s="76">
        <v>0</v>
      </c>
      <c r="BL86" s="76">
        <v>0</v>
      </c>
      <c r="BM86" s="77">
        <f t="shared" ref="BM86:BM90" si="36">(BK86*420)*BL86</f>
        <v>0</v>
      </c>
      <c r="BN86" s="29">
        <v>10500</v>
      </c>
      <c r="BO86" s="29" t="s">
        <v>671</v>
      </c>
      <c r="BP86" s="43" t="s">
        <v>47</v>
      </c>
      <c r="BQ86" s="43" t="s">
        <v>611</v>
      </c>
      <c r="BR86" s="30" t="s">
        <v>519</v>
      </c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</row>
    <row r="87" spans="1:90" s="6" customFormat="1" ht="81" customHeight="1" x14ac:dyDescent="0.2">
      <c r="A87" s="89">
        <v>73</v>
      </c>
      <c r="B87" s="4" t="s">
        <v>531</v>
      </c>
      <c r="C87" s="4" t="s">
        <v>535</v>
      </c>
      <c r="D87" s="4" t="s">
        <v>83</v>
      </c>
      <c r="E87" s="27" t="s">
        <v>672</v>
      </c>
      <c r="F87" s="27">
        <v>1</v>
      </c>
      <c r="G87" s="4">
        <v>0</v>
      </c>
      <c r="H87" s="4" t="s">
        <v>47</v>
      </c>
      <c r="I87" s="4">
        <v>1</v>
      </c>
      <c r="J87" s="4">
        <v>0</v>
      </c>
      <c r="K87" s="42" t="s">
        <v>468</v>
      </c>
      <c r="L87" s="42" t="s">
        <v>140</v>
      </c>
      <c r="M87" s="42" t="s">
        <v>560</v>
      </c>
      <c r="N87" s="26">
        <v>43535</v>
      </c>
      <c r="O87" s="26">
        <v>43535</v>
      </c>
      <c r="P87" s="28">
        <v>0</v>
      </c>
      <c r="Q87" s="28">
        <v>0</v>
      </c>
      <c r="R87" s="71">
        <v>0</v>
      </c>
      <c r="S87" s="71">
        <v>0</v>
      </c>
      <c r="T87" s="72">
        <v>0</v>
      </c>
      <c r="U87" s="72">
        <v>0</v>
      </c>
      <c r="V87" s="73">
        <v>127</v>
      </c>
      <c r="W87" s="73">
        <v>105</v>
      </c>
      <c r="X87" s="74">
        <f t="shared" si="18"/>
        <v>127</v>
      </c>
      <c r="Y87" s="74">
        <f t="shared" si="19"/>
        <v>105</v>
      </c>
      <c r="Z87" s="74">
        <f t="shared" si="20"/>
        <v>232</v>
      </c>
      <c r="AA87" s="28">
        <v>0</v>
      </c>
      <c r="AB87" s="28">
        <v>0</v>
      </c>
      <c r="AC87" s="71">
        <v>0</v>
      </c>
      <c r="AD87" s="71">
        <v>0</v>
      </c>
      <c r="AE87" s="72">
        <v>0</v>
      </c>
      <c r="AF87" s="72">
        <v>0</v>
      </c>
      <c r="AG87" s="73">
        <v>35</v>
      </c>
      <c r="AH87" s="73">
        <v>28</v>
      </c>
      <c r="AI87" s="74">
        <f t="shared" si="21"/>
        <v>35</v>
      </c>
      <c r="AJ87" s="74">
        <f t="shared" si="22"/>
        <v>28</v>
      </c>
      <c r="AK87" s="74">
        <f t="shared" si="23"/>
        <v>63</v>
      </c>
      <c r="AL87" s="28">
        <v>0</v>
      </c>
      <c r="AM87" s="28">
        <v>0</v>
      </c>
      <c r="AN87" s="71">
        <v>0</v>
      </c>
      <c r="AO87" s="71">
        <v>0</v>
      </c>
      <c r="AP87" s="72">
        <v>0</v>
      </c>
      <c r="AQ87" s="72">
        <v>0</v>
      </c>
      <c r="AR87" s="73">
        <v>33</v>
      </c>
      <c r="AS87" s="73">
        <v>22</v>
      </c>
      <c r="AT87" s="74">
        <f t="shared" si="24"/>
        <v>33</v>
      </c>
      <c r="AU87" s="74">
        <f t="shared" si="25"/>
        <v>22</v>
      </c>
      <c r="AV87" s="74">
        <f t="shared" si="26"/>
        <v>55</v>
      </c>
      <c r="AW87" s="28">
        <v>0</v>
      </c>
      <c r="AX87" s="28">
        <v>0</v>
      </c>
      <c r="AY87" s="71">
        <v>0</v>
      </c>
      <c r="AZ87" s="71">
        <v>0</v>
      </c>
      <c r="BA87" s="72">
        <v>0</v>
      </c>
      <c r="BB87" s="72">
        <v>0</v>
      </c>
      <c r="BC87" s="73">
        <v>0</v>
      </c>
      <c r="BD87" s="73">
        <v>0</v>
      </c>
      <c r="BE87" s="74">
        <f t="shared" si="27"/>
        <v>0</v>
      </c>
      <c r="BF87" s="74">
        <f t="shared" si="28"/>
        <v>0</v>
      </c>
      <c r="BG87" s="74">
        <f t="shared" si="29"/>
        <v>0</v>
      </c>
      <c r="BH87" s="74">
        <f t="shared" si="30"/>
        <v>195</v>
      </c>
      <c r="BI87" s="74">
        <f t="shared" si="31"/>
        <v>155</v>
      </c>
      <c r="BJ87" s="75">
        <f t="shared" si="32"/>
        <v>350</v>
      </c>
      <c r="BK87" s="76">
        <v>0</v>
      </c>
      <c r="BL87" s="76">
        <v>0</v>
      </c>
      <c r="BM87" s="77">
        <f t="shared" si="36"/>
        <v>0</v>
      </c>
      <c r="BN87" s="29">
        <v>10500</v>
      </c>
      <c r="BO87" s="29" t="s">
        <v>673</v>
      </c>
      <c r="BP87" s="43" t="s">
        <v>47</v>
      </c>
      <c r="BQ87" s="43" t="s">
        <v>611</v>
      </c>
      <c r="BR87" s="30" t="s">
        <v>519</v>
      </c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</row>
    <row r="88" spans="1:90" s="6" customFormat="1" ht="81" customHeight="1" x14ac:dyDescent="0.2">
      <c r="A88" s="89">
        <v>74</v>
      </c>
      <c r="B88" s="4" t="s">
        <v>531</v>
      </c>
      <c r="C88" s="4" t="s">
        <v>535</v>
      </c>
      <c r="D88" s="4" t="s">
        <v>83</v>
      </c>
      <c r="E88" s="27" t="s">
        <v>672</v>
      </c>
      <c r="F88" s="27">
        <v>1</v>
      </c>
      <c r="G88" s="4">
        <v>0</v>
      </c>
      <c r="H88" s="4" t="s">
        <v>47</v>
      </c>
      <c r="I88" s="4">
        <v>1</v>
      </c>
      <c r="J88" s="4">
        <v>0</v>
      </c>
      <c r="K88" s="42" t="s">
        <v>467</v>
      </c>
      <c r="L88" s="42" t="s">
        <v>162</v>
      </c>
      <c r="M88" s="42" t="s">
        <v>560</v>
      </c>
      <c r="N88" s="26">
        <v>43536</v>
      </c>
      <c r="O88" s="26">
        <v>43536</v>
      </c>
      <c r="P88" s="28">
        <v>0</v>
      </c>
      <c r="Q88" s="28">
        <v>0</v>
      </c>
      <c r="R88" s="71">
        <v>0</v>
      </c>
      <c r="S88" s="71">
        <v>0</v>
      </c>
      <c r="T88" s="72">
        <v>0</v>
      </c>
      <c r="U88" s="72">
        <v>0</v>
      </c>
      <c r="V88" s="73">
        <v>127</v>
      </c>
      <c r="W88" s="73">
        <v>105</v>
      </c>
      <c r="X88" s="74">
        <f t="shared" si="18"/>
        <v>127</v>
      </c>
      <c r="Y88" s="74">
        <f t="shared" si="19"/>
        <v>105</v>
      </c>
      <c r="Z88" s="74">
        <f t="shared" si="20"/>
        <v>232</v>
      </c>
      <c r="AA88" s="28">
        <v>0</v>
      </c>
      <c r="AB88" s="28">
        <v>0</v>
      </c>
      <c r="AC88" s="71">
        <v>0</v>
      </c>
      <c r="AD88" s="71">
        <v>0</v>
      </c>
      <c r="AE88" s="72">
        <v>0</v>
      </c>
      <c r="AF88" s="72">
        <v>0</v>
      </c>
      <c r="AG88" s="73">
        <v>32</v>
      </c>
      <c r="AH88" s="73">
        <v>28</v>
      </c>
      <c r="AI88" s="74">
        <f t="shared" si="21"/>
        <v>32</v>
      </c>
      <c r="AJ88" s="74">
        <f t="shared" si="22"/>
        <v>28</v>
      </c>
      <c r="AK88" s="74">
        <f t="shared" si="23"/>
        <v>60</v>
      </c>
      <c r="AL88" s="28">
        <v>0</v>
      </c>
      <c r="AM88" s="28">
        <v>0</v>
      </c>
      <c r="AN88" s="71">
        <v>0</v>
      </c>
      <c r="AO88" s="71">
        <v>0</v>
      </c>
      <c r="AP88" s="72">
        <v>0</v>
      </c>
      <c r="AQ88" s="72">
        <v>0</v>
      </c>
      <c r="AR88" s="73">
        <v>26</v>
      </c>
      <c r="AS88" s="73">
        <v>32</v>
      </c>
      <c r="AT88" s="74">
        <f t="shared" si="24"/>
        <v>26</v>
      </c>
      <c r="AU88" s="74">
        <f t="shared" si="25"/>
        <v>32</v>
      </c>
      <c r="AV88" s="74">
        <f t="shared" si="26"/>
        <v>58</v>
      </c>
      <c r="AW88" s="28">
        <v>0</v>
      </c>
      <c r="AX88" s="28">
        <v>0</v>
      </c>
      <c r="AY88" s="71">
        <v>0</v>
      </c>
      <c r="AZ88" s="71">
        <v>0</v>
      </c>
      <c r="BA88" s="72">
        <v>0</v>
      </c>
      <c r="BB88" s="72">
        <v>0</v>
      </c>
      <c r="BC88" s="73">
        <v>0</v>
      </c>
      <c r="BD88" s="73">
        <v>0</v>
      </c>
      <c r="BE88" s="74">
        <f t="shared" si="27"/>
        <v>0</v>
      </c>
      <c r="BF88" s="74">
        <f t="shared" si="28"/>
        <v>0</v>
      </c>
      <c r="BG88" s="74">
        <f t="shared" si="29"/>
        <v>0</v>
      </c>
      <c r="BH88" s="74">
        <f t="shared" si="30"/>
        <v>185</v>
      </c>
      <c r="BI88" s="74">
        <f t="shared" si="31"/>
        <v>165</v>
      </c>
      <c r="BJ88" s="75">
        <f t="shared" si="32"/>
        <v>350</v>
      </c>
      <c r="BK88" s="76">
        <v>0</v>
      </c>
      <c r="BL88" s="76">
        <v>0</v>
      </c>
      <c r="BM88" s="77">
        <f t="shared" si="36"/>
        <v>0</v>
      </c>
      <c r="BN88" s="29">
        <v>1500</v>
      </c>
      <c r="BO88" s="29" t="s">
        <v>673</v>
      </c>
      <c r="BP88" s="43" t="s">
        <v>47</v>
      </c>
      <c r="BQ88" s="43" t="s">
        <v>611</v>
      </c>
      <c r="BR88" s="30" t="s">
        <v>519</v>
      </c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</row>
    <row r="89" spans="1:90" s="6" customFormat="1" ht="81" customHeight="1" x14ac:dyDescent="0.2">
      <c r="A89" s="89">
        <v>75</v>
      </c>
      <c r="B89" s="4" t="s">
        <v>531</v>
      </c>
      <c r="C89" s="4" t="s">
        <v>535</v>
      </c>
      <c r="D89" s="4" t="s">
        <v>83</v>
      </c>
      <c r="E89" s="27" t="s">
        <v>674</v>
      </c>
      <c r="F89" s="27">
        <v>1</v>
      </c>
      <c r="G89" s="4">
        <v>0</v>
      </c>
      <c r="H89" s="4" t="s">
        <v>47</v>
      </c>
      <c r="I89" s="4">
        <v>1</v>
      </c>
      <c r="J89" s="4">
        <v>0</v>
      </c>
      <c r="K89" s="42" t="s">
        <v>4</v>
      </c>
      <c r="L89" s="42" t="s">
        <v>4</v>
      </c>
      <c r="M89" s="42" t="s">
        <v>675</v>
      </c>
      <c r="N89" s="26">
        <v>43539</v>
      </c>
      <c r="O89" s="26">
        <v>43539</v>
      </c>
      <c r="P89" s="28">
        <v>0</v>
      </c>
      <c r="Q89" s="28">
        <v>0</v>
      </c>
      <c r="R89" s="71">
        <v>0</v>
      </c>
      <c r="S89" s="71">
        <v>0</v>
      </c>
      <c r="T89" s="72">
        <v>0</v>
      </c>
      <c r="U89" s="72">
        <v>0</v>
      </c>
      <c r="V89" s="73">
        <v>0</v>
      </c>
      <c r="W89" s="73">
        <v>0</v>
      </c>
      <c r="X89" s="74">
        <f t="shared" si="18"/>
        <v>0</v>
      </c>
      <c r="Y89" s="74">
        <f t="shared" si="19"/>
        <v>0</v>
      </c>
      <c r="Z89" s="74">
        <f t="shared" si="20"/>
        <v>0</v>
      </c>
      <c r="AA89" s="28">
        <v>0</v>
      </c>
      <c r="AB89" s="28">
        <v>0</v>
      </c>
      <c r="AC89" s="71">
        <v>0</v>
      </c>
      <c r="AD89" s="71">
        <v>0</v>
      </c>
      <c r="AE89" s="72">
        <v>0</v>
      </c>
      <c r="AF89" s="72">
        <v>0</v>
      </c>
      <c r="AG89" s="73">
        <v>0</v>
      </c>
      <c r="AH89" s="73">
        <v>0</v>
      </c>
      <c r="AI89" s="74">
        <f t="shared" si="21"/>
        <v>0</v>
      </c>
      <c r="AJ89" s="74">
        <f t="shared" si="22"/>
        <v>0</v>
      </c>
      <c r="AK89" s="74">
        <f t="shared" si="23"/>
        <v>0</v>
      </c>
      <c r="AL89" s="28">
        <v>0</v>
      </c>
      <c r="AM89" s="28">
        <v>0</v>
      </c>
      <c r="AN89" s="71">
        <v>0</v>
      </c>
      <c r="AO89" s="71">
        <v>0</v>
      </c>
      <c r="AP89" s="72">
        <v>0</v>
      </c>
      <c r="AQ89" s="72">
        <v>0</v>
      </c>
      <c r="AR89" s="73">
        <v>32</v>
      </c>
      <c r="AS89" s="73">
        <v>18</v>
      </c>
      <c r="AT89" s="74">
        <f t="shared" si="24"/>
        <v>32</v>
      </c>
      <c r="AU89" s="74">
        <f t="shared" si="25"/>
        <v>18</v>
      </c>
      <c r="AV89" s="74">
        <f t="shared" si="26"/>
        <v>50</v>
      </c>
      <c r="AW89" s="28">
        <v>0</v>
      </c>
      <c r="AX89" s="28">
        <v>0</v>
      </c>
      <c r="AY89" s="71">
        <v>0</v>
      </c>
      <c r="AZ89" s="71">
        <v>0</v>
      </c>
      <c r="BA89" s="72">
        <v>0</v>
      </c>
      <c r="BB89" s="72">
        <v>0</v>
      </c>
      <c r="BC89" s="73">
        <v>0</v>
      </c>
      <c r="BD89" s="73">
        <v>0</v>
      </c>
      <c r="BE89" s="74">
        <f t="shared" si="27"/>
        <v>0</v>
      </c>
      <c r="BF89" s="74">
        <f t="shared" si="28"/>
        <v>0</v>
      </c>
      <c r="BG89" s="74">
        <f t="shared" si="29"/>
        <v>0</v>
      </c>
      <c r="BH89" s="74">
        <f t="shared" si="30"/>
        <v>32</v>
      </c>
      <c r="BI89" s="74">
        <f t="shared" si="31"/>
        <v>18</v>
      </c>
      <c r="BJ89" s="75">
        <f t="shared" si="32"/>
        <v>50</v>
      </c>
      <c r="BK89" s="76">
        <v>0</v>
      </c>
      <c r="BL89" s="76">
        <v>0</v>
      </c>
      <c r="BM89" s="77">
        <f t="shared" si="36"/>
        <v>0</v>
      </c>
      <c r="BN89" s="29">
        <v>0</v>
      </c>
      <c r="BO89" s="29" t="s">
        <v>47</v>
      </c>
      <c r="BP89" s="43" t="s">
        <v>47</v>
      </c>
      <c r="BQ89" s="43" t="s">
        <v>611</v>
      </c>
      <c r="BR89" s="30" t="s">
        <v>519</v>
      </c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</row>
    <row r="90" spans="1:90" s="6" customFormat="1" ht="81" customHeight="1" x14ac:dyDescent="0.2">
      <c r="A90" s="89">
        <v>76</v>
      </c>
      <c r="B90" s="4" t="s">
        <v>531</v>
      </c>
      <c r="C90" s="4" t="s">
        <v>535</v>
      </c>
      <c r="D90" s="4" t="s">
        <v>83</v>
      </c>
      <c r="E90" s="27" t="s">
        <v>676</v>
      </c>
      <c r="F90" s="27">
        <v>0</v>
      </c>
      <c r="G90" s="4">
        <v>1</v>
      </c>
      <c r="H90" s="4" t="s">
        <v>677</v>
      </c>
      <c r="I90" s="4">
        <v>1</v>
      </c>
      <c r="J90" s="4">
        <v>0</v>
      </c>
      <c r="K90" s="42" t="s">
        <v>4</v>
      </c>
      <c r="L90" s="42" t="s">
        <v>4</v>
      </c>
      <c r="M90" s="42" t="s">
        <v>678</v>
      </c>
      <c r="N90" s="26">
        <v>43539</v>
      </c>
      <c r="O90" s="26">
        <v>43539</v>
      </c>
      <c r="P90" s="28">
        <v>0</v>
      </c>
      <c r="Q90" s="28">
        <v>0</v>
      </c>
      <c r="R90" s="71">
        <v>0</v>
      </c>
      <c r="S90" s="71">
        <v>0</v>
      </c>
      <c r="T90" s="72">
        <v>0</v>
      </c>
      <c r="U90" s="72">
        <v>0</v>
      </c>
      <c r="V90" s="73">
        <v>0</v>
      </c>
      <c r="W90" s="73">
        <v>0</v>
      </c>
      <c r="X90" s="74">
        <f t="shared" si="18"/>
        <v>0</v>
      </c>
      <c r="Y90" s="74">
        <f t="shared" si="19"/>
        <v>0</v>
      </c>
      <c r="Z90" s="74">
        <f t="shared" si="20"/>
        <v>0</v>
      </c>
      <c r="AA90" s="28">
        <v>0</v>
      </c>
      <c r="AB90" s="28">
        <v>0</v>
      </c>
      <c r="AC90" s="71">
        <v>0</v>
      </c>
      <c r="AD90" s="71">
        <v>0</v>
      </c>
      <c r="AE90" s="72">
        <v>0</v>
      </c>
      <c r="AF90" s="72">
        <v>0</v>
      </c>
      <c r="AG90" s="73">
        <v>52</v>
      </c>
      <c r="AH90" s="73">
        <v>72</v>
      </c>
      <c r="AI90" s="74">
        <f t="shared" si="21"/>
        <v>52</v>
      </c>
      <c r="AJ90" s="74">
        <f t="shared" si="22"/>
        <v>72</v>
      </c>
      <c r="AK90" s="74">
        <f t="shared" si="23"/>
        <v>124</v>
      </c>
      <c r="AL90" s="28">
        <v>0</v>
      </c>
      <c r="AM90" s="28">
        <v>0</v>
      </c>
      <c r="AN90" s="71">
        <v>0</v>
      </c>
      <c r="AO90" s="71">
        <v>0</v>
      </c>
      <c r="AP90" s="72">
        <v>0</v>
      </c>
      <c r="AQ90" s="72">
        <v>0</v>
      </c>
      <c r="AR90" s="73">
        <v>52</v>
      </c>
      <c r="AS90" s="73">
        <v>54</v>
      </c>
      <c r="AT90" s="74">
        <f t="shared" si="24"/>
        <v>52</v>
      </c>
      <c r="AU90" s="74">
        <f t="shared" si="25"/>
        <v>54</v>
      </c>
      <c r="AV90" s="74">
        <f t="shared" si="26"/>
        <v>106</v>
      </c>
      <c r="AW90" s="28">
        <v>0</v>
      </c>
      <c r="AX90" s="28">
        <v>0</v>
      </c>
      <c r="AY90" s="71">
        <v>0</v>
      </c>
      <c r="AZ90" s="71">
        <v>0</v>
      </c>
      <c r="BA90" s="72">
        <v>0</v>
      </c>
      <c r="BB90" s="72">
        <v>0</v>
      </c>
      <c r="BC90" s="73">
        <v>36</v>
      </c>
      <c r="BD90" s="73">
        <v>54</v>
      </c>
      <c r="BE90" s="74">
        <f t="shared" si="27"/>
        <v>36</v>
      </c>
      <c r="BF90" s="74">
        <f t="shared" si="28"/>
        <v>54</v>
      </c>
      <c r="BG90" s="74">
        <f t="shared" si="29"/>
        <v>90</v>
      </c>
      <c r="BH90" s="74">
        <f t="shared" si="30"/>
        <v>140</v>
      </c>
      <c r="BI90" s="74">
        <f t="shared" si="31"/>
        <v>180</v>
      </c>
      <c r="BJ90" s="75">
        <f t="shared" si="32"/>
        <v>320</v>
      </c>
      <c r="BK90" s="76">
        <v>0</v>
      </c>
      <c r="BL90" s="76">
        <v>0</v>
      </c>
      <c r="BM90" s="77">
        <f t="shared" si="36"/>
        <v>0</v>
      </c>
      <c r="BN90" s="29">
        <v>9600</v>
      </c>
      <c r="BO90" s="29" t="s">
        <v>679</v>
      </c>
      <c r="BP90" s="43" t="s">
        <v>47</v>
      </c>
      <c r="BQ90" s="43" t="s">
        <v>611</v>
      </c>
      <c r="BR90" s="30" t="s">
        <v>519</v>
      </c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</row>
    <row r="91" spans="1:90" s="6" customFormat="1" ht="81" customHeight="1" x14ac:dyDescent="0.2">
      <c r="A91" s="89">
        <v>77</v>
      </c>
      <c r="B91" s="4" t="s">
        <v>531</v>
      </c>
      <c r="C91" s="4" t="s">
        <v>535</v>
      </c>
      <c r="D91" s="4" t="s">
        <v>83</v>
      </c>
      <c r="E91" s="27" t="s">
        <v>707</v>
      </c>
      <c r="F91" s="27">
        <v>1</v>
      </c>
      <c r="G91" s="4">
        <v>0</v>
      </c>
      <c r="H91" s="4" t="s">
        <v>47</v>
      </c>
      <c r="I91" s="4">
        <v>0</v>
      </c>
      <c r="J91" s="91">
        <v>1</v>
      </c>
      <c r="K91" s="42" t="s">
        <v>4</v>
      </c>
      <c r="L91" s="42" t="s">
        <v>4</v>
      </c>
      <c r="M91" s="42" t="s">
        <v>560</v>
      </c>
      <c r="N91" s="26">
        <v>43545</v>
      </c>
      <c r="O91" s="26">
        <v>43545</v>
      </c>
      <c r="P91" s="28">
        <v>0</v>
      </c>
      <c r="Q91" s="28">
        <v>0</v>
      </c>
      <c r="R91" s="71">
        <v>0</v>
      </c>
      <c r="S91" s="71">
        <v>0</v>
      </c>
      <c r="T91" s="72">
        <v>0</v>
      </c>
      <c r="U91" s="72">
        <v>0</v>
      </c>
      <c r="V91" s="73">
        <v>54</v>
      </c>
      <c r="W91" s="73">
        <v>39</v>
      </c>
      <c r="X91" s="74">
        <f t="shared" si="18"/>
        <v>54</v>
      </c>
      <c r="Y91" s="74">
        <f t="shared" si="19"/>
        <v>39</v>
      </c>
      <c r="Z91" s="74">
        <f t="shared" si="20"/>
        <v>93</v>
      </c>
      <c r="AA91" s="28">
        <v>0</v>
      </c>
      <c r="AB91" s="28">
        <v>0</v>
      </c>
      <c r="AC91" s="71">
        <v>0</v>
      </c>
      <c r="AD91" s="71">
        <v>0</v>
      </c>
      <c r="AE91" s="72">
        <v>0</v>
      </c>
      <c r="AF91" s="72">
        <v>0</v>
      </c>
      <c r="AG91" s="73">
        <v>63</v>
      </c>
      <c r="AH91" s="73">
        <v>46</v>
      </c>
      <c r="AI91" s="74">
        <f t="shared" si="21"/>
        <v>63</v>
      </c>
      <c r="AJ91" s="74">
        <f t="shared" si="22"/>
        <v>46</v>
      </c>
      <c r="AK91" s="74">
        <f t="shared" si="23"/>
        <v>109</v>
      </c>
      <c r="AL91" s="28">
        <v>0</v>
      </c>
      <c r="AM91" s="28">
        <v>0</v>
      </c>
      <c r="AN91" s="71">
        <v>0</v>
      </c>
      <c r="AO91" s="71">
        <v>0</v>
      </c>
      <c r="AP91" s="72">
        <v>0</v>
      </c>
      <c r="AQ91" s="72">
        <v>0</v>
      </c>
      <c r="AR91" s="73">
        <v>69</v>
      </c>
      <c r="AS91" s="73">
        <v>57</v>
      </c>
      <c r="AT91" s="74">
        <f t="shared" si="24"/>
        <v>69</v>
      </c>
      <c r="AU91" s="74">
        <f t="shared" si="25"/>
        <v>57</v>
      </c>
      <c r="AV91" s="74">
        <f t="shared" si="26"/>
        <v>126</v>
      </c>
      <c r="AW91" s="28">
        <v>0</v>
      </c>
      <c r="AX91" s="28">
        <v>0</v>
      </c>
      <c r="AY91" s="71">
        <v>0</v>
      </c>
      <c r="AZ91" s="71">
        <v>0</v>
      </c>
      <c r="BA91" s="72">
        <v>0</v>
      </c>
      <c r="BB91" s="72">
        <v>0</v>
      </c>
      <c r="BC91" s="73">
        <v>39</v>
      </c>
      <c r="BD91" s="73">
        <v>33</v>
      </c>
      <c r="BE91" s="74">
        <f t="shared" si="27"/>
        <v>39</v>
      </c>
      <c r="BF91" s="74">
        <f t="shared" si="28"/>
        <v>33</v>
      </c>
      <c r="BG91" s="74">
        <f t="shared" si="29"/>
        <v>72</v>
      </c>
      <c r="BH91" s="74">
        <f t="shared" si="30"/>
        <v>225</v>
      </c>
      <c r="BI91" s="74">
        <f t="shared" si="31"/>
        <v>175</v>
      </c>
      <c r="BJ91" s="75">
        <f t="shared" si="32"/>
        <v>400</v>
      </c>
      <c r="BK91" s="76">
        <v>0</v>
      </c>
      <c r="BL91" s="76">
        <v>0</v>
      </c>
      <c r="BM91" s="77">
        <v>0</v>
      </c>
      <c r="BN91" s="29">
        <v>9000</v>
      </c>
      <c r="BO91" s="29" t="s">
        <v>708</v>
      </c>
      <c r="BP91" s="43" t="s">
        <v>47</v>
      </c>
      <c r="BQ91" s="43" t="s">
        <v>611</v>
      </c>
      <c r="BR91" s="30" t="s">
        <v>732</v>
      </c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</row>
    <row r="92" spans="1:90" s="6" customFormat="1" ht="81" customHeight="1" x14ac:dyDescent="0.2">
      <c r="A92" s="89">
        <v>78</v>
      </c>
      <c r="B92" s="4" t="s">
        <v>531</v>
      </c>
      <c r="C92" s="4" t="s">
        <v>535</v>
      </c>
      <c r="D92" s="4" t="s">
        <v>83</v>
      </c>
      <c r="E92" s="27" t="s">
        <v>709</v>
      </c>
      <c r="F92" s="27">
        <v>1</v>
      </c>
      <c r="G92" s="4">
        <v>0</v>
      </c>
      <c r="H92" s="4" t="s">
        <v>47</v>
      </c>
      <c r="I92" s="4">
        <v>0</v>
      </c>
      <c r="J92" s="91">
        <v>1</v>
      </c>
      <c r="K92" s="42" t="s">
        <v>4</v>
      </c>
      <c r="L92" s="42" t="s">
        <v>4</v>
      </c>
      <c r="M92" s="42" t="s">
        <v>710</v>
      </c>
      <c r="N92" s="26">
        <v>43546</v>
      </c>
      <c r="O92" s="26">
        <v>43546</v>
      </c>
      <c r="P92" s="28">
        <v>0</v>
      </c>
      <c r="Q92" s="28">
        <v>0</v>
      </c>
      <c r="R92" s="71">
        <v>0</v>
      </c>
      <c r="S92" s="71">
        <v>0</v>
      </c>
      <c r="T92" s="72">
        <v>0</v>
      </c>
      <c r="U92" s="72">
        <v>0</v>
      </c>
      <c r="V92" s="73">
        <v>86</v>
      </c>
      <c r="W92" s="73">
        <v>97</v>
      </c>
      <c r="X92" s="74">
        <f t="shared" si="18"/>
        <v>86</v>
      </c>
      <c r="Y92" s="74">
        <f t="shared" si="19"/>
        <v>97</v>
      </c>
      <c r="Z92" s="74">
        <f t="shared" si="20"/>
        <v>183</v>
      </c>
      <c r="AA92" s="28">
        <v>0</v>
      </c>
      <c r="AB92" s="28">
        <v>0</v>
      </c>
      <c r="AC92" s="71">
        <v>0</v>
      </c>
      <c r="AD92" s="71">
        <v>0</v>
      </c>
      <c r="AE92" s="72">
        <v>0</v>
      </c>
      <c r="AF92" s="72">
        <v>0</v>
      </c>
      <c r="AG92" s="73">
        <v>42</v>
      </c>
      <c r="AH92" s="73">
        <v>32</v>
      </c>
      <c r="AI92" s="74">
        <f t="shared" si="21"/>
        <v>42</v>
      </c>
      <c r="AJ92" s="74">
        <f t="shared" si="22"/>
        <v>32</v>
      </c>
      <c r="AK92" s="74">
        <f t="shared" si="23"/>
        <v>74</v>
      </c>
      <c r="AL92" s="28">
        <v>0</v>
      </c>
      <c r="AM92" s="28">
        <v>0</v>
      </c>
      <c r="AN92" s="71">
        <v>0</v>
      </c>
      <c r="AO92" s="71">
        <v>0</v>
      </c>
      <c r="AP92" s="72">
        <v>0</v>
      </c>
      <c r="AQ92" s="72">
        <v>0</v>
      </c>
      <c r="AR92" s="73">
        <v>59</v>
      </c>
      <c r="AS92" s="73">
        <v>44</v>
      </c>
      <c r="AT92" s="74">
        <f t="shared" si="24"/>
        <v>59</v>
      </c>
      <c r="AU92" s="74">
        <f t="shared" si="25"/>
        <v>44</v>
      </c>
      <c r="AV92" s="74">
        <f t="shared" si="26"/>
        <v>103</v>
      </c>
      <c r="AW92" s="28">
        <v>0</v>
      </c>
      <c r="AX92" s="28">
        <v>0</v>
      </c>
      <c r="AY92" s="71">
        <v>0</v>
      </c>
      <c r="AZ92" s="71">
        <v>0</v>
      </c>
      <c r="BA92" s="72">
        <v>0</v>
      </c>
      <c r="BB92" s="72">
        <v>0</v>
      </c>
      <c r="BC92" s="73">
        <v>23</v>
      </c>
      <c r="BD92" s="73">
        <v>17</v>
      </c>
      <c r="BE92" s="74">
        <f t="shared" si="27"/>
        <v>23</v>
      </c>
      <c r="BF92" s="74">
        <f t="shared" si="28"/>
        <v>17</v>
      </c>
      <c r="BG92" s="74">
        <f t="shared" si="29"/>
        <v>40</v>
      </c>
      <c r="BH92" s="74">
        <f t="shared" si="30"/>
        <v>210</v>
      </c>
      <c r="BI92" s="74">
        <f t="shared" si="31"/>
        <v>190</v>
      </c>
      <c r="BJ92" s="75">
        <f t="shared" si="32"/>
        <v>400</v>
      </c>
      <c r="BK92" s="76">
        <v>0</v>
      </c>
      <c r="BL92" s="76">
        <v>0</v>
      </c>
      <c r="BM92" s="77">
        <v>0</v>
      </c>
      <c r="BN92" s="29">
        <v>12000</v>
      </c>
      <c r="BO92" s="29" t="s">
        <v>807</v>
      </c>
      <c r="BP92" s="43" t="s">
        <v>47</v>
      </c>
      <c r="BQ92" s="43" t="s">
        <v>611</v>
      </c>
      <c r="BR92" s="30" t="s">
        <v>519</v>
      </c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</row>
    <row r="93" spans="1:90" s="6" customFormat="1" ht="81" customHeight="1" x14ac:dyDescent="0.2">
      <c r="A93" s="89">
        <v>79</v>
      </c>
      <c r="B93" s="4" t="s">
        <v>531</v>
      </c>
      <c r="C93" s="4" t="s">
        <v>535</v>
      </c>
      <c r="D93" s="4" t="s">
        <v>83</v>
      </c>
      <c r="E93" s="27" t="s">
        <v>791</v>
      </c>
      <c r="F93" s="27">
        <v>1</v>
      </c>
      <c r="G93" s="4">
        <v>0</v>
      </c>
      <c r="H93" s="4" t="s">
        <v>47</v>
      </c>
      <c r="I93" s="4">
        <v>1</v>
      </c>
      <c r="J93" s="4">
        <v>0</v>
      </c>
      <c r="K93" s="42" t="s">
        <v>4</v>
      </c>
      <c r="L93" s="42" t="s">
        <v>4</v>
      </c>
      <c r="M93" s="42" t="s">
        <v>792</v>
      </c>
      <c r="N93" s="26">
        <v>43555</v>
      </c>
      <c r="O93" s="26">
        <v>43555</v>
      </c>
      <c r="P93" s="28">
        <v>0</v>
      </c>
      <c r="Q93" s="28">
        <v>0</v>
      </c>
      <c r="R93" s="71">
        <v>0</v>
      </c>
      <c r="S93" s="71">
        <v>0</v>
      </c>
      <c r="T93" s="72">
        <v>0</v>
      </c>
      <c r="U93" s="72">
        <v>0</v>
      </c>
      <c r="V93" s="73">
        <v>35</v>
      </c>
      <c r="W93" s="73">
        <v>42</v>
      </c>
      <c r="X93" s="74">
        <f t="shared" si="18"/>
        <v>35</v>
      </c>
      <c r="Y93" s="74">
        <f t="shared" si="19"/>
        <v>42</v>
      </c>
      <c r="Z93" s="74">
        <f t="shared" si="20"/>
        <v>77</v>
      </c>
      <c r="AA93" s="28">
        <v>0</v>
      </c>
      <c r="AB93" s="28">
        <v>0</v>
      </c>
      <c r="AC93" s="71">
        <v>0</v>
      </c>
      <c r="AD93" s="71">
        <v>0</v>
      </c>
      <c r="AE93" s="72">
        <v>0</v>
      </c>
      <c r="AF93" s="72">
        <v>0</v>
      </c>
      <c r="AG93" s="73">
        <v>25</v>
      </c>
      <c r="AH93" s="73">
        <v>19</v>
      </c>
      <c r="AI93" s="74">
        <f t="shared" si="21"/>
        <v>25</v>
      </c>
      <c r="AJ93" s="74">
        <f t="shared" si="22"/>
        <v>19</v>
      </c>
      <c r="AK93" s="74">
        <f t="shared" si="23"/>
        <v>44</v>
      </c>
      <c r="AL93" s="28">
        <v>0</v>
      </c>
      <c r="AM93" s="28">
        <v>0</v>
      </c>
      <c r="AN93" s="71">
        <v>0</v>
      </c>
      <c r="AO93" s="71">
        <v>0</v>
      </c>
      <c r="AP93" s="72">
        <v>0</v>
      </c>
      <c r="AQ93" s="72">
        <v>0</v>
      </c>
      <c r="AR93" s="73">
        <v>19</v>
      </c>
      <c r="AS93" s="73">
        <v>11</v>
      </c>
      <c r="AT93" s="74">
        <f t="shared" si="24"/>
        <v>19</v>
      </c>
      <c r="AU93" s="74">
        <f t="shared" si="25"/>
        <v>11</v>
      </c>
      <c r="AV93" s="74">
        <f t="shared" si="26"/>
        <v>30</v>
      </c>
      <c r="AW93" s="28">
        <v>0</v>
      </c>
      <c r="AX93" s="28">
        <v>0</v>
      </c>
      <c r="AY93" s="71">
        <v>0</v>
      </c>
      <c r="AZ93" s="71">
        <v>0</v>
      </c>
      <c r="BA93" s="72">
        <v>0</v>
      </c>
      <c r="BB93" s="72">
        <v>0</v>
      </c>
      <c r="BC93" s="73">
        <v>0</v>
      </c>
      <c r="BD93" s="73">
        <v>0</v>
      </c>
      <c r="BE93" s="74">
        <f t="shared" si="27"/>
        <v>0</v>
      </c>
      <c r="BF93" s="74">
        <f t="shared" si="28"/>
        <v>0</v>
      </c>
      <c r="BG93" s="74">
        <f t="shared" si="29"/>
        <v>0</v>
      </c>
      <c r="BH93" s="74">
        <f t="shared" si="30"/>
        <v>79</v>
      </c>
      <c r="BI93" s="74">
        <f t="shared" si="31"/>
        <v>72</v>
      </c>
      <c r="BJ93" s="75">
        <f t="shared" si="32"/>
        <v>151</v>
      </c>
      <c r="BK93" s="76">
        <v>0</v>
      </c>
      <c r="BL93" s="76">
        <v>0</v>
      </c>
      <c r="BM93" s="77">
        <v>0</v>
      </c>
      <c r="BN93" s="29">
        <v>4500</v>
      </c>
      <c r="BO93" s="29" t="s">
        <v>793</v>
      </c>
      <c r="BP93" s="43" t="s">
        <v>794</v>
      </c>
      <c r="BQ93" s="43" t="s">
        <v>795</v>
      </c>
      <c r="BR93" s="30" t="s">
        <v>722</v>
      </c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</row>
    <row r="94" spans="1:90" s="6" customFormat="1" ht="81" customHeight="1" x14ac:dyDescent="0.2">
      <c r="A94" s="89">
        <v>80</v>
      </c>
      <c r="B94" s="4" t="s">
        <v>547</v>
      </c>
      <c r="C94" s="4" t="s">
        <v>549</v>
      </c>
      <c r="D94" s="4" t="s">
        <v>87</v>
      </c>
      <c r="E94" s="98" t="s">
        <v>612</v>
      </c>
      <c r="F94" s="27">
        <v>1</v>
      </c>
      <c r="G94" s="4">
        <v>0</v>
      </c>
      <c r="H94" s="4" t="s">
        <v>47</v>
      </c>
      <c r="I94" s="4">
        <v>1</v>
      </c>
      <c r="J94" s="4">
        <v>0</v>
      </c>
      <c r="K94" s="42" t="s">
        <v>103</v>
      </c>
      <c r="L94" s="42" t="s">
        <v>255</v>
      </c>
      <c r="M94" s="92" t="s">
        <v>680</v>
      </c>
      <c r="N94" s="26">
        <v>43537</v>
      </c>
      <c r="O94" s="26">
        <v>43541</v>
      </c>
      <c r="P94" s="28">
        <v>0</v>
      </c>
      <c r="Q94" s="28">
        <v>0</v>
      </c>
      <c r="R94" s="71">
        <v>0</v>
      </c>
      <c r="S94" s="71">
        <v>0</v>
      </c>
      <c r="T94" s="72">
        <v>105</v>
      </c>
      <c r="U94" s="72">
        <v>150</v>
      </c>
      <c r="V94" s="73">
        <v>15</v>
      </c>
      <c r="W94" s="73">
        <v>25</v>
      </c>
      <c r="X94" s="74">
        <f t="shared" si="18"/>
        <v>120</v>
      </c>
      <c r="Y94" s="74">
        <f t="shared" si="19"/>
        <v>175</v>
      </c>
      <c r="Z94" s="74">
        <f t="shared" si="20"/>
        <v>295</v>
      </c>
      <c r="AA94" s="28">
        <v>0</v>
      </c>
      <c r="AB94" s="28">
        <v>0</v>
      </c>
      <c r="AC94" s="71">
        <v>0</v>
      </c>
      <c r="AD94" s="71">
        <v>0</v>
      </c>
      <c r="AE94" s="72">
        <v>45</v>
      </c>
      <c r="AF94" s="72">
        <v>35</v>
      </c>
      <c r="AG94" s="73">
        <v>15</v>
      </c>
      <c r="AH94" s="73">
        <v>10</v>
      </c>
      <c r="AI94" s="74">
        <f t="shared" si="21"/>
        <v>60</v>
      </c>
      <c r="AJ94" s="74">
        <f t="shared" si="22"/>
        <v>45</v>
      </c>
      <c r="AK94" s="74">
        <f t="shared" si="23"/>
        <v>105</v>
      </c>
      <c r="AL94" s="28">
        <v>0</v>
      </c>
      <c r="AM94" s="28">
        <v>0</v>
      </c>
      <c r="AN94" s="71">
        <v>0</v>
      </c>
      <c r="AO94" s="71">
        <v>0</v>
      </c>
      <c r="AP94" s="72">
        <v>12</v>
      </c>
      <c r="AQ94" s="72">
        <v>14</v>
      </c>
      <c r="AR94" s="73">
        <v>5</v>
      </c>
      <c r="AS94" s="73">
        <v>9</v>
      </c>
      <c r="AT94" s="74">
        <f t="shared" si="24"/>
        <v>17</v>
      </c>
      <c r="AU94" s="74">
        <f t="shared" si="25"/>
        <v>23</v>
      </c>
      <c r="AV94" s="74">
        <f t="shared" si="26"/>
        <v>40</v>
      </c>
      <c r="AW94" s="28">
        <v>0</v>
      </c>
      <c r="AX94" s="28">
        <v>0</v>
      </c>
      <c r="AY94" s="71">
        <v>0</v>
      </c>
      <c r="AZ94" s="71">
        <v>0</v>
      </c>
      <c r="BA94" s="72">
        <v>15</v>
      </c>
      <c r="BB94" s="72">
        <v>32</v>
      </c>
      <c r="BC94" s="73">
        <v>6</v>
      </c>
      <c r="BD94" s="73">
        <v>7</v>
      </c>
      <c r="BE94" s="74">
        <f t="shared" si="27"/>
        <v>21</v>
      </c>
      <c r="BF94" s="74">
        <f t="shared" si="28"/>
        <v>39</v>
      </c>
      <c r="BG94" s="74">
        <f t="shared" si="29"/>
        <v>60</v>
      </c>
      <c r="BH94" s="74">
        <f t="shared" si="30"/>
        <v>218</v>
      </c>
      <c r="BI94" s="74">
        <f t="shared" si="31"/>
        <v>282</v>
      </c>
      <c r="BJ94" s="75">
        <f t="shared" si="32"/>
        <v>500</v>
      </c>
      <c r="BK94" s="76">
        <v>5</v>
      </c>
      <c r="BL94" s="76">
        <v>11</v>
      </c>
      <c r="BM94" s="77">
        <v>23100</v>
      </c>
      <c r="BN94" s="29">
        <v>125</v>
      </c>
      <c r="BO94" s="29" t="s">
        <v>808</v>
      </c>
      <c r="BP94" s="43" t="s">
        <v>47</v>
      </c>
      <c r="BQ94" s="43" t="s">
        <v>681</v>
      </c>
      <c r="BR94" s="30" t="s">
        <v>519</v>
      </c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</row>
    <row r="95" spans="1:90" s="6" customFormat="1" ht="81" customHeight="1" x14ac:dyDescent="0.2">
      <c r="A95" s="89">
        <v>81</v>
      </c>
      <c r="B95" s="4" t="s">
        <v>547</v>
      </c>
      <c r="C95" s="4" t="s">
        <v>549</v>
      </c>
      <c r="D95" s="4" t="s">
        <v>87</v>
      </c>
      <c r="E95" s="98" t="s">
        <v>612</v>
      </c>
      <c r="F95" s="27">
        <v>1</v>
      </c>
      <c r="G95" s="4">
        <v>0</v>
      </c>
      <c r="H95" s="4" t="s">
        <v>47</v>
      </c>
      <c r="I95" s="4">
        <v>1</v>
      </c>
      <c r="J95" s="4">
        <v>0</v>
      </c>
      <c r="K95" s="42" t="s">
        <v>102</v>
      </c>
      <c r="L95" s="42" t="s">
        <v>244</v>
      </c>
      <c r="M95" s="92" t="s">
        <v>680</v>
      </c>
      <c r="N95" s="26">
        <v>43537</v>
      </c>
      <c r="O95" s="26">
        <v>43539</v>
      </c>
      <c r="P95" s="28">
        <v>0</v>
      </c>
      <c r="Q95" s="28">
        <v>0</v>
      </c>
      <c r="R95" s="71">
        <v>0</v>
      </c>
      <c r="S95" s="71">
        <v>0</v>
      </c>
      <c r="T95" s="72">
        <v>50</v>
      </c>
      <c r="U95" s="72">
        <v>60</v>
      </c>
      <c r="V95" s="73">
        <v>10</v>
      </c>
      <c r="W95" s="73">
        <v>15</v>
      </c>
      <c r="X95" s="74">
        <f t="shared" si="18"/>
        <v>60</v>
      </c>
      <c r="Y95" s="74">
        <f t="shared" si="19"/>
        <v>75</v>
      </c>
      <c r="Z95" s="74">
        <f t="shared" si="20"/>
        <v>135</v>
      </c>
      <c r="AA95" s="28">
        <v>0</v>
      </c>
      <c r="AB95" s="28">
        <v>0</v>
      </c>
      <c r="AC95" s="71">
        <v>0</v>
      </c>
      <c r="AD95" s="71">
        <v>0</v>
      </c>
      <c r="AE95" s="72">
        <v>15</v>
      </c>
      <c r="AF95" s="72">
        <v>22</v>
      </c>
      <c r="AG95" s="73">
        <v>5</v>
      </c>
      <c r="AH95" s="73">
        <v>8</v>
      </c>
      <c r="AI95" s="74">
        <f t="shared" si="21"/>
        <v>20</v>
      </c>
      <c r="AJ95" s="74">
        <f t="shared" si="22"/>
        <v>30</v>
      </c>
      <c r="AK95" s="74">
        <f t="shared" si="23"/>
        <v>50</v>
      </c>
      <c r="AL95" s="28">
        <v>0</v>
      </c>
      <c r="AM95" s="28">
        <v>0</v>
      </c>
      <c r="AN95" s="71">
        <v>0</v>
      </c>
      <c r="AO95" s="71">
        <v>0</v>
      </c>
      <c r="AP95" s="72">
        <v>22</v>
      </c>
      <c r="AQ95" s="72">
        <v>33</v>
      </c>
      <c r="AR95" s="73">
        <v>10</v>
      </c>
      <c r="AS95" s="73">
        <v>11</v>
      </c>
      <c r="AT95" s="74">
        <f t="shared" si="24"/>
        <v>32</v>
      </c>
      <c r="AU95" s="74">
        <f t="shared" si="25"/>
        <v>44</v>
      </c>
      <c r="AV95" s="74">
        <f t="shared" si="26"/>
        <v>76</v>
      </c>
      <c r="AW95" s="28">
        <v>0</v>
      </c>
      <c r="AX95" s="28">
        <v>0</v>
      </c>
      <c r="AY95" s="71">
        <v>0</v>
      </c>
      <c r="AZ95" s="71">
        <v>0</v>
      </c>
      <c r="BA95" s="72">
        <v>10</v>
      </c>
      <c r="BB95" s="72">
        <v>11</v>
      </c>
      <c r="BC95" s="73">
        <v>5</v>
      </c>
      <c r="BD95" s="73">
        <v>8</v>
      </c>
      <c r="BE95" s="74">
        <f t="shared" si="27"/>
        <v>15</v>
      </c>
      <c r="BF95" s="74">
        <f t="shared" si="28"/>
        <v>19</v>
      </c>
      <c r="BG95" s="74">
        <f t="shared" si="29"/>
        <v>34</v>
      </c>
      <c r="BH95" s="74">
        <f t="shared" si="30"/>
        <v>127</v>
      </c>
      <c r="BI95" s="74">
        <f t="shared" si="31"/>
        <v>168</v>
      </c>
      <c r="BJ95" s="75">
        <f t="shared" si="32"/>
        <v>295</v>
      </c>
      <c r="BK95" s="76">
        <v>3</v>
      </c>
      <c r="BL95" s="76">
        <v>4</v>
      </c>
      <c r="BM95" s="77">
        <v>5040</v>
      </c>
      <c r="BN95" s="29">
        <v>125</v>
      </c>
      <c r="BO95" s="29" t="s">
        <v>808</v>
      </c>
      <c r="BP95" s="43" t="s">
        <v>47</v>
      </c>
      <c r="BQ95" s="43" t="s">
        <v>683</v>
      </c>
      <c r="BR95" s="30" t="s">
        <v>519</v>
      </c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</row>
    <row r="96" spans="1:90" s="6" customFormat="1" ht="81" customHeight="1" x14ac:dyDescent="0.2">
      <c r="A96" s="89">
        <v>82</v>
      </c>
      <c r="B96" s="4" t="s">
        <v>547</v>
      </c>
      <c r="C96" s="4" t="s">
        <v>549</v>
      </c>
      <c r="D96" s="4" t="s">
        <v>87</v>
      </c>
      <c r="E96" s="27" t="s">
        <v>612</v>
      </c>
      <c r="F96" s="27">
        <v>1</v>
      </c>
      <c r="G96" s="4">
        <v>0</v>
      </c>
      <c r="H96" s="4" t="s">
        <v>711</v>
      </c>
      <c r="I96" s="4">
        <v>1</v>
      </c>
      <c r="J96" s="4">
        <v>0</v>
      </c>
      <c r="K96" s="42" t="s">
        <v>103</v>
      </c>
      <c r="L96" s="42" t="s">
        <v>255</v>
      </c>
      <c r="M96" s="92" t="s">
        <v>712</v>
      </c>
      <c r="N96" s="26">
        <v>43540</v>
      </c>
      <c r="O96" s="26">
        <v>43540</v>
      </c>
      <c r="P96" s="28">
        <v>0</v>
      </c>
      <c r="Q96" s="28">
        <v>0</v>
      </c>
      <c r="R96" s="71">
        <v>0</v>
      </c>
      <c r="S96" s="71">
        <v>0</v>
      </c>
      <c r="T96" s="72">
        <v>100</v>
      </c>
      <c r="U96" s="72">
        <v>125</v>
      </c>
      <c r="V96" s="73">
        <v>250</v>
      </c>
      <c r="W96" s="73">
        <v>200</v>
      </c>
      <c r="X96" s="74">
        <f t="shared" si="18"/>
        <v>350</v>
      </c>
      <c r="Y96" s="74">
        <f t="shared" si="19"/>
        <v>325</v>
      </c>
      <c r="Z96" s="74">
        <f t="shared" si="20"/>
        <v>675</v>
      </c>
      <c r="AA96" s="28">
        <v>0</v>
      </c>
      <c r="AB96" s="28">
        <v>0</v>
      </c>
      <c r="AC96" s="71">
        <v>0</v>
      </c>
      <c r="AD96" s="71">
        <v>0</v>
      </c>
      <c r="AE96" s="72">
        <v>100</v>
      </c>
      <c r="AF96" s="72">
        <v>125</v>
      </c>
      <c r="AG96" s="73">
        <v>22</v>
      </c>
      <c r="AH96" s="73">
        <v>35</v>
      </c>
      <c r="AI96" s="74">
        <f t="shared" si="21"/>
        <v>122</v>
      </c>
      <c r="AJ96" s="74">
        <f t="shared" si="22"/>
        <v>160</v>
      </c>
      <c r="AK96" s="74">
        <f t="shared" si="23"/>
        <v>282</v>
      </c>
      <c r="AL96" s="28">
        <v>0</v>
      </c>
      <c r="AM96" s="28">
        <v>0</v>
      </c>
      <c r="AN96" s="71">
        <v>0</v>
      </c>
      <c r="AO96" s="71">
        <v>0</v>
      </c>
      <c r="AP96" s="72">
        <v>10</v>
      </c>
      <c r="AQ96" s="72">
        <v>9</v>
      </c>
      <c r="AR96" s="73">
        <v>9</v>
      </c>
      <c r="AS96" s="73">
        <v>5</v>
      </c>
      <c r="AT96" s="74">
        <f t="shared" si="24"/>
        <v>19</v>
      </c>
      <c r="AU96" s="74">
        <f t="shared" si="25"/>
        <v>14</v>
      </c>
      <c r="AV96" s="74">
        <f t="shared" si="26"/>
        <v>33</v>
      </c>
      <c r="AW96" s="28">
        <v>0</v>
      </c>
      <c r="AX96" s="28">
        <v>0</v>
      </c>
      <c r="AY96" s="71">
        <v>0</v>
      </c>
      <c r="AZ96" s="71">
        <v>0</v>
      </c>
      <c r="BA96" s="72">
        <v>2</v>
      </c>
      <c r="BB96" s="72">
        <v>2</v>
      </c>
      <c r="BC96" s="73">
        <v>3</v>
      </c>
      <c r="BD96" s="73">
        <v>3</v>
      </c>
      <c r="BE96" s="74">
        <f t="shared" si="27"/>
        <v>5</v>
      </c>
      <c r="BF96" s="74">
        <f t="shared" si="28"/>
        <v>5</v>
      </c>
      <c r="BG96" s="74">
        <f t="shared" si="29"/>
        <v>10</v>
      </c>
      <c r="BH96" s="74">
        <f t="shared" si="30"/>
        <v>496</v>
      </c>
      <c r="BI96" s="74">
        <f t="shared" si="31"/>
        <v>504</v>
      </c>
      <c r="BJ96" s="75">
        <f t="shared" si="32"/>
        <v>1000</v>
      </c>
      <c r="BK96" s="76">
        <v>1</v>
      </c>
      <c r="BL96" s="76">
        <v>11</v>
      </c>
      <c r="BM96" s="77">
        <v>4620</v>
      </c>
      <c r="BN96" s="29">
        <v>125</v>
      </c>
      <c r="BO96" s="29" t="s">
        <v>614</v>
      </c>
      <c r="BP96" s="43" t="s">
        <v>713</v>
      </c>
      <c r="BQ96" s="43" t="s">
        <v>733</v>
      </c>
      <c r="BR96" s="30" t="s">
        <v>519</v>
      </c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</row>
    <row r="97" spans="1:90" s="6" customFormat="1" ht="81" customHeight="1" x14ac:dyDescent="0.2">
      <c r="A97" s="89">
        <v>83</v>
      </c>
      <c r="B97" s="4" t="s">
        <v>547</v>
      </c>
      <c r="C97" s="4" t="s">
        <v>549</v>
      </c>
      <c r="D97" s="4" t="s">
        <v>87</v>
      </c>
      <c r="E97" s="27" t="s">
        <v>612</v>
      </c>
      <c r="F97" s="27">
        <v>1</v>
      </c>
      <c r="G97" s="4">
        <v>0</v>
      </c>
      <c r="H97" s="4" t="s">
        <v>711</v>
      </c>
      <c r="I97" s="4">
        <v>1</v>
      </c>
      <c r="J97" s="4">
        <v>0</v>
      </c>
      <c r="K97" s="42" t="s">
        <v>4</v>
      </c>
      <c r="L97" s="42" t="s">
        <v>128</v>
      </c>
      <c r="M97" s="92" t="s">
        <v>714</v>
      </c>
      <c r="N97" s="26">
        <v>43546</v>
      </c>
      <c r="O97" s="26">
        <v>43546</v>
      </c>
      <c r="P97" s="28">
        <v>0</v>
      </c>
      <c r="Q97" s="28">
        <v>0</v>
      </c>
      <c r="R97" s="71">
        <v>0</v>
      </c>
      <c r="S97" s="71">
        <v>0</v>
      </c>
      <c r="T97" s="72">
        <v>0</v>
      </c>
      <c r="U97" s="72">
        <v>0</v>
      </c>
      <c r="V97" s="73">
        <v>10</v>
      </c>
      <c r="W97" s="73">
        <v>15</v>
      </c>
      <c r="X97" s="74">
        <f t="shared" si="18"/>
        <v>10</v>
      </c>
      <c r="Y97" s="74">
        <f t="shared" si="19"/>
        <v>15</v>
      </c>
      <c r="Z97" s="74">
        <f t="shared" si="20"/>
        <v>25</v>
      </c>
      <c r="AA97" s="28">
        <v>0</v>
      </c>
      <c r="AB97" s="28">
        <v>0</v>
      </c>
      <c r="AC97" s="71">
        <v>0</v>
      </c>
      <c r="AD97" s="71">
        <v>0</v>
      </c>
      <c r="AE97" s="72">
        <v>0</v>
      </c>
      <c r="AF97" s="72">
        <v>0</v>
      </c>
      <c r="AG97" s="73">
        <v>10</v>
      </c>
      <c r="AH97" s="73">
        <v>9</v>
      </c>
      <c r="AI97" s="74">
        <f t="shared" si="21"/>
        <v>10</v>
      </c>
      <c r="AJ97" s="74">
        <f t="shared" si="22"/>
        <v>9</v>
      </c>
      <c r="AK97" s="74">
        <f t="shared" si="23"/>
        <v>19</v>
      </c>
      <c r="AL97" s="28">
        <v>0</v>
      </c>
      <c r="AM97" s="28">
        <v>0</v>
      </c>
      <c r="AN97" s="71">
        <v>0</v>
      </c>
      <c r="AO97" s="71">
        <v>0</v>
      </c>
      <c r="AP97" s="72">
        <v>0</v>
      </c>
      <c r="AQ97" s="72">
        <v>0</v>
      </c>
      <c r="AR97" s="73">
        <v>5</v>
      </c>
      <c r="AS97" s="73">
        <v>11</v>
      </c>
      <c r="AT97" s="74">
        <f t="shared" si="24"/>
        <v>5</v>
      </c>
      <c r="AU97" s="74">
        <f t="shared" si="25"/>
        <v>11</v>
      </c>
      <c r="AV97" s="74">
        <f t="shared" si="26"/>
        <v>16</v>
      </c>
      <c r="AW97" s="28">
        <v>0</v>
      </c>
      <c r="AX97" s="28">
        <v>0</v>
      </c>
      <c r="AY97" s="71">
        <v>0</v>
      </c>
      <c r="AZ97" s="71">
        <v>0</v>
      </c>
      <c r="BA97" s="72">
        <v>0</v>
      </c>
      <c r="BB97" s="72">
        <v>0</v>
      </c>
      <c r="BC97" s="73">
        <v>8</v>
      </c>
      <c r="BD97" s="73">
        <v>7</v>
      </c>
      <c r="BE97" s="74">
        <f t="shared" si="27"/>
        <v>8</v>
      </c>
      <c r="BF97" s="74">
        <f t="shared" si="28"/>
        <v>7</v>
      </c>
      <c r="BG97" s="74">
        <f t="shared" si="29"/>
        <v>15</v>
      </c>
      <c r="BH97" s="74">
        <f t="shared" si="30"/>
        <v>33</v>
      </c>
      <c r="BI97" s="74">
        <f t="shared" si="31"/>
        <v>42</v>
      </c>
      <c r="BJ97" s="75">
        <f t="shared" si="32"/>
        <v>75</v>
      </c>
      <c r="BK97" s="76">
        <v>0</v>
      </c>
      <c r="BL97" s="76"/>
      <c r="BM97" s="77">
        <v>0</v>
      </c>
      <c r="BN97" s="29">
        <v>125</v>
      </c>
      <c r="BO97" s="29" t="s">
        <v>808</v>
      </c>
      <c r="BP97" s="43" t="s">
        <v>47</v>
      </c>
      <c r="BQ97" s="43" t="s">
        <v>715</v>
      </c>
      <c r="BR97" s="30" t="s">
        <v>519</v>
      </c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</row>
    <row r="98" spans="1:90" s="6" customFormat="1" ht="81" customHeight="1" x14ac:dyDescent="0.2">
      <c r="A98" s="89">
        <v>84</v>
      </c>
      <c r="B98" s="4" t="s">
        <v>547</v>
      </c>
      <c r="C98" s="4" t="s">
        <v>549</v>
      </c>
      <c r="D98" s="4" t="s">
        <v>87</v>
      </c>
      <c r="E98" s="98" t="s">
        <v>612</v>
      </c>
      <c r="F98" s="27">
        <v>1</v>
      </c>
      <c r="G98" s="4">
        <v>0</v>
      </c>
      <c r="H98" s="4" t="s">
        <v>47</v>
      </c>
      <c r="I98" s="4">
        <v>1</v>
      </c>
      <c r="J98" s="4">
        <v>0</v>
      </c>
      <c r="K98" s="42" t="s">
        <v>109</v>
      </c>
      <c r="L98" s="42" t="s">
        <v>367</v>
      </c>
      <c r="M98" s="92" t="s">
        <v>613</v>
      </c>
      <c r="N98" s="26">
        <v>43531</v>
      </c>
      <c r="O98" s="26">
        <v>43533</v>
      </c>
      <c r="P98" s="28">
        <v>125</v>
      </c>
      <c r="Q98" s="28">
        <v>125</v>
      </c>
      <c r="R98" s="71">
        <v>0</v>
      </c>
      <c r="S98" s="71">
        <v>0</v>
      </c>
      <c r="T98" s="72">
        <v>0</v>
      </c>
      <c r="U98" s="72">
        <v>0</v>
      </c>
      <c r="V98" s="73">
        <v>200</v>
      </c>
      <c r="W98" s="73">
        <v>250</v>
      </c>
      <c r="X98" s="74">
        <f t="shared" si="18"/>
        <v>325</v>
      </c>
      <c r="Y98" s="74">
        <f t="shared" si="19"/>
        <v>375</v>
      </c>
      <c r="Z98" s="74">
        <f t="shared" si="20"/>
        <v>700</v>
      </c>
      <c r="AA98" s="28">
        <v>20</v>
      </c>
      <c r="AB98" s="28">
        <v>15</v>
      </c>
      <c r="AC98" s="71">
        <v>0</v>
      </c>
      <c r="AD98" s="71">
        <v>0</v>
      </c>
      <c r="AE98" s="72">
        <v>0</v>
      </c>
      <c r="AF98" s="72">
        <v>0</v>
      </c>
      <c r="AG98" s="73">
        <v>60</v>
      </c>
      <c r="AH98" s="73">
        <v>75</v>
      </c>
      <c r="AI98" s="74">
        <f t="shared" si="21"/>
        <v>80</v>
      </c>
      <c r="AJ98" s="74">
        <f t="shared" si="21"/>
        <v>90</v>
      </c>
      <c r="AK98" s="74">
        <f t="shared" si="23"/>
        <v>170</v>
      </c>
      <c r="AL98" s="28">
        <v>5</v>
      </c>
      <c r="AM98" s="28">
        <v>5</v>
      </c>
      <c r="AN98" s="71">
        <v>0</v>
      </c>
      <c r="AO98" s="71">
        <v>0</v>
      </c>
      <c r="AP98" s="72">
        <v>0</v>
      </c>
      <c r="AQ98" s="72">
        <v>0</v>
      </c>
      <c r="AR98" s="73">
        <v>15</v>
      </c>
      <c r="AS98" s="73">
        <v>20</v>
      </c>
      <c r="AT98" s="74">
        <f t="shared" si="24"/>
        <v>20</v>
      </c>
      <c r="AU98" s="74">
        <f t="shared" ref="AU98:AU101" si="37">SUM(AM98+AO98+AQ98+AS98)</f>
        <v>25</v>
      </c>
      <c r="AV98" s="74">
        <f t="shared" si="26"/>
        <v>45</v>
      </c>
      <c r="AW98" s="28">
        <v>5</v>
      </c>
      <c r="AX98" s="28">
        <v>5</v>
      </c>
      <c r="AY98" s="71">
        <v>0</v>
      </c>
      <c r="AZ98" s="71">
        <v>0</v>
      </c>
      <c r="BA98" s="72">
        <v>0</v>
      </c>
      <c r="BB98" s="72">
        <v>0</v>
      </c>
      <c r="BC98" s="73">
        <v>35</v>
      </c>
      <c r="BD98" s="73">
        <v>40</v>
      </c>
      <c r="BE98" s="74">
        <f t="shared" si="27"/>
        <v>40</v>
      </c>
      <c r="BF98" s="74">
        <f t="shared" ref="BF98:BF101" si="38">SUM(AX98+AZ98+BB98+BD98)</f>
        <v>45</v>
      </c>
      <c r="BG98" s="74">
        <f t="shared" si="29"/>
        <v>85</v>
      </c>
      <c r="BH98" s="74">
        <f t="shared" si="30"/>
        <v>465</v>
      </c>
      <c r="BI98" s="74">
        <f t="shared" si="30"/>
        <v>535</v>
      </c>
      <c r="BJ98" s="75">
        <f t="shared" si="30"/>
        <v>1000</v>
      </c>
      <c r="BK98" s="76">
        <v>16</v>
      </c>
      <c r="BL98" s="76">
        <v>5</v>
      </c>
      <c r="BM98" s="77">
        <v>33600</v>
      </c>
      <c r="BN98" s="29">
        <v>23000</v>
      </c>
      <c r="BO98" s="29" t="s">
        <v>614</v>
      </c>
      <c r="BP98" s="43" t="s">
        <v>615</v>
      </c>
      <c r="BQ98" s="43" t="s">
        <v>616</v>
      </c>
      <c r="BR98" s="30" t="s">
        <v>519</v>
      </c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</row>
    <row r="99" spans="1:90" s="6" customFormat="1" ht="81" customHeight="1" x14ac:dyDescent="0.2">
      <c r="A99" s="89">
        <v>85</v>
      </c>
      <c r="B99" s="4" t="s">
        <v>547</v>
      </c>
      <c r="C99" s="4" t="s">
        <v>549</v>
      </c>
      <c r="D99" s="4" t="s">
        <v>87</v>
      </c>
      <c r="E99" s="27" t="s">
        <v>612</v>
      </c>
      <c r="F99" s="27">
        <v>1</v>
      </c>
      <c r="G99" s="4">
        <v>0</v>
      </c>
      <c r="H99" s="4" t="s">
        <v>47</v>
      </c>
      <c r="I99" s="4">
        <v>1</v>
      </c>
      <c r="J99" s="4">
        <v>0</v>
      </c>
      <c r="K99" s="42" t="s">
        <v>109</v>
      </c>
      <c r="L99" s="42" t="s">
        <v>367</v>
      </c>
      <c r="M99" s="92" t="s">
        <v>613</v>
      </c>
      <c r="N99" s="26">
        <v>43533</v>
      </c>
      <c r="O99" s="26">
        <v>43533</v>
      </c>
      <c r="P99" s="28">
        <v>250</v>
      </c>
      <c r="Q99" s="28">
        <v>350</v>
      </c>
      <c r="R99" s="71">
        <v>0</v>
      </c>
      <c r="S99" s="71">
        <v>0</v>
      </c>
      <c r="T99" s="72">
        <v>0</v>
      </c>
      <c r="U99" s="72">
        <v>0</v>
      </c>
      <c r="V99" s="73">
        <v>200</v>
      </c>
      <c r="W99" s="73">
        <v>175</v>
      </c>
      <c r="X99" s="74">
        <f t="shared" si="18"/>
        <v>450</v>
      </c>
      <c r="Y99" s="74">
        <f t="shared" si="19"/>
        <v>525</v>
      </c>
      <c r="Z99" s="74">
        <f t="shared" si="20"/>
        <v>975</v>
      </c>
      <c r="AA99" s="28">
        <v>100</v>
      </c>
      <c r="AB99" s="28">
        <v>150</v>
      </c>
      <c r="AC99" s="71">
        <v>0</v>
      </c>
      <c r="AD99" s="71">
        <v>0</v>
      </c>
      <c r="AE99" s="72">
        <v>0</v>
      </c>
      <c r="AF99" s="72">
        <v>0</v>
      </c>
      <c r="AG99" s="73">
        <v>45</v>
      </c>
      <c r="AH99" s="73">
        <v>55</v>
      </c>
      <c r="AI99" s="74">
        <f t="shared" si="21"/>
        <v>145</v>
      </c>
      <c r="AJ99" s="74">
        <f t="shared" si="21"/>
        <v>205</v>
      </c>
      <c r="AK99" s="74">
        <f t="shared" si="23"/>
        <v>350</v>
      </c>
      <c r="AL99" s="28">
        <v>15</v>
      </c>
      <c r="AM99" s="28">
        <v>25</v>
      </c>
      <c r="AN99" s="71">
        <v>0</v>
      </c>
      <c r="AO99" s="71">
        <v>0</v>
      </c>
      <c r="AP99" s="72">
        <v>0</v>
      </c>
      <c r="AQ99" s="72">
        <v>0</v>
      </c>
      <c r="AR99" s="73">
        <v>18</v>
      </c>
      <c r="AS99" s="73">
        <v>20</v>
      </c>
      <c r="AT99" s="74">
        <f t="shared" si="24"/>
        <v>33</v>
      </c>
      <c r="AU99" s="74">
        <f t="shared" si="37"/>
        <v>45</v>
      </c>
      <c r="AV99" s="74">
        <f t="shared" si="26"/>
        <v>78</v>
      </c>
      <c r="AW99" s="28">
        <v>2</v>
      </c>
      <c r="AX99" s="28">
        <v>3</v>
      </c>
      <c r="AY99" s="71">
        <v>0</v>
      </c>
      <c r="AZ99" s="71">
        <v>0</v>
      </c>
      <c r="BA99" s="72">
        <v>0</v>
      </c>
      <c r="BB99" s="72">
        <v>0</v>
      </c>
      <c r="BC99" s="73">
        <v>50</v>
      </c>
      <c r="BD99" s="73">
        <v>42</v>
      </c>
      <c r="BE99" s="74">
        <f t="shared" si="27"/>
        <v>52</v>
      </c>
      <c r="BF99" s="74">
        <f t="shared" si="38"/>
        <v>45</v>
      </c>
      <c r="BG99" s="74">
        <f t="shared" si="29"/>
        <v>97</v>
      </c>
      <c r="BH99" s="74">
        <f t="shared" si="30"/>
        <v>680</v>
      </c>
      <c r="BI99" s="74">
        <f t="shared" si="30"/>
        <v>820</v>
      </c>
      <c r="BJ99" s="75">
        <f t="shared" si="30"/>
        <v>1500</v>
      </c>
      <c r="BK99" s="76">
        <v>0</v>
      </c>
      <c r="BL99" s="76">
        <v>0</v>
      </c>
      <c r="BM99" s="77">
        <v>0</v>
      </c>
      <c r="BN99" s="29">
        <v>23000</v>
      </c>
      <c r="BO99" s="29" t="s">
        <v>614</v>
      </c>
      <c r="BP99" s="43" t="s">
        <v>615</v>
      </c>
      <c r="BQ99" s="43" t="s">
        <v>616</v>
      </c>
      <c r="BR99" s="30" t="s">
        <v>519</v>
      </c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</row>
    <row r="100" spans="1:90" s="6" customFormat="1" ht="81" customHeight="1" x14ac:dyDescent="0.2">
      <c r="A100" s="89">
        <v>86</v>
      </c>
      <c r="B100" s="4" t="s">
        <v>547</v>
      </c>
      <c r="C100" s="4" t="s">
        <v>549</v>
      </c>
      <c r="D100" s="4" t="s">
        <v>87</v>
      </c>
      <c r="E100" s="27" t="s">
        <v>612</v>
      </c>
      <c r="F100" s="27">
        <v>1</v>
      </c>
      <c r="G100" s="4">
        <v>0</v>
      </c>
      <c r="H100" s="4" t="s">
        <v>47</v>
      </c>
      <c r="I100" s="4">
        <v>1</v>
      </c>
      <c r="J100" s="4">
        <v>0</v>
      </c>
      <c r="K100" s="42" t="s">
        <v>4</v>
      </c>
      <c r="L100" s="42" t="s">
        <v>4</v>
      </c>
      <c r="M100" s="92" t="s">
        <v>680</v>
      </c>
      <c r="N100" s="26">
        <v>43536</v>
      </c>
      <c r="O100" s="26">
        <v>43536</v>
      </c>
      <c r="P100" s="28">
        <v>0</v>
      </c>
      <c r="Q100" s="28">
        <v>0</v>
      </c>
      <c r="R100" s="71">
        <v>0</v>
      </c>
      <c r="S100" s="71">
        <v>0</v>
      </c>
      <c r="T100" s="72">
        <v>0</v>
      </c>
      <c r="U100" s="72">
        <v>0</v>
      </c>
      <c r="V100" s="73">
        <v>40</v>
      </c>
      <c r="W100" s="73">
        <v>45</v>
      </c>
      <c r="X100" s="74">
        <f t="shared" si="18"/>
        <v>40</v>
      </c>
      <c r="Y100" s="74">
        <f t="shared" si="19"/>
        <v>45</v>
      </c>
      <c r="Z100" s="74">
        <f t="shared" si="20"/>
        <v>85</v>
      </c>
      <c r="AA100" s="28">
        <v>0</v>
      </c>
      <c r="AB100" s="28">
        <v>0</v>
      </c>
      <c r="AC100" s="71">
        <v>0</v>
      </c>
      <c r="AD100" s="71">
        <v>0</v>
      </c>
      <c r="AE100" s="72">
        <v>0</v>
      </c>
      <c r="AF100" s="72">
        <v>0</v>
      </c>
      <c r="AG100" s="73">
        <v>12</v>
      </c>
      <c r="AH100" s="73">
        <v>15</v>
      </c>
      <c r="AI100" s="74">
        <f t="shared" si="21"/>
        <v>12</v>
      </c>
      <c r="AJ100" s="74">
        <f t="shared" si="21"/>
        <v>15</v>
      </c>
      <c r="AK100" s="74">
        <f t="shared" si="23"/>
        <v>27</v>
      </c>
      <c r="AL100" s="28">
        <v>0</v>
      </c>
      <c r="AM100" s="28">
        <v>0</v>
      </c>
      <c r="AN100" s="71">
        <v>0</v>
      </c>
      <c r="AO100" s="71">
        <v>0</v>
      </c>
      <c r="AP100" s="72">
        <v>0</v>
      </c>
      <c r="AQ100" s="72">
        <v>0</v>
      </c>
      <c r="AR100" s="73">
        <v>10</v>
      </c>
      <c r="AS100" s="73">
        <v>8</v>
      </c>
      <c r="AT100" s="74">
        <f t="shared" si="24"/>
        <v>10</v>
      </c>
      <c r="AU100" s="74">
        <f t="shared" si="37"/>
        <v>8</v>
      </c>
      <c r="AV100" s="74">
        <f t="shared" si="26"/>
        <v>18</v>
      </c>
      <c r="AW100" s="28">
        <v>0</v>
      </c>
      <c r="AX100" s="28">
        <v>0</v>
      </c>
      <c r="AY100" s="71">
        <v>0</v>
      </c>
      <c r="AZ100" s="71">
        <v>0</v>
      </c>
      <c r="BA100" s="72">
        <v>0</v>
      </c>
      <c r="BB100" s="72">
        <v>0</v>
      </c>
      <c r="BC100" s="73">
        <v>9</v>
      </c>
      <c r="BD100" s="73">
        <v>11</v>
      </c>
      <c r="BE100" s="74">
        <f t="shared" si="27"/>
        <v>9</v>
      </c>
      <c r="BF100" s="74">
        <f t="shared" si="38"/>
        <v>11</v>
      </c>
      <c r="BG100" s="74">
        <f t="shared" si="29"/>
        <v>20</v>
      </c>
      <c r="BH100" s="74">
        <f t="shared" si="30"/>
        <v>71</v>
      </c>
      <c r="BI100" s="74">
        <f t="shared" si="30"/>
        <v>79</v>
      </c>
      <c r="BJ100" s="75">
        <f t="shared" si="30"/>
        <v>150</v>
      </c>
      <c r="BK100" s="76">
        <v>0</v>
      </c>
      <c r="BL100" s="76">
        <v>0</v>
      </c>
      <c r="BM100" s="77">
        <v>0</v>
      </c>
      <c r="BN100" s="29">
        <v>125</v>
      </c>
      <c r="BO100" s="29" t="s">
        <v>808</v>
      </c>
      <c r="BP100" s="43" t="s">
        <v>47</v>
      </c>
      <c r="BQ100" s="43" t="s">
        <v>681</v>
      </c>
      <c r="BR100" s="30" t="s">
        <v>519</v>
      </c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</row>
    <row r="101" spans="1:90" s="6" customFormat="1" ht="81" customHeight="1" x14ac:dyDescent="0.2">
      <c r="A101" s="89">
        <v>87</v>
      </c>
      <c r="B101" s="4" t="s">
        <v>547</v>
      </c>
      <c r="C101" s="4" t="s">
        <v>549</v>
      </c>
      <c r="D101" s="4" t="s">
        <v>87</v>
      </c>
      <c r="E101" s="27" t="s">
        <v>612</v>
      </c>
      <c r="F101" s="27">
        <v>1</v>
      </c>
      <c r="G101" s="4">
        <v>0</v>
      </c>
      <c r="H101" s="4" t="s">
        <v>47</v>
      </c>
      <c r="I101" s="4">
        <v>1</v>
      </c>
      <c r="J101" s="4">
        <v>0</v>
      </c>
      <c r="K101" s="42" t="s">
        <v>103</v>
      </c>
      <c r="L101" s="42" t="s">
        <v>252</v>
      </c>
      <c r="M101" s="92" t="s">
        <v>680</v>
      </c>
      <c r="N101" s="26">
        <v>43538</v>
      </c>
      <c r="O101" s="26">
        <v>43538</v>
      </c>
      <c r="P101" s="28">
        <v>0</v>
      </c>
      <c r="Q101" s="28">
        <v>0</v>
      </c>
      <c r="R101" s="71">
        <v>0</v>
      </c>
      <c r="S101" s="71">
        <v>0</v>
      </c>
      <c r="T101" s="72">
        <v>418</v>
      </c>
      <c r="U101" s="72">
        <v>500</v>
      </c>
      <c r="V101" s="73">
        <v>45</v>
      </c>
      <c r="W101" s="73">
        <v>85</v>
      </c>
      <c r="X101" s="74">
        <f t="shared" si="18"/>
        <v>463</v>
      </c>
      <c r="Y101" s="74">
        <f t="shared" si="19"/>
        <v>585</v>
      </c>
      <c r="Z101" s="74">
        <f t="shared" si="20"/>
        <v>1048</v>
      </c>
      <c r="AA101" s="28">
        <v>0</v>
      </c>
      <c r="AB101" s="28">
        <v>0</v>
      </c>
      <c r="AC101" s="71">
        <v>0</v>
      </c>
      <c r="AD101" s="71">
        <v>0</v>
      </c>
      <c r="AE101" s="72">
        <v>125</v>
      </c>
      <c r="AF101" s="72">
        <v>150</v>
      </c>
      <c r="AG101" s="73">
        <v>40</v>
      </c>
      <c r="AH101" s="73">
        <v>56</v>
      </c>
      <c r="AI101" s="74">
        <f t="shared" si="21"/>
        <v>165</v>
      </c>
      <c r="AJ101" s="74">
        <f t="shared" si="21"/>
        <v>206</v>
      </c>
      <c r="AK101" s="74">
        <f t="shared" si="23"/>
        <v>371</v>
      </c>
      <c r="AL101" s="28">
        <v>0</v>
      </c>
      <c r="AM101" s="28">
        <v>0</v>
      </c>
      <c r="AN101" s="71">
        <v>0</v>
      </c>
      <c r="AO101" s="71">
        <v>0</v>
      </c>
      <c r="AP101" s="72">
        <v>12</v>
      </c>
      <c r="AQ101" s="72">
        <v>35</v>
      </c>
      <c r="AR101" s="73">
        <v>10</v>
      </c>
      <c r="AS101" s="73">
        <v>18</v>
      </c>
      <c r="AT101" s="74">
        <f t="shared" si="24"/>
        <v>22</v>
      </c>
      <c r="AU101" s="74">
        <f t="shared" si="37"/>
        <v>53</v>
      </c>
      <c r="AV101" s="74">
        <f t="shared" si="26"/>
        <v>75</v>
      </c>
      <c r="AW101" s="28">
        <v>0</v>
      </c>
      <c r="AX101" s="28">
        <v>0</v>
      </c>
      <c r="AY101" s="71">
        <v>0</v>
      </c>
      <c r="AZ101" s="71">
        <v>0</v>
      </c>
      <c r="BA101" s="72">
        <v>2</v>
      </c>
      <c r="BB101" s="72">
        <v>4</v>
      </c>
      <c r="BC101" s="73">
        <v>0</v>
      </c>
      <c r="BD101" s="73">
        <v>0</v>
      </c>
      <c r="BE101" s="74">
        <f t="shared" si="27"/>
        <v>2</v>
      </c>
      <c r="BF101" s="74">
        <f t="shared" si="38"/>
        <v>4</v>
      </c>
      <c r="BG101" s="74">
        <f t="shared" si="29"/>
        <v>6</v>
      </c>
      <c r="BH101" s="74">
        <f t="shared" si="30"/>
        <v>652</v>
      </c>
      <c r="BI101" s="74">
        <f t="shared" si="30"/>
        <v>848</v>
      </c>
      <c r="BJ101" s="75">
        <f t="shared" si="30"/>
        <v>1500</v>
      </c>
      <c r="BK101" s="76">
        <v>8</v>
      </c>
      <c r="BL101" s="76">
        <v>3</v>
      </c>
      <c r="BM101" s="77">
        <v>10080</v>
      </c>
      <c r="BN101" s="29">
        <v>125</v>
      </c>
      <c r="BO101" s="29" t="s">
        <v>808</v>
      </c>
      <c r="BP101" s="43" t="s">
        <v>47</v>
      </c>
      <c r="BQ101" s="43" t="s">
        <v>682</v>
      </c>
      <c r="BR101" s="30" t="s">
        <v>519</v>
      </c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</row>
    <row r="102" spans="1:90" s="6" customFormat="1" ht="81" customHeight="1" x14ac:dyDescent="0.2">
      <c r="A102" s="89">
        <v>88</v>
      </c>
      <c r="B102" s="4" t="s">
        <v>531</v>
      </c>
      <c r="C102" s="4" t="s">
        <v>548</v>
      </c>
      <c r="D102" s="4" t="s">
        <v>84</v>
      </c>
      <c r="E102" s="98" t="s">
        <v>617</v>
      </c>
      <c r="F102" s="27">
        <v>0</v>
      </c>
      <c r="G102" s="4">
        <v>1</v>
      </c>
      <c r="H102" s="4" t="s">
        <v>618</v>
      </c>
      <c r="I102" s="4">
        <v>1</v>
      </c>
      <c r="J102" s="4">
        <v>0</v>
      </c>
      <c r="K102" s="42" t="s">
        <v>112</v>
      </c>
      <c r="L102" s="42" t="s">
        <v>433</v>
      </c>
      <c r="M102" s="42" t="s">
        <v>560</v>
      </c>
      <c r="N102" s="26">
        <v>43528</v>
      </c>
      <c r="O102" s="26">
        <v>43528</v>
      </c>
      <c r="P102" s="28">
        <v>0</v>
      </c>
      <c r="Q102" s="28">
        <v>0</v>
      </c>
      <c r="R102" s="71">
        <v>0</v>
      </c>
      <c r="S102" s="71">
        <v>0</v>
      </c>
      <c r="T102" s="72">
        <v>0</v>
      </c>
      <c r="U102" s="72">
        <v>0</v>
      </c>
      <c r="V102" s="73">
        <v>0</v>
      </c>
      <c r="W102" s="73">
        <v>0</v>
      </c>
      <c r="X102" s="74">
        <f t="shared" si="18"/>
        <v>0</v>
      </c>
      <c r="Y102" s="74">
        <f t="shared" si="19"/>
        <v>0</v>
      </c>
      <c r="Z102" s="74">
        <f t="shared" si="20"/>
        <v>0</v>
      </c>
      <c r="AA102" s="28">
        <v>52</v>
      </c>
      <c r="AB102" s="28">
        <v>68</v>
      </c>
      <c r="AC102" s="71">
        <v>0</v>
      </c>
      <c r="AD102" s="71">
        <v>0</v>
      </c>
      <c r="AE102" s="72">
        <v>0</v>
      </c>
      <c r="AF102" s="72">
        <v>0</v>
      </c>
      <c r="AG102" s="73">
        <v>135</v>
      </c>
      <c r="AH102" s="73">
        <v>120</v>
      </c>
      <c r="AI102" s="74">
        <f t="shared" si="21"/>
        <v>187</v>
      </c>
      <c r="AJ102" s="74">
        <f t="shared" si="22"/>
        <v>188</v>
      </c>
      <c r="AK102" s="74">
        <f t="shared" si="23"/>
        <v>375</v>
      </c>
      <c r="AL102" s="28">
        <v>0</v>
      </c>
      <c r="AM102" s="28">
        <v>0</v>
      </c>
      <c r="AN102" s="71">
        <v>0</v>
      </c>
      <c r="AO102" s="71">
        <v>0</v>
      </c>
      <c r="AP102" s="72">
        <v>0</v>
      </c>
      <c r="AQ102" s="72">
        <v>0</v>
      </c>
      <c r="AR102" s="73">
        <v>0</v>
      </c>
      <c r="AS102" s="73">
        <v>0</v>
      </c>
      <c r="AT102" s="74">
        <f t="shared" si="24"/>
        <v>0</v>
      </c>
      <c r="AU102" s="74">
        <f t="shared" si="25"/>
        <v>0</v>
      </c>
      <c r="AV102" s="74">
        <f t="shared" si="26"/>
        <v>0</v>
      </c>
      <c r="AW102" s="28">
        <v>0</v>
      </c>
      <c r="AX102" s="28">
        <v>0</v>
      </c>
      <c r="AY102" s="71">
        <v>0</v>
      </c>
      <c r="AZ102" s="71">
        <v>0</v>
      </c>
      <c r="BA102" s="72">
        <v>0</v>
      </c>
      <c r="BB102" s="72">
        <v>0</v>
      </c>
      <c r="BC102" s="73">
        <v>0</v>
      </c>
      <c r="BD102" s="73">
        <v>0</v>
      </c>
      <c r="BE102" s="74">
        <f t="shared" si="27"/>
        <v>0</v>
      </c>
      <c r="BF102" s="74">
        <f t="shared" si="28"/>
        <v>0</v>
      </c>
      <c r="BG102" s="74">
        <f t="shared" si="29"/>
        <v>0</v>
      </c>
      <c r="BH102" s="74">
        <f t="shared" si="30"/>
        <v>187</v>
      </c>
      <c r="BI102" s="74">
        <f t="shared" si="31"/>
        <v>188</v>
      </c>
      <c r="BJ102" s="75">
        <f t="shared" si="32"/>
        <v>375</v>
      </c>
      <c r="BK102" s="76">
        <v>4</v>
      </c>
      <c r="BL102" s="76">
        <v>3</v>
      </c>
      <c r="BM102" s="77">
        <v>5040</v>
      </c>
      <c r="BN102" s="29">
        <v>60</v>
      </c>
      <c r="BO102" s="29" t="s">
        <v>619</v>
      </c>
      <c r="BP102" s="43" t="s">
        <v>47</v>
      </c>
      <c r="BQ102" s="43" t="s">
        <v>620</v>
      </c>
      <c r="BR102" s="30" t="s">
        <v>519</v>
      </c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</row>
    <row r="103" spans="1:90" s="6" customFormat="1" ht="81" customHeight="1" x14ac:dyDescent="0.2">
      <c r="A103" s="89">
        <v>89</v>
      </c>
      <c r="B103" s="4" t="s">
        <v>531</v>
      </c>
      <c r="C103" s="4" t="s">
        <v>548</v>
      </c>
      <c r="D103" s="4" t="s">
        <v>84</v>
      </c>
      <c r="E103" s="98" t="s">
        <v>617</v>
      </c>
      <c r="F103" s="27">
        <v>1</v>
      </c>
      <c r="G103" s="4">
        <v>0</v>
      </c>
      <c r="H103" s="4" t="s">
        <v>47</v>
      </c>
      <c r="I103" s="4">
        <v>1</v>
      </c>
      <c r="J103" s="4">
        <v>0</v>
      </c>
      <c r="K103" s="42" t="s">
        <v>103</v>
      </c>
      <c r="L103" s="42" t="s">
        <v>255</v>
      </c>
      <c r="M103" s="42" t="s">
        <v>560</v>
      </c>
      <c r="N103" s="26">
        <v>43538</v>
      </c>
      <c r="O103" s="26">
        <v>43538</v>
      </c>
      <c r="P103" s="28">
        <v>0</v>
      </c>
      <c r="Q103" s="28">
        <v>0</v>
      </c>
      <c r="R103" s="71">
        <v>0</v>
      </c>
      <c r="S103" s="71">
        <v>0</v>
      </c>
      <c r="T103" s="72">
        <v>0</v>
      </c>
      <c r="U103" s="72">
        <v>0</v>
      </c>
      <c r="V103" s="73">
        <v>50</v>
      </c>
      <c r="W103" s="73">
        <v>50</v>
      </c>
      <c r="X103" s="74">
        <f t="shared" si="18"/>
        <v>50</v>
      </c>
      <c r="Y103" s="74">
        <f t="shared" si="19"/>
        <v>50</v>
      </c>
      <c r="Z103" s="74">
        <f t="shared" si="20"/>
        <v>100</v>
      </c>
      <c r="AA103" s="28">
        <v>0</v>
      </c>
      <c r="AB103" s="28">
        <v>0</v>
      </c>
      <c r="AC103" s="71">
        <v>0</v>
      </c>
      <c r="AD103" s="71">
        <v>0</v>
      </c>
      <c r="AE103" s="72">
        <v>0</v>
      </c>
      <c r="AF103" s="72">
        <v>0</v>
      </c>
      <c r="AG103" s="73">
        <v>45</v>
      </c>
      <c r="AH103" s="73">
        <v>60</v>
      </c>
      <c r="AI103" s="74">
        <f t="shared" si="21"/>
        <v>45</v>
      </c>
      <c r="AJ103" s="74">
        <f t="shared" si="22"/>
        <v>60</v>
      </c>
      <c r="AK103" s="74">
        <f t="shared" si="23"/>
        <v>105</v>
      </c>
      <c r="AL103" s="28">
        <v>0</v>
      </c>
      <c r="AM103" s="28">
        <v>0</v>
      </c>
      <c r="AN103" s="71">
        <v>0</v>
      </c>
      <c r="AO103" s="71">
        <v>0</v>
      </c>
      <c r="AP103" s="72">
        <v>0</v>
      </c>
      <c r="AQ103" s="72">
        <v>0</v>
      </c>
      <c r="AR103" s="73">
        <v>0</v>
      </c>
      <c r="AS103" s="73">
        <v>0</v>
      </c>
      <c r="AT103" s="74">
        <f t="shared" si="24"/>
        <v>0</v>
      </c>
      <c r="AU103" s="74">
        <f t="shared" si="25"/>
        <v>0</v>
      </c>
      <c r="AV103" s="74">
        <f t="shared" si="26"/>
        <v>0</v>
      </c>
      <c r="AW103" s="28">
        <v>0</v>
      </c>
      <c r="AX103" s="28">
        <v>0</v>
      </c>
      <c r="AY103" s="71">
        <v>0</v>
      </c>
      <c r="AZ103" s="71">
        <v>0</v>
      </c>
      <c r="BA103" s="72">
        <v>0</v>
      </c>
      <c r="BB103" s="72">
        <v>0</v>
      </c>
      <c r="BC103" s="73">
        <v>0</v>
      </c>
      <c r="BD103" s="73">
        <v>0</v>
      </c>
      <c r="BE103" s="74">
        <f t="shared" si="27"/>
        <v>0</v>
      </c>
      <c r="BF103" s="74">
        <f t="shared" si="28"/>
        <v>0</v>
      </c>
      <c r="BG103" s="74">
        <f t="shared" si="29"/>
        <v>0</v>
      </c>
      <c r="BH103" s="74">
        <f t="shared" si="30"/>
        <v>95</v>
      </c>
      <c r="BI103" s="74">
        <f t="shared" si="31"/>
        <v>110</v>
      </c>
      <c r="BJ103" s="75">
        <f t="shared" si="32"/>
        <v>205</v>
      </c>
      <c r="BK103" s="76">
        <v>4</v>
      </c>
      <c r="BL103" s="76">
        <v>1</v>
      </c>
      <c r="BM103" s="77">
        <v>1680</v>
      </c>
      <c r="BN103" s="29">
        <v>0</v>
      </c>
      <c r="BO103" s="29" t="s">
        <v>619</v>
      </c>
      <c r="BP103" s="43" t="s">
        <v>47</v>
      </c>
      <c r="BQ103" s="43" t="s">
        <v>620</v>
      </c>
      <c r="BR103" s="30" t="s">
        <v>519</v>
      </c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</row>
    <row r="104" spans="1:90" s="6" customFormat="1" ht="81" customHeight="1" x14ac:dyDescent="0.2">
      <c r="A104" s="89">
        <v>90</v>
      </c>
      <c r="B104" s="4" t="s">
        <v>531</v>
      </c>
      <c r="C104" s="4" t="s">
        <v>548</v>
      </c>
      <c r="D104" s="4" t="s">
        <v>84</v>
      </c>
      <c r="E104" s="98" t="s">
        <v>617</v>
      </c>
      <c r="F104" s="27">
        <v>1</v>
      </c>
      <c r="G104" s="4">
        <v>0</v>
      </c>
      <c r="H104" s="4" t="s">
        <v>47</v>
      </c>
      <c r="I104" s="4">
        <v>1</v>
      </c>
      <c r="J104" s="4">
        <v>0</v>
      </c>
      <c r="K104" s="42" t="s">
        <v>103</v>
      </c>
      <c r="L104" s="42" t="s">
        <v>255</v>
      </c>
      <c r="M104" s="42" t="s">
        <v>560</v>
      </c>
      <c r="N104" s="26">
        <v>43539</v>
      </c>
      <c r="O104" s="26">
        <v>43539</v>
      </c>
      <c r="P104" s="28">
        <v>0</v>
      </c>
      <c r="Q104" s="28">
        <v>0</v>
      </c>
      <c r="R104" s="71">
        <v>0</v>
      </c>
      <c r="S104" s="71">
        <v>0</v>
      </c>
      <c r="T104" s="72">
        <v>0</v>
      </c>
      <c r="U104" s="72">
        <v>0</v>
      </c>
      <c r="V104" s="73">
        <v>75</v>
      </c>
      <c r="W104" s="73">
        <v>64</v>
      </c>
      <c r="X104" s="74">
        <f t="shared" si="18"/>
        <v>75</v>
      </c>
      <c r="Y104" s="74">
        <f t="shared" si="19"/>
        <v>64</v>
      </c>
      <c r="Z104" s="74">
        <f t="shared" si="20"/>
        <v>139</v>
      </c>
      <c r="AA104" s="28">
        <v>0</v>
      </c>
      <c r="AB104" s="28">
        <v>0</v>
      </c>
      <c r="AC104" s="71">
        <v>0</v>
      </c>
      <c r="AD104" s="71">
        <v>0</v>
      </c>
      <c r="AE104" s="72">
        <v>0</v>
      </c>
      <c r="AF104" s="72">
        <v>0</v>
      </c>
      <c r="AG104" s="73">
        <v>50</v>
      </c>
      <c r="AH104" s="73">
        <v>25</v>
      </c>
      <c r="AI104" s="74">
        <f t="shared" si="21"/>
        <v>50</v>
      </c>
      <c r="AJ104" s="74">
        <f t="shared" si="22"/>
        <v>25</v>
      </c>
      <c r="AK104" s="74">
        <f t="shared" si="23"/>
        <v>75</v>
      </c>
      <c r="AL104" s="28">
        <v>0</v>
      </c>
      <c r="AM104" s="28">
        <v>0</v>
      </c>
      <c r="AN104" s="71">
        <v>0</v>
      </c>
      <c r="AO104" s="71">
        <v>0</v>
      </c>
      <c r="AP104" s="72">
        <v>0</v>
      </c>
      <c r="AQ104" s="72">
        <v>0</v>
      </c>
      <c r="AR104" s="73">
        <v>14</v>
      </c>
      <c r="AS104" s="73">
        <v>16</v>
      </c>
      <c r="AT104" s="74">
        <f t="shared" si="24"/>
        <v>14</v>
      </c>
      <c r="AU104" s="74">
        <f t="shared" si="25"/>
        <v>16</v>
      </c>
      <c r="AV104" s="74">
        <f t="shared" si="26"/>
        <v>30</v>
      </c>
      <c r="AW104" s="28">
        <v>0</v>
      </c>
      <c r="AX104" s="28">
        <v>0</v>
      </c>
      <c r="AY104" s="71">
        <v>0</v>
      </c>
      <c r="AZ104" s="71">
        <v>0</v>
      </c>
      <c r="BA104" s="72">
        <v>0</v>
      </c>
      <c r="BB104" s="72">
        <v>0</v>
      </c>
      <c r="BC104" s="73">
        <v>0</v>
      </c>
      <c r="BD104" s="73">
        <v>0</v>
      </c>
      <c r="BE104" s="74">
        <f t="shared" si="27"/>
        <v>0</v>
      </c>
      <c r="BF104" s="74">
        <f t="shared" si="28"/>
        <v>0</v>
      </c>
      <c r="BG104" s="74">
        <f t="shared" si="29"/>
        <v>0</v>
      </c>
      <c r="BH104" s="74">
        <f t="shared" si="30"/>
        <v>139</v>
      </c>
      <c r="BI104" s="74">
        <f t="shared" si="31"/>
        <v>105</v>
      </c>
      <c r="BJ104" s="75">
        <f t="shared" si="32"/>
        <v>244</v>
      </c>
      <c r="BK104" s="76">
        <v>4</v>
      </c>
      <c r="BL104" s="76">
        <v>1</v>
      </c>
      <c r="BM104" s="77">
        <v>1680</v>
      </c>
      <c r="BN104" s="29">
        <v>0</v>
      </c>
      <c r="BO104" s="29" t="s">
        <v>619</v>
      </c>
      <c r="BP104" s="43" t="s">
        <v>47</v>
      </c>
      <c r="BQ104" s="43" t="s">
        <v>620</v>
      </c>
      <c r="BR104" s="30" t="s">
        <v>519</v>
      </c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</row>
    <row r="105" spans="1:90" s="6" customFormat="1" ht="81" customHeight="1" x14ac:dyDescent="0.2">
      <c r="A105" s="89">
        <v>91</v>
      </c>
      <c r="B105" s="4" t="s">
        <v>531</v>
      </c>
      <c r="C105" s="4" t="s">
        <v>548</v>
      </c>
      <c r="D105" s="4" t="s">
        <v>84</v>
      </c>
      <c r="E105" s="27" t="s">
        <v>734</v>
      </c>
      <c r="F105" s="27">
        <v>0</v>
      </c>
      <c r="G105" s="4">
        <v>1</v>
      </c>
      <c r="H105" s="4" t="s">
        <v>716</v>
      </c>
      <c r="I105" s="4">
        <v>1</v>
      </c>
      <c r="J105" s="4">
        <v>0</v>
      </c>
      <c r="K105" s="42" t="s">
        <v>108</v>
      </c>
      <c r="L105" s="42" t="s">
        <v>333</v>
      </c>
      <c r="M105" s="92" t="s">
        <v>717</v>
      </c>
      <c r="N105" s="26">
        <v>43544</v>
      </c>
      <c r="O105" s="26">
        <v>43544</v>
      </c>
      <c r="P105" s="28">
        <v>0</v>
      </c>
      <c r="Q105" s="28">
        <v>0</v>
      </c>
      <c r="R105" s="71">
        <v>0</v>
      </c>
      <c r="S105" s="71">
        <v>0</v>
      </c>
      <c r="T105" s="72">
        <v>0</v>
      </c>
      <c r="U105" s="72">
        <v>0</v>
      </c>
      <c r="V105" s="73">
        <v>0</v>
      </c>
      <c r="W105" s="73">
        <v>0</v>
      </c>
      <c r="X105" s="74">
        <f t="shared" si="18"/>
        <v>0</v>
      </c>
      <c r="Y105" s="74">
        <f t="shared" si="19"/>
        <v>0</v>
      </c>
      <c r="Z105" s="74">
        <f t="shared" si="20"/>
        <v>0</v>
      </c>
      <c r="AA105" s="28">
        <v>0</v>
      </c>
      <c r="AB105" s="28">
        <v>0</v>
      </c>
      <c r="AC105" s="71">
        <v>0</v>
      </c>
      <c r="AD105" s="71">
        <v>0</v>
      </c>
      <c r="AE105" s="72">
        <v>0</v>
      </c>
      <c r="AF105" s="72">
        <v>0</v>
      </c>
      <c r="AG105" s="73">
        <v>68</v>
      </c>
      <c r="AH105" s="73">
        <v>44</v>
      </c>
      <c r="AI105" s="74">
        <f t="shared" si="21"/>
        <v>68</v>
      </c>
      <c r="AJ105" s="74">
        <f t="shared" si="22"/>
        <v>44</v>
      </c>
      <c r="AK105" s="74">
        <f t="shared" si="23"/>
        <v>112</v>
      </c>
      <c r="AL105" s="28">
        <v>0</v>
      </c>
      <c r="AM105" s="28">
        <v>0</v>
      </c>
      <c r="AN105" s="71">
        <v>0</v>
      </c>
      <c r="AO105" s="71">
        <v>0</v>
      </c>
      <c r="AP105" s="72">
        <v>0</v>
      </c>
      <c r="AQ105" s="72">
        <v>0</v>
      </c>
      <c r="AR105" s="73">
        <v>0</v>
      </c>
      <c r="AS105" s="73">
        <v>0</v>
      </c>
      <c r="AT105" s="74">
        <f t="shared" si="24"/>
        <v>0</v>
      </c>
      <c r="AU105" s="74">
        <f t="shared" si="25"/>
        <v>0</v>
      </c>
      <c r="AV105" s="74">
        <f t="shared" si="26"/>
        <v>0</v>
      </c>
      <c r="AW105" s="28">
        <v>0</v>
      </c>
      <c r="AX105" s="28">
        <v>0</v>
      </c>
      <c r="AY105" s="71">
        <v>0</v>
      </c>
      <c r="AZ105" s="71">
        <v>0</v>
      </c>
      <c r="BA105" s="72">
        <v>0</v>
      </c>
      <c r="BB105" s="72">
        <v>0</v>
      </c>
      <c r="BC105" s="73">
        <v>0</v>
      </c>
      <c r="BD105" s="73">
        <v>0</v>
      </c>
      <c r="BE105" s="74">
        <f t="shared" si="27"/>
        <v>0</v>
      </c>
      <c r="BF105" s="74">
        <f t="shared" si="28"/>
        <v>0</v>
      </c>
      <c r="BG105" s="74">
        <f t="shared" si="29"/>
        <v>0</v>
      </c>
      <c r="BH105" s="74">
        <f t="shared" si="30"/>
        <v>68</v>
      </c>
      <c r="BI105" s="74">
        <f t="shared" si="31"/>
        <v>44</v>
      </c>
      <c r="BJ105" s="75">
        <f t="shared" si="32"/>
        <v>112</v>
      </c>
      <c r="BK105" s="76">
        <v>4</v>
      </c>
      <c r="BL105" s="76">
        <v>1</v>
      </c>
      <c r="BM105" s="77">
        <v>1680</v>
      </c>
      <c r="BN105" s="29">
        <v>60</v>
      </c>
      <c r="BO105" s="29" t="s">
        <v>619</v>
      </c>
      <c r="BP105" s="43" t="s">
        <v>47</v>
      </c>
      <c r="BQ105" s="43" t="s">
        <v>620</v>
      </c>
      <c r="BR105" s="30" t="s">
        <v>735</v>
      </c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</row>
    <row r="106" spans="1:90" s="6" customFormat="1" ht="81" customHeight="1" x14ac:dyDescent="0.2">
      <c r="A106" s="89">
        <v>92</v>
      </c>
      <c r="B106" s="4" t="s">
        <v>531</v>
      </c>
      <c r="C106" s="4" t="s">
        <v>548</v>
      </c>
      <c r="D106" s="4" t="s">
        <v>84</v>
      </c>
      <c r="E106" s="27" t="s">
        <v>734</v>
      </c>
      <c r="F106" s="27">
        <v>1</v>
      </c>
      <c r="G106" s="4">
        <v>0</v>
      </c>
      <c r="H106" s="4" t="s">
        <v>47</v>
      </c>
      <c r="I106" s="4">
        <v>1</v>
      </c>
      <c r="J106" s="4">
        <v>0</v>
      </c>
      <c r="K106" s="42" t="s">
        <v>97</v>
      </c>
      <c r="L106" s="42" t="s">
        <v>97</v>
      </c>
      <c r="M106" s="42" t="s">
        <v>560</v>
      </c>
      <c r="N106" s="26">
        <v>43551</v>
      </c>
      <c r="O106" s="26">
        <v>43551</v>
      </c>
      <c r="P106" s="28">
        <v>10</v>
      </c>
      <c r="Q106" s="28">
        <v>20</v>
      </c>
      <c r="R106" s="71">
        <v>0</v>
      </c>
      <c r="S106" s="71">
        <v>0</v>
      </c>
      <c r="T106" s="72">
        <v>0</v>
      </c>
      <c r="U106" s="72">
        <v>0</v>
      </c>
      <c r="V106" s="73">
        <v>20</v>
      </c>
      <c r="W106" s="73">
        <v>25</v>
      </c>
      <c r="X106" s="74">
        <f t="shared" si="18"/>
        <v>30</v>
      </c>
      <c r="Y106" s="74">
        <f t="shared" si="19"/>
        <v>45</v>
      </c>
      <c r="Z106" s="74">
        <f t="shared" si="20"/>
        <v>75</v>
      </c>
      <c r="AA106" s="28">
        <v>0</v>
      </c>
      <c r="AB106" s="28">
        <v>0</v>
      </c>
      <c r="AC106" s="71">
        <v>0</v>
      </c>
      <c r="AD106" s="71">
        <v>0</v>
      </c>
      <c r="AE106" s="72">
        <v>0</v>
      </c>
      <c r="AF106" s="72">
        <v>0</v>
      </c>
      <c r="AG106" s="73">
        <v>30</v>
      </c>
      <c r="AH106" s="73">
        <v>42</v>
      </c>
      <c r="AI106" s="74">
        <f t="shared" si="21"/>
        <v>30</v>
      </c>
      <c r="AJ106" s="74">
        <f t="shared" si="22"/>
        <v>42</v>
      </c>
      <c r="AK106" s="74">
        <f t="shared" si="23"/>
        <v>72</v>
      </c>
      <c r="AL106" s="28">
        <v>0</v>
      </c>
      <c r="AM106" s="28">
        <v>0</v>
      </c>
      <c r="AN106" s="71">
        <v>0</v>
      </c>
      <c r="AO106" s="71">
        <v>0</v>
      </c>
      <c r="AP106" s="72">
        <v>0</v>
      </c>
      <c r="AQ106" s="72">
        <v>0</v>
      </c>
      <c r="AR106" s="73">
        <v>35</v>
      </c>
      <c r="AS106" s="73">
        <v>40</v>
      </c>
      <c r="AT106" s="74">
        <f t="shared" si="24"/>
        <v>35</v>
      </c>
      <c r="AU106" s="74">
        <f t="shared" si="25"/>
        <v>40</v>
      </c>
      <c r="AV106" s="74">
        <f t="shared" si="26"/>
        <v>75</v>
      </c>
      <c r="AW106" s="28">
        <v>0</v>
      </c>
      <c r="AX106" s="28">
        <v>0</v>
      </c>
      <c r="AY106" s="71">
        <v>0</v>
      </c>
      <c r="AZ106" s="71">
        <v>0</v>
      </c>
      <c r="BA106" s="72">
        <v>0</v>
      </c>
      <c r="BB106" s="72">
        <v>0</v>
      </c>
      <c r="BC106" s="73">
        <v>10</v>
      </c>
      <c r="BD106" s="73">
        <v>15</v>
      </c>
      <c r="BE106" s="74">
        <f t="shared" si="27"/>
        <v>10</v>
      </c>
      <c r="BF106" s="74">
        <f t="shared" si="28"/>
        <v>15</v>
      </c>
      <c r="BG106" s="74">
        <f t="shared" si="29"/>
        <v>25</v>
      </c>
      <c r="BH106" s="74">
        <f t="shared" si="30"/>
        <v>105</v>
      </c>
      <c r="BI106" s="74">
        <f t="shared" si="31"/>
        <v>142</v>
      </c>
      <c r="BJ106" s="75">
        <f t="shared" si="32"/>
        <v>247</v>
      </c>
      <c r="BK106" s="76">
        <v>5</v>
      </c>
      <c r="BL106" s="76">
        <v>1</v>
      </c>
      <c r="BM106" s="77">
        <v>2100</v>
      </c>
      <c r="BN106" s="29">
        <v>0</v>
      </c>
      <c r="BO106" s="29" t="s">
        <v>619</v>
      </c>
      <c r="BP106" s="43" t="s">
        <v>47</v>
      </c>
      <c r="BQ106" s="43" t="s">
        <v>620</v>
      </c>
      <c r="BR106" s="30" t="s">
        <v>47</v>
      </c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</row>
    <row r="107" spans="1:90" s="6" customFormat="1" ht="81" customHeight="1" x14ac:dyDescent="0.2">
      <c r="A107" s="89">
        <v>93</v>
      </c>
      <c r="B107" s="4" t="s">
        <v>531</v>
      </c>
      <c r="C107" s="4" t="s">
        <v>548</v>
      </c>
      <c r="D107" s="4" t="s">
        <v>84</v>
      </c>
      <c r="E107" s="27" t="s">
        <v>734</v>
      </c>
      <c r="F107" s="27">
        <v>1</v>
      </c>
      <c r="G107" s="4">
        <v>0</v>
      </c>
      <c r="H107" s="4" t="s">
        <v>47</v>
      </c>
      <c r="I107" s="4">
        <v>1</v>
      </c>
      <c r="J107" s="4">
        <v>0</v>
      </c>
      <c r="K107" s="42" t="s">
        <v>97</v>
      </c>
      <c r="L107" s="42" t="s">
        <v>167</v>
      </c>
      <c r="M107" s="42" t="s">
        <v>560</v>
      </c>
      <c r="N107" s="26">
        <v>43552</v>
      </c>
      <c r="O107" s="26">
        <v>43552</v>
      </c>
      <c r="P107" s="28">
        <v>5</v>
      </c>
      <c r="Q107" s="28">
        <v>15</v>
      </c>
      <c r="R107" s="71">
        <v>0</v>
      </c>
      <c r="S107" s="71">
        <v>0</v>
      </c>
      <c r="T107" s="72">
        <v>0</v>
      </c>
      <c r="U107" s="72">
        <v>0</v>
      </c>
      <c r="V107" s="73">
        <v>14</v>
      </c>
      <c r="W107" s="73">
        <v>23</v>
      </c>
      <c r="X107" s="74">
        <f t="shared" si="18"/>
        <v>19</v>
      </c>
      <c r="Y107" s="74">
        <f t="shared" si="19"/>
        <v>38</v>
      </c>
      <c r="Z107" s="74">
        <f t="shared" si="20"/>
        <v>57</v>
      </c>
      <c r="AA107" s="28">
        <v>10</v>
      </c>
      <c r="AB107" s="28">
        <v>5</v>
      </c>
      <c r="AC107" s="71">
        <v>0</v>
      </c>
      <c r="AD107" s="71">
        <v>0</v>
      </c>
      <c r="AE107" s="72">
        <v>0</v>
      </c>
      <c r="AF107" s="72">
        <v>0</v>
      </c>
      <c r="AG107" s="73">
        <v>38</v>
      </c>
      <c r="AH107" s="73">
        <v>33</v>
      </c>
      <c r="AI107" s="74">
        <f t="shared" si="21"/>
        <v>48</v>
      </c>
      <c r="AJ107" s="74">
        <f t="shared" si="22"/>
        <v>38</v>
      </c>
      <c r="AK107" s="74">
        <f t="shared" si="23"/>
        <v>86</v>
      </c>
      <c r="AL107" s="28">
        <v>0</v>
      </c>
      <c r="AM107" s="28">
        <v>0</v>
      </c>
      <c r="AN107" s="71">
        <v>0</v>
      </c>
      <c r="AO107" s="71">
        <v>0</v>
      </c>
      <c r="AP107" s="72">
        <v>0</v>
      </c>
      <c r="AQ107" s="72">
        <v>0</v>
      </c>
      <c r="AR107" s="73">
        <v>30</v>
      </c>
      <c r="AS107" s="73">
        <v>36</v>
      </c>
      <c r="AT107" s="74">
        <f t="shared" si="24"/>
        <v>30</v>
      </c>
      <c r="AU107" s="74">
        <f t="shared" si="25"/>
        <v>36</v>
      </c>
      <c r="AV107" s="74">
        <f t="shared" si="26"/>
        <v>66</v>
      </c>
      <c r="AW107" s="28">
        <v>0</v>
      </c>
      <c r="AX107" s="28">
        <v>0</v>
      </c>
      <c r="AY107" s="71">
        <v>0</v>
      </c>
      <c r="AZ107" s="71">
        <v>0</v>
      </c>
      <c r="BA107" s="72">
        <v>0</v>
      </c>
      <c r="BB107" s="72">
        <v>0</v>
      </c>
      <c r="BC107" s="73">
        <v>22</v>
      </c>
      <c r="BD107" s="73">
        <v>18</v>
      </c>
      <c r="BE107" s="74">
        <f t="shared" si="27"/>
        <v>22</v>
      </c>
      <c r="BF107" s="74">
        <f t="shared" si="28"/>
        <v>18</v>
      </c>
      <c r="BG107" s="74">
        <f t="shared" si="29"/>
        <v>40</v>
      </c>
      <c r="BH107" s="74">
        <f t="shared" si="30"/>
        <v>119</v>
      </c>
      <c r="BI107" s="74">
        <f t="shared" si="31"/>
        <v>130</v>
      </c>
      <c r="BJ107" s="75">
        <f t="shared" si="32"/>
        <v>249</v>
      </c>
      <c r="BK107" s="76">
        <v>5</v>
      </c>
      <c r="BL107" s="76">
        <v>1</v>
      </c>
      <c r="BM107" s="77">
        <v>2100</v>
      </c>
      <c r="BN107" s="29">
        <v>0</v>
      </c>
      <c r="BO107" s="29" t="s">
        <v>619</v>
      </c>
      <c r="BP107" s="43" t="s">
        <v>47</v>
      </c>
      <c r="BQ107" s="43" t="s">
        <v>620</v>
      </c>
      <c r="BR107" s="30" t="s">
        <v>47</v>
      </c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</row>
    <row r="108" spans="1:90" s="6" customFormat="1" ht="81" customHeight="1" x14ac:dyDescent="0.2">
      <c r="A108" s="89">
        <v>94</v>
      </c>
      <c r="B108" s="4" t="s">
        <v>531</v>
      </c>
      <c r="C108" s="4" t="s">
        <v>548</v>
      </c>
      <c r="D108" s="4" t="s">
        <v>84</v>
      </c>
      <c r="E108" s="27" t="s">
        <v>734</v>
      </c>
      <c r="F108" s="27">
        <v>1</v>
      </c>
      <c r="G108" s="4">
        <v>0</v>
      </c>
      <c r="H108" s="4" t="s">
        <v>47</v>
      </c>
      <c r="I108" s="4">
        <v>1</v>
      </c>
      <c r="J108" s="4">
        <v>0</v>
      </c>
      <c r="K108" s="42" t="s">
        <v>97</v>
      </c>
      <c r="L108" s="42" t="s">
        <v>172</v>
      </c>
      <c r="M108" s="42" t="s">
        <v>560</v>
      </c>
      <c r="N108" s="26">
        <v>43553</v>
      </c>
      <c r="O108" s="26">
        <v>43553</v>
      </c>
      <c r="P108" s="28">
        <v>8</v>
      </c>
      <c r="Q108" s="28">
        <v>7</v>
      </c>
      <c r="R108" s="71">
        <v>0</v>
      </c>
      <c r="S108" s="71">
        <v>0</v>
      </c>
      <c r="T108" s="72">
        <v>0</v>
      </c>
      <c r="U108" s="72">
        <v>0</v>
      </c>
      <c r="V108" s="73">
        <v>22</v>
      </c>
      <c r="W108" s="73">
        <v>35</v>
      </c>
      <c r="X108" s="74">
        <f t="shared" si="18"/>
        <v>30</v>
      </c>
      <c r="Y108" s="74">
        <f t="shared" si="19"/>
        <v>42</v>
      </c>
      <c r="Z108" s="74">
        <f t="shared" si="20"/>
        <v>72</v>
      </c>
      <c r="AA108" s="28">
        <v>0</v>
      </c>
      <c r="AB108" s="28">
        <v>0</v>
      </c>
      <c r="AC108" s="71">
        <v>0</v>
      </c>
      <c r="AD108" s="71">
        <v>0</v>
      </c>
      <c r="AE108" s="72">
        <v>0</v>
      </c>
      <c r="AF108" s="72">
        <v>0</v>
      </c>
      <c r="AG108" s="73">
        <v>23</v>
      </c>
      <c r="AH108" s="73">
        <v>56</v>
      </c>
      <c r="AI108" s="74">
        <f t="shared" si="21"/>
        <v>23</v>
      </c>
      <c r="AJ108" s="74">
        <f t="shared" si="22"/>
        <v>56</v>
      </c>
      <c r="AK108" s="74">
        <f t="shared" si="23"/>
        <v>79</v>
      </c>
      <c r="AL108" s="28">
        <v>0</v>
      </c>
      <c r="AM108" s="28">
        <v>0</v>
      </c>
      <c r="AN108" s="71">
        <v>0</v>
      </c>
      <c r="AO108" s="71">
        <v>0</v>
      </c>
      <c r="AP108" s="72">
        <v>0</v>
      </c>
      <c r="AQ108" s="72">
        <v>0</v>
      </c>
      <c r="AR108" s="73">
        <v>53</v>
      </c>
      <c r="AS108" s="73">
        <v>67</v>
      </c>
      <c r="AT108" s="74">
        <f t="shared" si="24"/>
        <v>53</v>
      </c>
      <c r="AU108" s="74">
        <f t="shared" si="25"/>
        <v>67</v>
      </c>
      <c r="AV108" s="74">
        <f t="shared" si="26"/>
        <v>120</v>
      </c>
      <c r="AW108" s="28">
        <v>0</v>
      </c>
      <c r="AX108" s="28">
        <v>0</v>
      </c>
      <c r="AY108" s="71">
        <v>0</v>
      </c>
      <c r="AZ108" s="71">
        <v>0</v>
      </c>
      <c r="BA108" s="72">
        <v>0</v>
      </c>
      <c r="BB108" s="72">
        <v>0</v>
      </c>
      <c r="BC108" s="73">
        <v>20</v>
      </c>
      <c r="BD108" s="73">
        <v>14</v>
      </c>
      <c r="BE108" s="74">
        <f t="shared" si="27"/>
        <v>20</v>
      </c>
      <c r="BF108" s="74">
        <f t="shared" si="28"/>
        <v>14</v>
      </c>
      <c r="BG108" s="74">
        <f t="shared" si="29"/>
        <v>34</v>
      </c>
      <c r="BH108" s="74">
        <f t="shared" si="30"/>
        <v>126</v>
      </c>
      <c r="BI108" s="74">
        <f t="shared" si="31"/>
        <v>179</v>
      </c>
      <c r="BJ108" s="75">
        <f t="shared" si="32"/>
        <v>305</v>
      </c>
      <c r="BK108" s="76">
        <v>5</v>
      </c>
      <c r="BL108" s="76">
        <v>1</v>
      </c>
      <c r="BM108" s="77">
        <v>2100</v>
      </c>
      <c r="BN108" s="29">
        <v>0</v>
      </c>
      <c r="BO108" s="29" t="s">
        <v>619</v>
      </c>
      <c r="BP108" s="43" t="s">
        <v>47</v>
      </c>
      <c r="BQ108" s="43" t="s">
        <v>620</v>
      </c>
      <c r="BR108" s="30" t="s">
        <v>47</v>
      </c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</row>
    <row r="109" spans="1:90" s="6" customFormat="1" ht="81" customHeight="1" x14ac:dyDescent="0.2">
      <c r="A109" s="89">
        <v>95</v>
      </c>
      <c r="B109" s="4" t="s">
        <v>541</v>
      </c>
      <c r="C109" s="4" t="s">
        <v>541</v>
      </c>
      <c r="D109" s="4" t="s">
        <v>82</v>
      </c>
      <c r="E109" s="98" t="s">
        <v>621</v>
      </c>
      <c r="F109" s="27">
        <v>1</v>
      </c>
      <c r="G109" s="4">
        <v>0</v>
      </c>
      <c r="H109" s="4" t="s">
        <v>47</v>
      </c>
      <c r="I109" s="4">
        <v>1</v>
      </c>
      <c r="J109" s="4">
        <v>0</v>
      </c>
      <c r="K109" s="42" t="s">
        <v>4</v>
      </c>
      <c r="L109" s="42" t="s">
        <v>136</v>
      </c>
      <c r="M109" s="42" t="s">
        <v>622</v>
      </c>
      <c r="N109" s="26">
        <v>43529</v>
      </c>
      <c r="O109" s="26">
        <v>43529</v>
      </c>
      <c r="P109" s="28">
        <v>0</v>
      </c>
      <c r="Q109" s="28">
        <v>0</v>
      </c>
      <c r="R109" s="71">
        <v>0</v>
      </c>
      <c r="S109" s="71">
        <v>0</v>
      </c>
      <c r="T109" s="72">
        <v>0</v>
      </c>
      <c r="U109" s="72">
        <v>0</v>
      </c>
      <c r="V109" s="73">
        <v>0</v>
      </c>
      <c r="W109" s="73">
        <v>5</v>
      </c>
      <c r="X109" s="74">
        <f t="shared" si="18"/>
        <v>0</v>
      </c>
      <c r="Y109" s="74">
        <f t="shared" si="19"/>
        <v>5</v>
      </c>
      <c r="Z109" s="74">
        <f t="shared" si="20"/>
        <v>5</v>
      </c>
      <c r="AA109" s="28">
        <v>0</v>
      </c>
      <c r="AB109" s="28">
        <v>0</v>
      </c>
      <c r="AC109" s="71">
        <v>0</v>
      </c>
      <c r="AD109" s="71">
        <v>0</v>
      </c>
      <c r="AE109" s="72">
        <v>0</v>
      </c>
      <c r="AF109" s="72">
        <v>0</v>
      </c>
      <c r="AG109" s="73">
        <v>5</v>
      </c>
      <c r="AH109" s="73">
        <v>200</v>
      </c>
      <c r="AI109" s="74">
        <f t="shared" si="21"/>
        <v>5</v>
      </c>
      <c r="AJ109" s="74">
        <f t="shared" si="22"/>
        <v>200</v>
      </c>
      <c r="AK109" s="74">
        <f t="shared" si="23"/>
        <v>205</v>
      </c>
      <c r="AL109" s="28">
        <v>0</v>
      </c>
      <c r="AM109" s="28">
        <v>0</v>
      </c>
      <c r="AN109" s="71">
        <v>0</v>
      </c>
      <c r="AO109" s="71">
        <v>0</v>
      </c>
      <c r="AP109" s="72">
        <v>0</v>
      </c>
      <c r="AQ109" s="72">
        <v>0</v>
      </c>
      <c r="AR109" s="73">
        <v>0</v>
      </c>
      <c r="AS109" s="73">
        <v>40</v>
      </c>
      <c r="AT109" s="74">
        <f t="shared" si="24"/>
        <v>0</v>
      </c>
      <c r="AU109" s="74">
        <f t="shared" si="25"/>
        <v>40</v>
      </c>
      <c r="AV109" s="74">
        <f t="shared" si="26"/>
        <v>40</v>
      </c>
      <c r="AW109" s="28">
        <v>0</v>
      </c>
      <c r="AX109" s="28">
        <v>0</v>
      </c>
      <c r="AY109" s="71">
        <v>0</v>
      </c>
      <c r="AZ109" s="71">
        <v>0</v>
      </c>
      <c r="BA109" s="72">
        <v>0</v>
      </c>
      <c r="BB109" s="72">
        <v>0</v>
      </c>
      <c r="BC109" s="73">
        <v>0</v>
      </c>
      <c r="BD109" s="73">
        <v>0</v>
      </c>
      <c r="BE109" s="74">
        <f t="shared" si="27"/>
        <v>0</v>
      </c>
      <c r="BF109" s="74">
        <f t="shared" si="28"/>
        <v>0</v>
      </c>
      <c r="BG109" s="74">
        <f t="shared" si="29"/>
        <v>0</v>
      </c>
      <c r="BH109" s="74">
        <f t="shared" si="30"/>
        <v>5</v>
      </c>
      <c r="BI109" s="74">
        <f t="shared" si="31"/>
        <v>245</v>
      </c>
      <c r="BJ109" s="75">
        <f t="shared" si="32"/>
        <v>250</v>
      </c>
      <c r="BK109" s="76">
        <v>0</v>
      </c>
      <c r="BL109" s="76">
        <v>0</v>
      </c>
      <c r="BM109" s="77">
        <f>(BK109*420)*BL109</f>
        <v>0</v>
      </c>
      <c r="BN109" s="95">
        <f>26*250</f>
        <v>6500</v>
      </c>
      <c r="BO109" s="96" t="s">
        <v>623</v>
      </c>
      <c r="BP109" s="43" t="s">
        <v>624</v>
      </c>
      <c r="BQ109" s="43" t="s">
        <v>736</v>
      </c>
      <c r="BR109" s="30" t="s">
        <v>519</v>
      </c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</row>
    <row r="110" spans="1:90" s="6" customFormat="1" ht="81" customHeight="1" x14ac:dyDescent="0.2">
      <c r="A110" s="89">
        <v>96</v>
      </c>
      <c r="B110" s="4" t="s">
        <v>541</v>
      </c>
      <c r="C110" s="4" t="s">
        <v>541</v>
      </c>
      <c r="D110" s="4" t="s">
        <v>82</v>
      </c>
      <c r="E110" s="98" t="s">
        <v>625</v>
      </c>
      <c r="F110" s="27">
        <v>1</v>
      </c>
      <c r="G110" s="4">
        <v>0</v>
      </c>
      <c r="H110" s="4" t="s">
        <v>47</v>
      </c>
      <c r="I110" s="4">
        <v>1</v>
      </c>
      <c r="J110" s="4">
        <v>0</v>
      </c>
      <c r="K110" s="42" t="s">
        <v>4</v>
      </c>
      <c r="L110" s="42" t="s">
        <v>4</v>
      </c>
      <c r="M110" s="42" t="s">
        <v>626</v>
      </c>
      <c r="N110" s="26">
        <v>43532</v>
      </c>
      <c r="O110" s="26">
        <v>43532</v>
      </c>
      <c r="P110" s="28">
        <v>0</v>
      </c>
      <c r="Q110" s="28">
        <v>0</v>
      </c>
      <c r="R110" s="71">
        <v>0</v>
      </c>
      <c r="S110" s="71">
        <v>0</v>
      </c>
      <c r="T110" s="72">
        <v>0</v>
      </c>
      <c r="U110" s="72">
        <v>0</v>
      </c>
      <c r="V110" s="73">
        <v>0</v>
      </c>
      <c r="W110" s="73">
        <v>0</v>
      </c>
      <c r="X110" s="74">
        <f t="shared" si="18"/>
        <v>0</v>
      </c>
      <c r="Y110" s="74">
        <f t="shared" si="19"/>
        <v>0</v>
      </c>
      <c r="Z110" s="74">
        <f t="shared" si="20"/>
        <v>0</v>
      </c>
      <c r="AA110" s="28">
        <v>0</v>
      </c>
      <c r="AB110" s="28">
        <v>0</v>
      </c>
      <c r="AC110" s="71">
        <v>0</v>
      </c>
      <c r="AD110" s="71">
        <v>0</v>
      </c>
      <c r="AE110" s="72">
        <v>0</v>
      </c>
      <c r="AF110" s="72">
        <v>0</v>
      </c>
      <c r="AG110" s="73">
        <v>0</v>
      </c>
      <c r="AH110" s="73">
        <v>125</v>
      </c>
      <c r="AI110" s="74">
        <f t="shared" si="21"/>
        <v>0</v>
      </c>
      <c r="AJ110" s="74">
        <f t="shared" si="22"/>
        <v>125</v>
      </c>
      <c r="AK110" s="74">
        <f t="shared" si="23"/>
        <v>125</v>
      </c>
      <c r="AL110" s="28">
        <v>0</v>
      </c>
      <c r="AM110" s="28">
        <v>0</v>
      </c>
      <c r="AN110" s="71">
        <v>0</v>
      </c>
      <c r="AO110" s="71">
        <v>0</v>
      </c>
      <c r="AP110" s="72">
        <v>0</v>
      </c>
      <c r="AQ110" s="72">
        <v>0</v>
      </c>
      <c r="AR110" s="73">
        <v>0</v>
      </c>
      <c r="AS110" s="73">
        <v>75</v>
      </c>
      <c r="AT110" s="74">
        <f t="shared" si="24"/>
        <v>0</v>
      </c>
      <c r="AU110" s="74">
        <f t="shared" si="25"/>
        <v>75</v>
      </c>
      <c r="AV110" s="74">
        <f t="shared" si="26"/>
        <v>75</v>
      </c>
      <c r="AW110" s="28">
        <v>0</v>
      </c>
      <c r="AX110" s="28">
        <v>0</v>
      </c>
      <c r="AY110" s="71">
        <v>0</v>
      </c>
      <c r="AZ110" s="71">
        <v>0</v>
      </c>
      <c r="BA110" s="72">
        <v>0</v>
      </c>
      <c r="BB110" s="72">
        <v>0</v>
      </c>
      <c r="BC110" s="73">
        <v>0</v>
      </c>
      <c r="BD110" s="73">
        <v>0</v>
      </c>
      <c r="BE110" s="74">
        <f t="shared" si="27"/>
        <v>0</v>
      </c>
      <c r="BF110" s="74">
        <f t="shared" si="28"/>
        <v>0</v>
      </c>
      <c r="BG110" s="74">
        <f t="shared" si="29"/>
        <v>0</v>
      </c>
      <c r="BH110" s="74">
        <f t="shared" si="30"/>
        <v>0</v>
      </c>
      <c r="BI110" s="74">
        <f t="shared" si="31"/>
        <v>200</v>
      </c>
      <c r="BJ110" s="75">
        <f t="shared" si="32"/>
        <v>200</v>
      </c>
      <c r="BK110" s="76">
        <v>0</v>
      </c>
      <c r="BL110" s="76">
        <v>0</v>
      </c>
      <c r="BM110" s="77">
        <f t="shared" ref="BM110" si="39">(BK110*420)*BL110</f>
        <v>0</v>
      </c>
      <c r="BN110" s="95">
        <f>100*200</f>
        <v>20000</v>
      </c>
      <c r="BO110" s="29" t="s">
        <v>627</v>
      </c>
      <c r="BP110" s="43" t="s">
        <v>628</v>
      </c>
      <c r="BQ110" s="43" t="s">
        <v>736</v>
      </c>
      <c r="BR110" s="30" t="s">
        <v>519</v>
      </c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</row>
    <row r="111" spans="1:90" s="6" customFormat="1" ht="81" customHeight="1" x14ac:dyDescent="0.2">
      <c r="A111" s="89">
        <v>97</v>
      </c>
      <c r="B111" s="4" t="s">
        <v>541</v>
      </c>
      <c r="C111" s="4" t="s">
        <v>541</v>
      </c>
      <c r="D111" s="4" t="s">
        <v>82</v>
      </c>
      <c r="E111" s="98" t="s">
        <v>625</v>
      </c>
      <c r="F111" s="27">
        <v>1</v>
      </c>
      <c r="G111" s="4">
        <v>0</v>
      </c>
      <c r="H111" s="4" t="s">
        <v>47</v>
      </c>
      <c r="I111" s="4">
        <v>1</v>
      </c>
      <c r="J111" s="4">
        <v>0</v>
      </c>
      <c r="K111" s="42" t="s">
        <v>113</v>
      </c>
      <c r="L111" s="42" t="s">
        <v>378</v>
      </c>
      <c r="M111" s="42" t="s">
        <v>622</v>
      </c>
      <c r="N111" s="26">
        <v>43535</v>
      </c>
      <c r="O111" s="26">
        <v>43535</v>
      </c>
      <c r="P111" s="28">
        <v>0</v>
      </c>
      <c r="Q111" s="28">
        <v>0</v>
      </c>
      <c r="R111" s="71">
        <v>0</v>
      </c>
      <c r="S111" s="71">
        <v>0</v>
      </c>
      <c r="T111" s="72">
        <v>0</v>
      </c>
      <c r="U111" s="72">
        <v>0</v>
      </c>
      <c r="V111" s="73">
        <v>0</v>
      </c>
      <c r="W111" s="73">
        <v>0</v>
      </c>
      <c r="X111" s="74">
        <f t="shared" si="18"/>
        <v>0</v>
      </c>
      <c r="Y111" s="74">
        <f t="shared" si="19"/>
        <v>0</v>
      </c>
      <c r="Z111" s="74">
        <f t="shared" si="20"/>
        <v>0</v>
      </c>
      <c r="AA111" s="28">
        <v>0</v>
      </c>
      <c r="AB111" s="28">
        <v>0</v>
      </c>
      <c r="AC111" s="71">
        <v>0</v>
      </c>
      <c r="AD111" s="71">
        <v>0</v>
      </c>
      <c r="AE111" s="72">
        <v>0</v>
      </c>
      <c r="AF111" s="72">
        <v>0</v>
      </c>
      <c r="AG111" s="73">
        <v>0</v>
      </c>
      <c r="AH111" s="73">
        <v>0</v>
      </c>
      <c r="AI111" s="74">
        <f t="shared" si="21"/>
        <v>0</v>
      </c>
      <c r="AJ111" s="74">
        <f t="shared" si="22"/>
        <v>0</v>
      </c>
      <c r="AK111" s="74">
        <f t="shared" si="23"/>
        <v>0</v>
      </c>
      <c r="AL111" s="28">
        <v>0</v>
      </c>
      <c r="AM111" s="28">
        <v>0</v>
      </c>
      <c r="AN111" s="71">
        <v>0</v>
      </c>
      <c r="AO111" s="71">
        <v>0</v>
      </c>
      <c r="AP111" s="72">
        <v>0</v>
      </c>
      <c r="AQ111" s="72">
        <v>0</v>
      </c>
      <c r="AR111" s="73">
        <v>20</v>
      </c>
      <c r="AS111" s="73">
        <v>355</v>
      </c>
      <c r="AT111" s="74">
        <f t="shared" si="24"/>
        <v>20</v>
      </c>
      <c r="AU111" s="74">
        <f t="shared" si="25"/>
        <v>355</v>
      </c>
      <c r="AV111" s="74">
        <f t="shared" si="26"/>
        <v>375</v>
      </c>
      <c r="AW111" s="28">
        <v>0</v>
      </c>
      <c r="AX111" s="28">
        <v>0</v>
      </c>
      <c r="AY111" s="71">
        <v>0</v>
      </c>
      <c r="AZ111" s="71">
        <v>0</v>
      </c>
      <c r="BA111" s="72">
        <v>0</v>
      </c>
      <c r="BB111" s="72">
        <v>0</v>
      </c>
      <c r="BC111" s="73">
        <v>0</v>
      </c>
      <c r="BD111" s="73">
        <v>125</v>
      </c>
      <c r="BE111" s="74">
        <f t="shared" si="27"/>
        <v>0</v>
      </c>
      <c r="BF111" s="74">
        <f t="shared" si="28"/>
        <v>125</v>
      </c>
      <c r="BG111" s="74">
        <f t="shared" si="29"/>
        <v>125</v>
      </c>
      <c r="BH111" s="74">
        <f t="shared" si="30"/>
        <v>20</v>
      </c>
      <c r="BI111" s="74">
        <f t="shared" si="31"/>
        <v>480</v>
      </c>
      <c r="BJ111" s="75">
        <f t="shared" si="32"/>
        <v>500</v>
      </c>
      <c r="BK111" s="76">
        <v>4</v>
      </c>
      <c r="BL111" s="76">
        <v>2</v>
      </c>
      <c r="BM111" s="77">
        <f>(BK111*420)*BL111</f>
        <v>3360</v>
      </c>
      <c r="BN111" s="95">
        <f>500*26</f>
        <v>13000</v>
      </c>
      <c r="BO111" s="97" t="s">
        <v>684</v>
      </c>
      <c r="BP111" s="43" t="s">
        <v>685</v>
      </c>
      <c r="BQ111" s="43" t="s">
        <v>736</v>
      </c>
      <c r="BR111" s="30" t="s">
        <v>686</v>
      </c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</row>
    <row r="112" spans="1:90" s="6" customFormat="1" ht="81" customHeight="1" x14ac:dyDescent="0.2">
      <c r="A112" s="89">
        <v>98</v>
      </c>
      <c r="B112" s="4" t="s">
        <v>541</v>
      </c>
      <c r="C112" s="4" t="s">
        <v>541</v>
      </c>
      <c r="D112" s="4" t="s">
        <v>82</v>
      </c>
      <c r="E112" s="98" t="s">
        <v>625</v>
      </c>
      <c r="F112" s="27">
        <v>1</v>
      </c>
      <c r="G112" s="4">
        <v>0</v>
      </c>
      <c r="H112" s="4" t="s">
        <v>47</v>
      </c>
      <c r="I112" s="4">
        <v>1</v>
      </c>
      <c r="J112" s="4">
        <v>0</v>
      </c>
      <c r="K112" s="56" t="s">
        <v>107</v>
      </c>
      <c r="L112" s="42" t="s">
        <v>348</v>
      </c>
      <c r="M112" s="42" t="s">
        <v>622</v>
      </c>
      <c r="N112" s="26">
        <v>43536</v>
      </c>
      <c r="O112" s="26">
        <v>43536</v>
      </c>
      <c r="P112" s="28">
        <v>0</v>
      </c>
      <c r="Q112" s="28">
        <v>0</v>
      </c>
      <c r="R112" s="71">
        <v>0</v>
      </c>
      <c r="S112" s="71">
        <v>0</v>
      </c>
      <c r="T112" s="72">
        <v>0</v>
      </c>
      <c r="U112" s="72">
        <v>0</v>
      </c>
      <c r="V112" s="73">
        <v>0</v>
      </c>
      <c r="W112" s="73">
        <v>0</v>
      </c>
      <c r="X112" s="74">
        <f t="shared" si="18"/>
        <v>0</v>
      </c>
      <c r="Y112" s="74">
        <f t="shared" si="19"/>
        <v>0</v>
      </c>
      <c r="Z112" s="74">
        <f t="shared" si="20"/>
        <v>0</v>
      </c>
      <c r="AA112" s="28">
        <v>0</v>
      </c>
      <c r="AB112" s="28">
        <v>0</v>
      </c>
      <c r="AC112" s="71">
        <v>0</v>
      </c>
      <c r="AD112" s="71">
        <v>0</v>
      </c>
      <c r="AE112" s="72">
        <v>0</v>
      </c>
      <c r="AF112" s="72">
        <v>0</v>
      </c>
      <c r="AG112" s="73">
        <v>0</v>
      </c>
      <c r="AH112" s="73">
        <v>0</v>
      </c>
      <c r="AI112" s="74">
        <f t="shared" si="21"/>
        <v>0</v>
      </c>
      <c r="AJ112" s="74">
        <f t="shared" si="22"/>
        <v>0</v>
      </c>
      <c r="AK112" s="74">
        <f t="shared" si="23"/>
        <v>0</v>
      </c>
      <c r="AL112" s="28">
        <v>0</v>
      </c>
      <c r="AM112" s="28">
        <v>0</v>
      </c>
      <c r="AN112" s="71">
        <v>0</v>
      </c>
      <c r="AO112" s="71">
        <v>0</v>
      </c>
      <c r="AP112" s="72">
        <v>0</v>
      </c>
      <c r="AQ112" s="72">
        <v>0</v>
      </c>
      <c r="AR112" s="73">
        <v>50</v>
      </c>
      <c r="AS112" s="73">
        <v>150</v>
      </c>
      <c r="AT112" s="74">
        <f t="shared" si="24"/>
        <v>50</v>
      </c>
      <c r="AU112" s="74">
        <f t="shared" si="25"/>
        <v>150</v>
      </c>
      <c r="AV112" s="74">
        <f t="shared" si="26"/>
        <v>200</v>
      </c>
      <c r="AW112" s="28">
        <v>0</v>
      </c>
      <c r="AX112" s="28">
        <v>0</v>
      </c>
      <c r="AY112" s="71">
        <v>0</v>
      </c>
      <c r="AZ112" s="71">
        <v>0</v>
      </c>
      <c r="BA112" s="72">
        <v>0</v>
      </c>
      <c r="BB112" s="72">
        <v>0</v>
      </c>
      <c r="BC112" s="73">
        <v>0</v>
      </c>
      <c r="BD112" s="73">
        <v>100</v>
      </c>
      <c r="BE112" s="74">
        <f t="shared" si="27"/>
        <v>0</v>
      </c>
      <c r="BF112" s="74">
        <f t="shared" si="28"/>
        <v>100</v>
      </c>
      <c r="BG112" s="74">
        <f t="shared" si="29"/>
        <v>100</v>
      </c>
      <c r="BH112" s="74">
        <f t="shared" si="30"/>
        <v>50</v>
      </c>
      <c r="BI112" s="74">
        <f t="shared" si="31"/>
        <v>250</v>
      </c>
      <c r="BJ112" s="75">
        <f t="shared" si="32"/>
        <v>300</v>
      </c>
      <c r="BK112" s="76">
        <v>4</v>
      </c>
      <c r="BL112" s="76">
        <v>1</v>
      </c>
      <c r="BM112" s="77">
        <f t="shared" ref="BM112:BM116" si="40">(BK112*420)*BL112</f>
        <v>1680</v>
      </c>
      <c r="BN112" s="95">
        <f>26*300</f>
        <v>7800</v>
      </c>
      <c r="BO112" s="97" t="s">
        <v>687</v>
      </c>
      <c r="BP112" s="43" t="s">
        <v>685</v>
      </c>
      <c r="BQ112" s="43" t="s">
        <v>736</v>
      </c>
      <c r="BR112" s="30" t="s">
        <v>686</v>
      </c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</row>
    <row r="113" spans="1:90" s="6" customFormat="1" ht="81" customHeight="1" x14ac:dyDescent="0.2">
      <c r="A113" s="89">
        <v>99</v>
      </c>
      <c r="B113" s="4" t="s">
        <v>541</v>
      </c>
      <c r="C113" s="4" t="s">
        <v>541</v>
      </c>
      <c r="D113" s="4" t="s">
        <v>82</v>
      </c>
      <c r="E113" s="98" t="s">
        <v>625</v>
      </c>
      <c r="F113" s="27">
        <v>1</v>
      </c>
      <c r="G113" s="4">
        <v>0</v>
      </c>
      <c r="H113" s="4" t="s">
        <v>47</v>
      </c>
      <c r="I113" s="4">
        <v>1</v>
      </c>
      <c r="J113" s="4">
        <v>0</v>
      </c>
      <c r="K113" s="42" t="s">
        <v>112</v>
      </c>
      <c r="L113" s="42" t="s">
        <v>432</v>
      </c>
      <c r="M113" s="42" t="s">
        <v>622</v>
      </c>
      <c r="N113" s="26">
        <v>43536</v>
      </c>
      <c r="O113" s="26">
        <v>43536</v>
      </c>
      <c r="P113" s="28">
        <v>0</v>
      </c>
      <c r="Q113" s="28">
        <v>0</v>
      </c>
      <c r="R113" s="71">
        <v>0</v>
      </c>
      <c r="S113" s="71">
        <v>0</v>
      </c>
      <c r="T113" s="72">
        <v>0</v>
      </c>
      <c r="U113" s="72">
        <v>0</v>
      </c>
      <c r="V113" s="73">
        <v>0</v>
      </c>
      <c r="W113" s="73">
        <v>0</v>
      </c>
      <c r="X113" s="74">
        <f t="shared" si="18"/>
        <v>0</v>
      </c>
      <c r="Y113" s="74">
        <f t="shared" si="19"/>
        <v>0</v>
      </c>
      <c r="Z113" s="74">
        <f t="shared" si="20"/>
        <v>0</v>
      </c>
      <c r="AA113" s="28">
        <v>0</v>
      </c>
      <c r="AB113" s="28">
        <v>0</v>
      </c>
      <c r="AC113" s="71">
        <v>0</v>
      </c>
      <c r="AD113" s="71">
        <v>0</v>
      </c>
      <c r="AE113" s="72">
        <v>0</v>
      </c>
      <c r="AF113" s="72">
        <v>0</v>
      </c>
      <c r="AG113" s="73">
        <v>0</v>
      </c>
      <c r="AH113" s="73">
        <v>0</v>
      </c>
      <c r="AI113" s="74">
        <f t="shared" si="21"/>
        <v>0</v>
      </c>
      <c r="AJ113" s="74">
        <f t="shared" si="22"/>
        <v>0</v>
      </c>
      <c r="AK113" s="74">
        <f t="shared" si="23"/>
        <v>0</v>
      </c>
      <c r="AL113" s="28">
        <v>0</v>
      </c>
      <c r="AM113" s="28">
        <v>0</v>
      </c>
      <c r="AN113" s="71">
        <v>0</v>
      </c>
      <c r="AO113" s="71">
        <v>0</v>
      </c>
      <c r="AP113" s="72">
        <v>0</v>
      </c>
      <c r="AQ113" s="72">
        <v>0</v>
      </c>
      <c r="AR113" s="73">
        <v>30</v>
      </c>
      <c r="AS113" s="73">
        <v>320</v>
      </c>
      <c r="AT113" s="74">
        <f t="shared" si="24"/>
        <v>30</v>
      </c>
      <c r="AU113" s="74">
        <f t="shared" si="25"/>
        <v>320</v>
      </c>
      <c r="AV113" s="74">
        <f t="shared" si="26"/>
        <v>350</v>
      </c>
      <c r="AW113" s="28">
        <v>0</v>
      </c>
      <c r="AX113" s="28">
        <v>0</v>
      </c>
      <c r="AY113" s="71">
        <v>0</v>
      </c>
      <c r="AZ113" s="71">
        <v>0</v>
      </c>
      <c r="BA113" s="72">
        <v>0</v>
      </c>
      <c r="BB113" s="72">
        <v>0</v>
      </c>
      <c r="BC113" s="73">
        <v>0</v>
      </c>
      <c r="BD113" s="73">
        <v>150</v>
      </c>
      <c r="BE113" s="74">
        <f t="shared" si="27"/>
        <v>0</v>
      </c>
      <c r="BF113" s="74">
        <f t="shared" si="28"/>
        <v>150</v>
      </c>
      <c r="BG113" s="74">
        <f t="shared" si="29"/>
        <v>150</v>
      </c>
      <c r="BH113" s="74">
        <f t="shared" si="30"/>
        <v>30</v>
      </c>
      <c r="BI113" s="74">
        <f t="shared" si="31"/>
        <v>470</v>
      </c>
      <c r="BJ113" s="75">
        <f t="shared" si="32"/>
        <v>500</v>
      </c>
      <c r="BK113" s="76">
        <v>4</v>
      </c>
      <c r="BL113" s="76">
        <v>1</v>
      </c>
      <c r="BM113" s="77">
        <f t="shared" si="40"/>
        <v>1680</v>
      </c>
      <c r="BN113" s="95">
        <f>26*500</f>
        <v>13000</v>
      </c>
      <c r="BO113" s="97" t="s">
        <v>687</v>
      </c>
      <c r="BP113" s="43" t="s">
        <v>685</v>
      </c>
      <c r="BQ113" s="43" t="s">
        <v>736</v>
      </c>
      <c r="BR113" s="30" t="s">
        <v>686</v>
      </c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</row>
    <row r="114" spans="1:90" s="6" customFormat="1" ht="81" customHeight="1" x14ac:dyDescent="0.2">
      <c r="A114" s="89">
        <v>100</v>
      </c>
      <c r="B114" s="4" t="s">
        <v>541</v>
      </c>
      <c r="C114" s="4" t="s">
        <v>541</v>
      </c>
      <c r="D114" s="4" t="s">
        <v>82</v>
      </c>
      <c r="E114" s="98" t="s">
        <v>625</v>
      </c>
      <c r="F114" s="27">
        <v>1</v>
      </c>
      <c r="G114" s="4">
        <v>0</v>
      </c>
      <c r="H114" s="4" t="s">
        <v>47</v>
      </c>
      <c r="I114" s="4">
        <v>1</v>
      </c>
      <c r="J114" s="4">
        <v>0</v>
      </c>
      <c r="K114" s="42" t="s">
        <v>465</v>
      </c>
      <c r="L114" s="42" t="s">
        <v>272</v>
      </c>
      <c r="M114" s="42" t="s">
        <v>622</v>
      </c>
      <c r="N114" s="26">
        <v>43537</v>
      </c>
      <c r="O114" s="26">
        <v>43537</v>
      </c>
      <c r="P114" s="28">
        <v>0</v>
      </c>
      <c r="Q114" s="28">
        <v>0</v>
      </c>
      <c r="R114" s="71">
        <v>0</v>
      </c>
      <c r="S114" s="71">
        <v>0</v>
      </c>
      <c r="T114" s="72">
        <v>0</v>
      </c>
      <c r="U114" s="72">
        <v>0</v>
      </c>
      <c r="V114" s="73">
        <v>0</v>
      </c>
      <c r="W114" s="73">
        <v>120</v>
      </c>
      <c r="X114" s="74">
        <f t="shared" si="18"/>
        <v>0</v>
      </c>
      <c r="Y114" s="74">
        <f t="shared" si="19"/>
        <v>120</v>
      </c>
      <c r="Z114" s="74">
        <f t="shared" si="20"/>
        <v>120</v>
      </c>
      <c r="AA114" s="28">
        <v>0</v>
      </c>
      <c r="AB114" s="28">
        <v>0</v>
      </c>
      <c r="AC114" s="71">
        <v>0</v>
      </c>
      <c r="AD114" s="71">
        <v>0</v>
      </c>
      <c r="AE114" s="72">
        <v>0</v>
      </c>
      <c r="AF114" s="72">
        <v>0</v>
      </c>
      <c r="AG114" s="73">
        <v>0</v>
      </c>
      <c r="AH114" s="73">
        <v>300</v>
      </c>
      <c r="AI114" s="74">
        <f t="shared" si="21"/>
        <v>0</v>
      </c>
      <c r="AJ114" s="74">
        <f t="shared" si="22"/>
        <v>300</v>
      </c>
      <c r="AK114" s="74">
        <f t="shared" si="23"/>
        <v>300</v>
      </c>
      <c r="AL114" s="28">
        <v>0</v>
      </c>
      <c r="AM114" s="28">
        <v>0</v>
      </c>
      <c r="AN114" s="71">
        <v>0</v>
      </c>
      <c r="AO114" s="71">
        <v>0</v>
      </c>
      <c r="AP114" s="72">
        <v>0</v>
      </c>
      <c r="AQ114" s="72">
        <v>0</v>
      </c>
      <c r="AR114" s="73">
        <v>0</v>
      </c>
      <c r="AS114" s="73">
        <v>180</v>
      </c>
      <c r="AT114" s="74">
        <f t="shared" si="24"/>
        <v>0</v>
      </c>
      <c r="AU114" s="74">
        <f t="shared" si="25"/>
        <v>180</v>
      </c>
      <c r="AV114" s="74">
        <f t="shared" si="26"/>
        <v>180</v>
      </c>
      <c r="AW114" s="28">
        <v>0</v>
      </c>
      <c r="AX114" s="28">
        <v>0</v>
      </c>
      <c r="AY114" s="71">
        <v>0</v>
      </c>
      <c r="AZ114" s="71">
        <v>0</v>
      </c>
      <c r="BA114" s="72">
        <v>0</v>
      </c>
      <c r="BB114" s="72">
        <v>0</v>
      </c>
      <c r="BC114" s="73">
        <v>0</v>
      </c>
      <c r="BD114" s="73">
        <v>0</v>
      </c>
      <c r="BE114" s="74">
        <f t="shared" si="27"/>
        <v>0</v>
      </c>
      <c r="BF114" s="74">
        <f t="shared" si="28"/>
        <v>0</v>
      </c>
      <c r="BG114" s="74">
        <f t="shared" si="29"/>
        <v>0</v>
      </c>
      <c r="BH114" s="74">
        <f t="shared" si="30"/>
        <v>0</v>
      </c>
      <c r="BI114" s="74">
        <f t="shared" si="31"/>
        <v>600</v>
      </c>
      <c r="BJ114" s="75">
        <f t="shared" si="32"/>
        <v>600</v>
      </c>
      <c r="BK114" s="76">
        <v>4</v>
      </c>
      <c r="BL114" s="76">
        <v>2</v>
      </c>
      <c r="BM114" s="77">
        <f t="shared" si="40"/>
        <v>3360</v>
      </c>
      <c r="BN114" s="95">
        <f>26*500</f>
        <v>13000</v>
      </c>
      <c r="BO114" s="97" t="s">
        <v>687</v>
      </c>
      <c r="BP114" s="43" t="s">
        <v>685</v>
      </c>
      <c r="BQ114" s="43" t="s">
        <v>736</v>
      </c>
      <c r="BR114" s="30" t="s">
        <v>686</v>
      </c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</row>
    <row r="115" spans="1:90" s="6" customFormat="1" ht="81" customHeight="1" x14ac:dyDescent="0.2">
      <c r="A115" s="89">
        <v>101</v>
      </c>
      <c r="B115" s="4" t="s">
        <v>541</v>
      </c>
      <c r="C115" s="4" t="s">
        <v>541</v>
      </c>
      <c r="D115" s="4" t="s">
        <v>82</v>
      </c>
      <c r="E115" s="98" t="s">
        <v>625</v>
      </c>
      <c r="F115" s="27">
        <v>1</v>
      </c>
      <c r="G115" s="4">
        <v>0</v>
      </c>
      <c r="H115" s="4" t="s">
        <v>47</v>
      </c>
      <c r="I115" s="4">
        <v>1</v>
      </c>
      <c r="J115" s="4">
        <v>0</v>
      </c>
      <c r="K115" s="42" t="s">
        <v>102</v>
      </c>
      <c r="L115" s="42" t="s">
        <v>243</v>
      </c>
      <c r="M115" s="42" t="s">
        <v>622</v>
      </c>
      <c r="N115" s="26">
        <v>43538</v>
      </c>
      <c r="O115" s="26">
        <v>43538</v>
      </c>
      <c r="P115" s="28">
        <v>0</v>
      </c>
      <c r="Q115" s="28">
        <v>0</v>
      </c>
      <c r="R115" s="71">
        <v>0</v>
      </c>
      <c r="S115" s="71">
        <v>0</v>
      </c>
      <c r="T115" s="72">
        <v>0</v>
      </c>
      <c r="U115" s="72">
        <v>0</v>
      </c>
      <c r="V115" s="73">
        <v>20</v>
      </c>
      <c r="W115" s="73">
        <v>75</v>
      </c>
      <c r="X115" s="74">
        <f t="shared" ref="X115:X118" si="41">P115+R115+T115+V115</f>
        <v>20</v>
      </c>
      <c r="Y115" s="74">
        <f t="shared" ref="Y115:Y118" si="42">Q115+S115+U115+W115</f>
        <v>75</v>
      </c>
      <c r="Z115" s="74">
        <f t="shared" ref="Z115:Z118" si="43">SUM(X115:Y115)</f>
        <v>95</v>
      </c>
      <c r="AA115" s="28">
        <v>0</v>
      </c>
      <c r="AB115" s="28">
        <v>0</v>
      </c>
      <c r="AC115" s="71">
        <v>0</v>
      </c>
      <c r="AD115" s="71">
        <v>0</v>
      </c>
      <c r="AE115" s="72">
        <v>0</v>
      </c>
      <c r="AF115" s="72">
        <v>0</v>
      </c>
      <c r="AG115" s="73">
        <v>0</v>
      </c>
      <c r="AH115" s="73">
        <v>100</v>
      </c>
      <c r="AI115" s="74">
        <f t="shared" ref="AI115:AI118" si="44">AA115+AC115+AE115+AG115</f>
        <v>0</v>
      </c>
      <c r="AJ115" s="74">
        <f t="shared" ref="AJ115:AJ118" si="45">AB115+AD115+AF115+AH115</f>
        <v>100</v>
      </c>
      <c r="AK115" s="74">
        <f t="shared" ref="AK115:AK118" si="46">SUM(AI115:AJ115)</f>
        <v>100</v>
      </c>
      <c r="AL115" s="28">
        <v>0</v>
      </c>
      <c r="AM115" s="28">
        <v>0</v>
      </c>
      <c r="AN115" s="71">
        <v>0</v>
      </c>
      <c r="AO115" s="71">
        <v>0</v>
      </c>
      <c r="AP115" s="72">
        <v>0</v>
      </c>
      <c r="AQ115" s="72">
        <v>0</v>
      </c>
      <c r="AR115" s="73">
        <v>50</v>
      </c>
      <c r="AS115" s="73">
        <v>255</v>
      </c>
      <c r="AT115" s="74">
        <f t="shared" ref="AT115:AT118" si="47">AL115+AN115+AP115+AR115</f>
        <v>50</v>
      </c>
      <c r="AU115" s="74">
        <f t="shared" ref="AU115:AU118" si="48">SUM(AM115+AO115+AQ115+AS115)</f>
        <v>255</v>
      </c>
      <c r="AV115" s="74">
        <f t="shared" ref="AV115:AV118" si="49">SUM(AT115:AU115)</f>
        <v>305</v>
      </c>
      <c r="AW115" s="28">
        <v>0</v>
      </c>
      <c r="AX115" s="28">
        <v>0</v>
      </c>
      <c r="AY115" s="71">
        <v>0</v>
      </c>
      <c r="AZ115" s="71">
        <v>0</v>
      </c>
      <c r="BA115" s="72">
        <v>0</v>
      </c>
      <c r="BB115" s="72">
        <v>0</v>
      </c>
      <c r="BC115" s="73">
        <v>0</v>
      </c>
      <c r="BD115" s="73">
        <v>0</v>
      </c>
      <c r="BE115" s="74">
        <f t="shared" ref="BE115:BE118" si="50">AW115+AY115+BA115+BC115</f>
        <v>0</v>
      </c>
      <c r="BF115" s="74">
        <f t="shared" ref="BF115:BF118" si="51">SUM(AX115+AZ115+BB115+BD115)</f>
        <v>0</v>
      </c>
      <c r="BG115" s="74">
        <f t="shared" ref="BG115:BG118" si="52">SUM(BE115:BF115)</f>
        <v>0</v>
      </c>
      <c r="BH115" s="74">
        <f t="shared" ref="BH115:BH118" si="53">X115+AI115+AT115+BE115</f>
        <v>70</v>
      </c>
      <c r="BI115" s="74">
        <f t="shared" ref="BI115:BI118" si="54">Y115+AJ115+AU115+BF115</f>
        <v>430</v>
      </c>
      <c r="BJ115" s="75">
        <f t="shared" ref="BJ115:BJ118" si="55">Z115+AK115+AV115+BG115</f>
        <v>500</v>
      </c>
      <c r="BK115" s="76">
        <v>4</v>
      </c>
      <c r="BL115" s="76">
        <v>1</v>
      </c>
      <c r="BM115" s="77">
        <f t="shared" si="40"/>
        <v>1680</v>
      </c>
      <c r="BN115" s="95">
        <f>26*500</f>
        <v>13000</v>
      </c>
      <c r="BO115" s="97" t="s">
        <v>687</v>
      </c>
      <c r="BP115" s="43" t="s">
        <v>685</v>
      </c>
      <c r="BQ115" s="43" t="s">
        <v>736</v>
      </c>
      <c r="BR115" s="30" t="s">
        <v>686</v>
      </c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</row>
    <row r="116" spans="1:90" s="6" customFormat="1" ht="81" customHeight="1" x14ac:dyDescent="0.2">
      <c r="A116" s="89">
        <v>102</v>
      </c>
      <c r="B116" s="4" t="s">
        <v>541</v>
      </c>
      <c r="C116" s="4" t="s">
        <v>541</v>
      </c>
      <c r="D116" s="4" t="s">
        <v>82</v>
      </c>
      <c r="E116" s="98" t="s">
        <v>625</v>
      </c>
      <c r="F116" s="27">
        <v>1</v>
      </c>
      <c r="G116" s="4">
        <v>0</v>
      </c>
      <c r="H116" s="4" t="s">
        <v>47</v>
      </c>
      <c r="I116" s="4">
        <v>1</v>
      </c>
      <c r="J116" s="4">
        <v>0</v>
      </c>
      <c r="K116" s="42" t="s">
        <v>103</v>
      </c>
      <c r="L116" s="42" t="s">
        <v>258</v>
      </c>
      <c r="M116" s="42" t="s">
        <v>622</v>
      </c>
      <c r="N116" s="26">
        <v>43538</v>
      </c>
      <c r="O116" s="26">
        <v>43538</v>
      </c>
      <c r="P116" s="28">
        <v>0</v>
      </c>
      <c r="Q116" s="28">
        <v>0</v>
      </c>
      <c r="R116" s="71">
        <v>0</v>
      </c>
      <c r="S116" s="71">
        <v>0</v>
      </c>
      <c r="T116" s="72">
        <v>0</v>
      </c>
      <c r="U116" s="72">
        <v>0</v>
      </c>
      <c r="V116" s="73">
        <v>0</v>
      </c>
      <c r="W116" s="73">
        <v>0</v>
      </c>
      <c r="X116" s="74">
        <f t="shared" si="41"/>
        <v>0</v>
      </c>
      <c r="Y116" s="74">
        <f t="shared" si="42"/>
        <v>0</v>
      </c>
      <c r="Z116" s="74">
        <f t="shared" si="43"/>
        <v>0</v>
      </c>
      <c r="AA116" s="28">
        <v>0</v>
      </c>
      <c r="AB116" s="28">
        <v>0</v>
      </c>
      <c r="AC116" s="71">
        <v>0</v>
      </c>
      <c r="AD116" s="71">
        <v>0</v>
      </c>
      <c r="AE116" s="72">
        <v>0</v>
      </c>
      <c r="AF116" s="72">
        <v>0</v>
      </c>
      <c r="AG116" s="73">
        <v>75</v>
      </c>
      <c r="AH116" s="73">
        <v>0</v>
      </c>
      <c r="AI116" s="74">
        <f t="shared" si="44"/>
        <v>75</v>
      </c>
      <c r="AJ116" s="74">
        <f t="shared" si="45"/>
        <v>0</v>
      </c>
      <c r="AK116" s="74">
        <f t="shared" si="46"/>
        <v>75</v>
      </c>
      <c r="AL116" s="28">
        <v>0</v>
      </c>
      <c r="AM116" s="28">
        <v>0</v>
      </c>
      <c r="AN116" s="71">
        <v>0</v>
      </c>
      <c r="AO116" s="71">
        <v>0</v>
      </c>
      <c r="AP116" s="72">
        <v>0</v>
      </c>
      <c r="AQ116" s="72">
        <v>0</v>
      </c>
      <c r="AR116" s="73">
        <v>0</v>
      </c>
      <c r="AS116" s="73">
        <v>350</v>
      </c>
      <c r="AT116" s="74">
        <f t="shared" si="47"/>
        <v>0</v>
      </c>
      <c r="AU116" s="74">
        <f t="shared" si="48"/>
        <v>350</v>
      </c>
      <c r="AV116" s="74">
        <f t="shared" si="49"/>
        <v>350</v>
      </c>
      <c r="AW116" s="28">
        <v>0</v>
      </c>
      <c r="AX116" s="28">
        <v>0</v>
      </c>
      <c r="AY116" s="71">
        <v>0</v>
      </c>
      <c r="AZ116" s="71">
        <v>0</v>
      </c>
      <c r="BA116" s="72">
        <v>0</v>
      </c>
      <c r="BB116" s="72">
        <v>0</v>
      </c>
      <c r="BC116" s="73">
        <v>0</v>
      </c>
      <c r="BD116" s="73">
        <v>75</v>
      </c>
      <c r="BE116" s="74">
        <f t="shared" si="50"/>
        <v>0</v>
      </c>
      <c r="BF116" s="74">
        <f t="shared" si="51"/>
        <v>75</v>
      </c>
      <c r="BG116" s="74">
        <f t="shared" si="52"/>
        <v>75</v>
      </c>
      <c r="BH116" s="74">
        <f t="shared" si="53"/>
        <v>75</v>
      </c>
      <c r="BI116" s="74">
        <f t="shared" si="54"/>
        <v>425</v>
      </c>
      <c r="BJ116" s="75">
        <f t="shared" si="55"/>
        <v>500</v>
      </c>
      <c r="BK116" s="76">
        <v>4</v>
      </c>
      <c r="BL116" s="76">
        <v>2</v>
      </c>
      <c r="BM116" s="77">
        <f t="shared" si="40"/>
        <v>3360</v>
      </c>
      <c r="BN116" s="95">
        <f>26*500</f>
        <v>13000</v>
      </c>
      <c r="BO116" s="97" t="s">
        <v>687</v>
      </c>
      <c r="BP116" s="43" t="s">
        <v>685</v>
      </c>
      <c r="BQ116" s="43" t="s">
        <v>736</v>
      </c>
      <c r="BR116" s="30" t="s">
        <v>686</v>
      </c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</row>
    <row r="117" spans="1:90" s="6" customFormat="1" ht="81" customHeight="1" x14ac:dyDescent="0.2">
      <c r="A117" s="89">
        <v>103</v>
      </c>
      <c r="B117" s="4" t="s">
        <v>541</v>
      </c>
      <c r="C117" s="4" t="s">
        <v>541</v>
      </c>
      <c r="D117" s="4" t="s">
        <v>82</v>
      </c>
      <c r="E117" s="27" t="s">
        <v>621</v>
      </c>
      <c r="F117" s="27">
        <v>1</v>
      </c>
      <c r="G117" s="4">
        <v>0</v>
      </c>
      <c r="H117" s="4" t="s">
        <v>47</v>
      </c>
      <c r="I117" s="4">
        <v>1</v>
      </c>
      <c r="J117" s="4">
        <v>0</v>
      </c>
      <c r="K117" s="42" t="s">
        <v>4</v>
      </c>
      <c r="L117" s="42" t="s">
        <v>135</v>
      </c>
      <c r="M117" s="42" t="s">
        <v>622</v>
      </c>
      <c r="N117" s="26">
        <v>43543</v>
      </c>
      <c r="O117" s="26">
        <v>43543</v>
      </c>
      <c r="P117" s="28">
        <v>0</v>
      </c>
      <c r="Q117" s="28">
        <v>0</v>
      </c>
      <c r="R117" s="71">
        <v>0</v>
      </c>
      <c r="S117" s="71">
        <v>0</v>
      </c>
      <c r="T117" s="72">
        <v>0</v>
      </c>
      <c r="U117" s="72">
        <v>0</v>
      </c>
      <c r="V117" s="73">
        <v>0</v>
      </c>
      <c r="W117" s="73">
        <v>0</v>
      </c>
      <c r="X117" s="74">
        <f t="shared" si="41"/>
        <v>0</v>
      </c>
      <c r="Y117" s="74">
        <f t="shared" si="42"/>
        <v>0</v>
      </c>
      <c r="Z117" s="74">
        <f t="shared" si="43"/>
        <v>0</v>
      </c>
      <c r="AA117" s="28">
        <v>0</v>
      </c>
      <c r="AB117" s="28">
        <v>0</v>
      </c>
      <c r="AC117" s="71">
        <v>0</v>
      </c>
      <c r="AD117" s="71">
        <v>0</v>
      </c>
      <c r="AE117" s="72">
        <v>0</v>
      </c>
      <c r="AF117" s="72">
        <v>0</v>
      </c>
      <c r="AG117" s="73">
        <v>0</v>
      </c>
      <c r="AH117" s="73">
        <v>200</v>
      </c>
      <c r="AI117" s="74">
        <f t="shared" si="44"/>
        <v>0</v>
      </c>
      <c r="AJ117" s="74">
        <f t="shared" si="45"/>
        <v>200</v>
      </c>
      <c r="AK117" s="74">
        <f t="shared" si="46"/>
        <v>200</v>
      </c>
      <c r="AL117" s="28">
        <v>0</v>
      </c>
      <c r="AM117" s="28">
        <v>0</v>
      </c>
      <c r="AN117" s="71">
        <v>0</v>
      </c>
      <c r="AO117" s="71">
        <v>0</v>
      </c>
      <c r="AP117" s="72">
        <v>0</v>
      </c>
      <c r="AQ117" s="72">
        <v>0</v>
      </c>
      <c r="AR117" s="73">
        <v>100</v>
      </c>
      <c r="AS117" s="73">
        <v>200</v>
      </c>
      <c r="AT117" s="74">
        <f t="shared" si="47"/>
        <v>100</v>
      </c>
      <c r="AU117" s="74">
        <f t="shared" si="48"/>
        <v>200</v>
      </c>
      <c r="AV117" s="74">
        <f t="shared" si="49"/>
        <v>300</v>
      </c>
      <c r="AW117" s="28">
        <v>0</v>
      </c>
      <c r="AX117" s="28">
        <v>0</v>
      </c>
      <c r="AY117" s="71">
        <v>0</v>
      </c>
      <c r="AZ117" s="71">
        <v>0</v>
      </c>
      <c r="BA117" s="72">
        <v>0</v>
      </c>
      <c r="BB117" s="72">
        <v>0</v>
      </c>
      <c r="BC117" s="73">
        <v>0</v>
      </c>
      <c r="BD117" s="73">
        <v>0</v>
      </c>
      <c r="BE117" s="74">
        <f t="shared" si="50"/>
        <v>0</v>
      </c>
      <c r="BF117" s="74">
        <f t="shared" si="51"/>
        <v>0</v>
      </c>
      <c r="BG117" s="74">
        <f t="shared" si="52"/>
        <v>0</v>
      </c>
      <c r="BH117" s="74">
        <f t="shared" si="53"/>
        <v>100</v>
      </c>
      <c r="BI117" s="74">
        <f t="shared" si="54"/>
        <v>400</v>
      </c>
      <c r="BJ117" s="75">
        <f t="shared" si="55"/>
        <v>500</v>
      </c>
      <c r="BK117" s="76">
        <v>0</v>
      </c>
      <c r="BL117" s="76">
        <v>0</v>
      </c>
      <c r="BM117" s="77">
        <v>0</v>
      </c>
      <c r="BN117" s="29">
        <f>26*500</f>
        <v>13000</v>
      </c>
      <c r="BO117" s="29" t="s">
        <v>737</v>
      </c>
      <c r="BP117" s="43" t="s">
        <v>718</v>
      </c>
      <c r="BQ117" s="43" t="s">
        <v>736</v>
      </c>
      <c r="BR117" s="30" t="s">
        <v>686</v>
      </c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</row>
    <row r="118" spans="1:90" s="6" customFormat="1" ht="81" customHeight="1" x14ac:dyDescent="0.2">
      <c r="A118" s="89">
        <v>104</v>
      </c>
      <c r="B118" s="4" t="s">
        <v>541</v>
      </c>
      <c r="C118" s="4" t="s">
        <v>541</v>
      </c>
      <c r="D118" s="4" t="s">
        <v>82</v>
      </c>
      <c r="E118" s="42" t="s">
        <v>719</v>
      </c>
      <c r="F118" s="27">
        <v>0</v>
      </c>
      <c r="G118" s="4">
        <v>1</v>
      </c>
      <c r="H118" s="4" t="s">
        <v>720</v>
      </c>
      <c r="I118" s="4">
        <v>1</v>
      </c>
      <c r="J118" s="4">
        <v>0</v>
      </c>
      <c r="K118" s="56" t="s">
        <v>4</v>
      </c>
      <c r="L118" s="42" t="s">
        <v>4</v>
      </c>
      <c r="M118" s="42" t="s">
        <v>721</v>
      </c>
      <c r="N118" s="26">
        <v>43540</v>
      </c>
      <c r="O118" s="26">
        <v>43540</v>
      </c>
      <c r="P118" s="28">
        <v>0</v>
      </c>
      <c r="Q118" s="28">
        <v>0</v>
      </c>
      <c r="R118" s="71">
        <v>0</v>
      </c>
      <c r="S118" s="71">
        <v>0</v>
      </c>
      <c r="T118" s="72">
        <v>0</v>
      </c>
      <c r="U118" s="72">
        <v>0</v>
      </c>
      <c r="V118" s="73">
        <v>8</v>
      </c>
      <c r="W118" s="73">
        <v>9</v>
      </c>
      <c r="X118" s="74">
        <f t="shared" si="41"/>
        <v>8</v>
      </c>
      <c r="Y118" s="74">
        <f t="shared" si="42"/>
        <v>9</v>
      </c>
      <c r="Z118" s="74">
        <f t="shared" si="43"/>
        <v>17</v>
      </c>
      <c r="AA118" s="28">
        <v>0</v>
      </c>
      <c r="AB118" s="28">
        <v>0</v>
      </c>
      <c r="AC118" s="71">
        <v>0</v>
      </c>
      <c r="AD118" s="71">
        <v>0</v>
      </c>
      <c r="AE118" s="72">
        <v>0</v>
      </c>
      <c r="AF118" s="72">
        <v>0</v>
      </c>
      <c r="AG118" s="73">
        <v>3</v>
      </c>
      <c r="AH118" s="73">
        <v>7</v>
      </c>
      <c r="AI118" s="74">
        <f t="shared" si="44"/>
        <v>3</v>
      </c>
      <c r="AJ118" s="74">
        <f t="shared" si="45"/>
        <v>7</v>
      </c>
      <c r="AK118" s="74">
        <f t="shared" si="46"/>
        <v>10</v>
      </c>
      <c r="AL118" s="28">
        <v>0</v>
      </c>
      <c r="AM118" s="28">
        <v>0</v>
      </c>
      <c r="AN118" s="71">
        <v>0</v>
      </c>
      <c r="AO118" s="71">
        <v>0</v>
      </c>
      <c r="AP118" s="72">
        <v>0</v>
      </c>
      <c r="AQ118" s="72">
        <v>0</v>
      </c>
      <c r="AR118" s="73">
        <v>0</v>
      </c>
      <c r="AS118" s="73">
        <v>0</v>
      </c>
      <c r="AT118" s="74">
        <f t="shared" si="47"/>
        <v>0</v>
      </c>
      <c r="AU118" s="74">
        <f t="shared" si="48"/>
        <v>0</v>
      </c>
      <c r="AV118" s="74">
        <f t="shared" si="49"/>
        <v>0</v>
      </c>
      <c r="AW118" s="28">
        <v>0</v>
      </c>
      <c r="AX118" s="28">
        <v>0</v>
      </c>
      <c r="AY118" s="71">
        <v>0</v>
      </c>
      <c r="AZ118" s="71">
        <v>0</v>
      </c>
      <c r="BA118" s="72">
        <v>0</v>
      </c>
      <c r="BB118" s="72">
        <v>0</v>
      </c>
      <c r="BC118" s="73">
        <v>0</v>
      </c>
      <c r="BD118" s="73">
        <v>0</v>
      </c>
      <c r="BE118" s="74">
        <f t="shared" si="50"/>
        <v>0</v>
      </c>
      <c r="BF118" s="74">
        <f t="shared" si="51"/>
        <v>0</v>
      </c>
      <c r="BG118" s="74">
        <f t="shared" si="52"/>
        <v>0</v>
      </c>
      <c r="BH118" s="74">
        <f t="shared" si="53"/>
        <v>11</v>
      </c>
      <c r="BI118" s="74">
        <f t="shared" si="54"/>
        <v>16</v>
      </c>
      <c r="BJ118" s="75">
        <f t="shared" si="55"/>
        <v>27</v>
      </c>
      <c r="BK118" s="76">
        <v>0</v>
      </c>
      <c r="BL118" s="76">
        <v>0</v>
      </c>
      <c r="BM118" s="77">
        <v>0</v>
      </c>
      <c r="BN118" s="29" t="s">
        <v>711</v>
      </c>
      <c r="BO118" s="29" t="s">
        <v>738</v>
      </c>
      <c r="BP118" s="29" t="s">
        <v>711</v>
      </c>
      <c r="BQ118" s="43" t="s">
        <v>736</v>
      </c>
      <c r="BR118" s="30" t="s">
        <v>722</v>
      </c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</row>
    <row r="119" spans="1:90" s="44" customFormat="1" x14ac:dyDescent="0.2">
      <c r="B119" s="7"/>
      <c r="C119" s="7"/>
      <c r="D119" s="7"/>
      <c r="E119" s="80" t="s">
        <v>46</v>
      </c>
      <c r="F119" s="81">
        <f>SUM(F15:F118)</f>
        <v>78</v>
      </c>
      <c r="G119" s="81">
        <f>SUM(G15:G118)</f>
        <v>26</v>
      </c>
      <c r="H119" s="82"/>
      <c r="I119" s="81">
        <f>SUM(I15:I118)</f>
        <v>88</v>
      </c>
      <c r="J119" s="81">
        <f>SUM(J15:J118)</f>
        <v>16</v>
      </c>
      <c r="K119" s="82"/>
      <c r="L119" s="82"/>
      <c r="M119" s="82"/>
      <c r="N119" s="82"/>
      <c r="O119" s="82"/>
      <c r="P119" s="83">
        <f t="shared" ref="P119:W119" si="56">SUM(P15:P118)</f>
        <v>398</v>
      </c>
      <c r="Q119" s="83">
        <f t="shared" si="56"/>
        <v>517</v>
      </c>
      <c r="R119" s="83">
        <f t="shared" si="56"/>
        <v>0</v>
      </c>
      <c r="S119" s="83">
        <f t="shared" si="56"/>
        <v>0</v>
      </c>
      <c r="T119" s="83">
        <f t="shared" si="56"/>
        <v>673</v>
      </c>
      <c r="U119" s="83">
        <f t="shared" si="56"/>
        <v>835</v>
      </c>
      <c r="V119" s="83">
        <f t="shared" si="56"/>
        <v>4243</v>
      </c>
      <c r="W119" s="83">
        <f t="shared" si="56"/>
        <v>4671</v>
      </c>
      <c r="X119" s="83"/>
      <c r="Y119" s="83"/>
      <c r="Z119" s="83">
        <f t="shared" ref="Z119:AH119" si="57">SUM(Z15:Z118)</f>
        <v>11337</v>
      </c>
      <c r="AA119" s="83">
        <f t="shared" si="57"/>
        <v>462</v>
      </c>
      <c r="AB119" s="83">
        <f t="shared" si="57"/>
        <v>478</v>
      </c>
      <c r="AC119" s="83">
        <f t="shared" si="57"/>
        <v>0</v>
      </c>
      <c r="AD119" s="83">
        <f t="shared" si="57"/>
        <v>0</v>
      </c>
      <c r="AE119" s="83">
        <f t="shared" si="57"/>
        <v>285</v>
      </c>
      <c r="AF119" s="83">
        <f t="shared" si="57"/>
        <v>332</v>
      </c>
      <c r="AG119" s="83">
        <f t="shared" si="57"/>
        <v>2205</v>
      </c>
      <c r="AH119" s="83">
        <f t="shared" si="57"/>
        <v>2909</v>
      </c>
      <c r="AI119" s="83"/>
      <c r="AJ119" s="83"/>
      <c r="AK119" s="83">
        <f t="shared" ref="AK119:AS119" si="58">SUM(AK15:AK118)</f>
        <v>6671</v>
      </c>
      <c r="AL119" s="83">
        <f t="shared" si="58"/>
        <v>20</v>
      </c>
      <c r="AM119" s="83">
        <f t="shared" si="58"/>
        <v>30</v>
      </c>
      <c r="AN119" s="83">
        <f t="shared" si="58"/>
        <v>0</v>
      </c>
      <c r="AO119" s="83">
        <f t="shared" si="58"/>
        <v>0</v>
      </c>
      <c r="AP119" s="83">
        <f t="shared" si="58"/>
        <v>56</v>
      </c>
      <c r="AQ119" s="83">
        <f t="shared" si="58"/>
        <v>91</v>
      </c>
      <c r="AR119" s="83">
        <f t="shared" si="58"/>
        <v>1484</v>
      </c>
      <c r="AS119" s="83">
        <f t="shared" si="58"/>
        <v>3807</v>
      </c>
      <c r="AT119" s="83"/>
      <c r="AU119" s="83"/>
      <c r="AV119" s="83">
        <f t="shared" ref="AV119:BD119" si="59">SUM(AV15:AV118)</f>
        <v>5488</v>
      </c>
      <c r="AW119" s="83">
        <f t="shared" si="59"/>
        <v>18</v>
      </c>
      <c r="AX119" s="83">
        <f t="shared" si="59"/>
        <v>28</v>
      </c>
      <c r="AY119" s="83">
        <f t="shared" si="59"/>
        <v>0</v>
      </c>
      <c r="AZ119" s="83">
        <f t="shared" si="59"/>
        <v>0</v>
      </c>
      <c r="BA119" s="83">
        <f t="shared" si="59"/>
        <v>29</v>
      </c>
      <c r="BB119" s="83">
        <f t="shared" si="59"/>
        <v>49</v>
      </c>
      <c r="BC119" s="83">
        <f t="shared" si="59"/>
        <v>506</v>
      </c>
      <c r="BD119" s="83">
        <f t="shared" si="59"/>
        <v>974</v>
      </c>
      <c r="BE119" s="83"/>
      <c r="BF119" s="83"/>
      <c r="BG119" s="83">
        <f>SUM(BG15:BG118)</f>
        <v>1604</v>
      </c>
      <c r="BH119" s="83"/>
      <c r="BI119" s="83"/>
      <c r="BJ119" s="83">
        <f>SUM(BJ15:BJ118)</f>
        <v>25100</v>
      </c>
      <c r="BK119" s="45"/>
      <c r="BL119" s="45"/>
      <c r="BM119" s="45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</row>
    <row r="121" spans="1:90" ht="16.5" thickBot="1" x14ac:dyDescent="0.3">
      <c r="A121" s="34" t="s">
        <v>450</v>
      </c>
      <c r="B121" s="68" t="s">
        <v>813</v>
      </c>
    </row>
    <row r="122" spans="1:90" ht="16.5" thickBot="1" x14ac:dyDescent="0.3">
      <c r="A122" s="34" t="s">
        <v>451</v>
      </c>
      <c r="B122" s="103">
        <v>43556</v>
      </c>
    </row>
  </sheetData>
  <autoFilter ref="A14:BR119"/>
  <mergeCells count="11">
    <mergeCell ref="BK13:BL13"/>
    <mergeCell ref="E13:H13"/>
    <mergeCell ref="N13:O13"/>
    <mergeCell ref="I13:J13"/>
    <mergeCell ref="P13:Z13"/>
    <mergeCell ref="P12:BJ12"/>
    <mergeCell ref="K13:M13"/>
    <mergeCell ref="BH13:BJ13"/>
    <mergeCell ref="AA13:AK13"/>
    <mergeCell ref="AL13:AV13"/>
    <mergeCell ref="AW13:BG13"/>
  </mergeCells>
  <dataValidations count="17">
    <dataValidation type="list" allowBlank="1" showInputMessage="1" showErrorMessage="1" sqref="L77 L85 L64 L39:L41 L30 L37 L44:L45 L54 L96 L102:L103 L111 L48:L49 L67 L74 L117 L61 L58:L59 L105 L109 L98:L99">
      <formula1>INDIRECT(DepA)</formula1>
    </dataValidation>
    <dataValidation type="list" allowBlank="1" showInputMessage="1" showErrorMessage="1" sqref="L104 L62 L78 L50 L31 L15:L16 L22 L38 L55 L65 L118 L112 L46 L68 L75 L26 L60 L97 L100">
      <formula1>INDIRECT(DepB)</formula1>
    </dataValidation>
    <dataValidation type="list" allowBlank="1" showInputMessage="1" showErrorMessage="1" sqref="L56 L27 L51 L32 L17 L63 L79 L113 L23 L66 L69 L47 L76 L106 L101">
      <formula1>INDIRECT(DepC)</formula1>
    </dataValidation>
    <dataValidation type="list" allowBlank="1" showInputMessage="1" showErrorMessage="1" sqref="L94 L42 L52 L33 L18 L24 L110 L114 L57 L70 L28 L107">
      <formula1>INDIRECT(DepD)</formula1>
    </dataValidation>
    <dataValidation type="list" allowBlank="1" showInputMessage="1" showErrorMessage="1" sqref="L43 L19 L34 L53 L86 L91 L115 L95 L71 L25 L108">
      <formula1>INDIRECT(DepE)</formula1>
    </dataValidation>
    <dataValidation type="list" allowBlank="1" showInputMessage="1" showErrorMessage="1" sqref="L35 L20 L87 L72 L116 L29">
      <formula1>INDIRECT(DepF)</formula1>
    </dataValidation>
    <dataValidation type="list" allowBlank="1" showInputMessage="1" showErrorMessage="1" sqref="L21 L36 L88 L73">
      <formula1>INDIRECT(DepG)</formula1>
    </dataValidation>
    <dataValidation type="list" allowBlank="1" showInputMessage="1" showErrorMessage="1" sqref="L89 L80 L92">
      <formula1>INDIRECT(DepH)</formula1>
    </dataValidation>
    <dataValidation type="list" allowBlank="1" showInputMessage="1" showErrorMessage="1" sqref="L90">
      <formula1>INDIRECT(DepI)</formula1>
    </dataValidation>
    <dataValidation type="list" allowBlank="1" showInputMessage="1" showErrorMessage="1" sqref="L84">
      <formula1>INDIRECT(DepP)</formula1>
    </dataValidation>
    <dataValidation type="list" allowBlank="1" showInputMessage="1" showErrorMessage="1" sqref="L83">
      <formula1>INDIRECT(DepO)</formula1>
    </dataValidation>
    <dataValidation type="list" allowBlank="1" showInputMessage="1" showErrorMessage="1" sqref="L82">
      <formula1>INDIRECT(DepN)</formula1>
    </dataValidation>
    <dataValidation type="list" allowBlank="1" showInputMessage="1" showErrorMessage="1" sqref="L81">
      <formula1>INDIRECT(DepM)</formula1>
    </dataValidation>
    <dataValidation type="list" allowBlank="1" showInputMessage="1" showErrorMessage="1" sqref="L93">
      <formula1>INDIRECT(DepL)</formula1>
    </dataValidation>
    <dataValidation type="list" allowBlank="1" showInputMessage="1" showErrorMessage="1" sqref="B15:B118">
      <formula1>Producto</formula1>
    </dataValidation>
    <dataValidation type="list" allowBlank="1" showInputMessage="1" showErrorMessage="1" sqref="C15:C118">
      <formula1>SUB</formula1>
    </dataValidation>
    <dataValidation type="list" allowBlank="1" showInputMessage="1" showErrorMessage="1" sqref="K15:K118">
      <formula1>Departamento1</formula1>
    </dataValidation>
  </dataValidations>
  <printOptions horizontalCentered="1"/>
  <pageMargins left="0.78740157480314965" right="0.78740157480314965" top="0.74803149606299213" bottom="0.74803149606299213" header="0.31496062992125984" footer="0.31496062992125984"/>
  <pageSetup paperSize="5" fitToWidth="3" fitToHeight="0" orientation="landscape" r:id="rId1"/>
  <headerFooter alignWithMargins="0">
    <oddFooter>&amp;L&amp;D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2">
        <x14:dataValidation type="list" allowBlank="1" showInputMessage="1" showErrorMessage="1">
          <x14:formula1>
            <xm:f>[1]Hoja1!#REF!</xm:f>
          </x14:formula1>
          <xm:sqref>D30:D36</xm:sqref>
        </x14:dataValidation>
        <x14:dataValidation type="list" allowBlank="1" showInputMessage="1" showErrorMessage="1">
          <x14:formula1>
            <xm:f>[2]Hoja1!#REF!</xm:f>
          </x14:formula1>
          <xm:sqref>D102</xm:sqref>
        </x14:dataValidation>
        <x14:dataValidation type="list" allowBlank="1" showInputMessage="1" showErrorMessage="1">
          <x14:formula1>
            <xm:f>[3]Hoja1!#REF!</xm:f>
          </x14:formula1>
          <xm:sqref>D85</xm:sqref>
        </x14:dataValidation>
        <x14:dataValidation type="list" allowBlank="1" showInputMessage="1" showErrorMessage="1">
          <x14:formula1>
            <xm:f>[4]Hoja1!#REF!</xm:f>
          </x14:formula1>
          <xm:sqref>D61:D63</xm:sqref>
        </x14:dataValidation>
        <x14:dataValidation type="list" allowBlank="1" showInputMessage="1" showErrorMessage="1">
          <x14:formula1>
            <xm:f>[5]Hoja1!#REF!</xm:f>
          </x14:formula1>
          <xm:sqref>D41</xm:sqref>
        </x14:dataValidation>
        <x14:dataValidation type="list" allowBlank="1" showInputMessage="1" showErrorMessage="1">
          <x14:formula1>
            <xm:f>[6]Hoja1!#REF!</xm:f>
          </x14:formula1>
          <xm:sqref>D49:D53 D15 D109:D110</xm:sqref>
        </x14:dataValidation>
        <x14:dataValidation type="list" allowBlank="1" showInputMessage="1" showErrorMessage="1">
          <x14:formula1>
            <xm:f>[7]Hoja1!#REF!</xm:f>
          </x14:formula1>
          <xm:sqref>D37:D38</xm:sqref>
        </x14:dataValidation>
        <x14:dataValidation type="list" allowBlank="1" showInputMessage="1" showErrorMessage="1">
          <x14:formula1>
            <xm:f>[8]Hoja1!#REF!</xm:f>
          </x14:formula1>
          <xm:sqref>D44</xm:sqref>
        </x14:dataValidation>
        <x14:dataValidation type="list" allowBlank="1" showInputMessage="1" showErrorMessage="1">
          <x14:formula1>
            <xm:f>[9]Hoja1!#REF!</xm:f>
          </x14:formula1>
          <xm:sqref>D54:D57</xm:sqref>
        </x14:dataValidation>
        <x14:dataValidation type="list" allowBlank="1" showInputMessage="1" showErrorMessage="1">
          <x14:formula1>
            <xm:f>[10]Hoja1!#REF!</xm:f>
          </x14:formula1>
          <xm:sqref>D64:D66</xm:sqref>
        </x14:dataValidation>
        <x14:dataValidation type="list" allowBlank="1" showInputMessage="1" showErrorMessage="1">
          <x14:formula1>
            <xm:f>[11]Hoja1!#REF!</xm:f>
          </x14:formula1>
          <xm:sqref>D86:D90</xm:sqref>
        </x14:dataValidation>
        <x14:dataValidation type="list" allowBlank="1" showInputMessage="1" showErrorMessage="1">
          <x14:formula1>
            <xm:f>[12]Hoja1!#REF!</xm:f>
          </x14:formula1>
          <xm:sqref>D103:D104</xm:sqref>
        </x14:dataValidation>
        <x14:dataValidation type="list" allowBlank="1" showInputMessage="1" showErrorMessage="1">
          <x14:formula1>
            <xm:f>[13]Hoja1!#REF!</xm:f>
          </x14:formula1>
          <xm:sqref>D111:D116</xm:sqref>
        </x14:dataValidation>
        <x14:dataValidation type="list" allowBlank="1" showInputMessage="1" showErrorMessage="1">
          <x14:formula1>
            <xm:f>[14]Hoja1!#REF!</xm:f>
          </x14:formula1>
          <xm:sqref>D67:D73 D45:D47 D117:D118 D22:D25</xm:sqref>
        </x14:dataValidation>
        <x14:dataValidation type="list" allowBlank="1" showInputMessage="1" showErrorMessage="1">
          <x14:formula1>
            <xm:f>[15]Hoja1!#REF!</xm:f>
          </x14:formula1>
          <xm:sqref>D39</xm:sqref>
        </x14:dataValidation>
        <x14:dataValidation type="list" allowBlank="1" showInputMessage="1" showErrorMessage="1">
          <x14:formula1>
            <xm:f>[16]Hoja1!#REF!</xm:f>
          </x14:formula1>
          <xm:sqref>D58</xm:sqref>
        </x14:dataValidation>
        <x14:dataValidation type="list" allowBlank="1" showInputMessage="1" showErrorMessage="1">
          <x14:formula1>
            <xm:f>[17]Hoja1!#REF!</xm:f>
          </x14:formula1>
          <xm:sqref>D96:D97</xm:sqref>
        </x14:dataValidation>
        <x14:dataValidation type="list" allowBlank="1" showInputMessage="1" showErrorMessage="1">
          <x14:formula1>
            <xm:f>[18]Hoja1!#REF!</xm:f>
          </x14:formula1>
          <xm:sqref>D105</xm:sqref>
        </x14:dataValidation>
        <x14:dataValidation type="list" allowBlank="1" showInputMessage="1" showErrorMessage="1">
          <x14:formula1>
            <xm:f>[19]Hoja1!#REF!</xm:f>
          </x14:formula1>
          <xm:sqref>D40</xm:sqref>
        </x14:dataValidation>
        <x14:dataValidation type="list" allowBlank="1" showInputMessage="1" showErrorMessage="1">
          <x14:formula1>
            <xm:f>[20]Hoja1!#REF!</xm:f>
          </x14:formula1>
          <xm:sqref>D48</xm:sqref>
        </x14:dataValidation>
        <x14:dataValidation type="list" allowBlank="1" showInputMessage="1" showErrorMessage="1">
          <x14:formula1>
            <xm:f>[21]Hoja1!#REF!</xm:f>
          </x14:formula1>
          <xm:sqref>D59:D60</xm:sqref>
        </x14:dataValidation>
        <x14:dataValidation type="list" allowBlank="1" showInputMessage="1" showErrorMessage="1">
          <x14:formula1>
            <xm:f>[22]Hoja1!#REF!</xm:f>
          </x14:formula1>
          <xm:sqref>D74:D76</xm:sqref>
        </x14:dataValidation>
        <x14:dataValidation type="list" allowBlank="1" showInputMessage="1" showErrorMessage="1">
          <x14:formula1>
            <xm:f>[23]Hoja1!#REF!</xm:f>
          </x14:formula1>
          <xm:sqref>D93</xm:sqref>
        </x14:dataValidation>
        <x14:dataValidation type="list" allowBlank="1" showInputMessage="1" showErrorMessage="1">
          <x14:formula1>
            <xm:f>[24]Hoja1!#REF!</xm:f>
          </x14:formula1>
          <xm:sqref>D106:D108</xm:sqref>
        </x14:dataValidation>
        <x14:dataValidation type="list" allowBlank="1" showInputMessage="1" showErrorMessage="1">
          <x14:formula1>
            <xm:f>[25]Hoja1!#REF!</xm:f>
          </x14:formula1>
          <xm:sqref>D16:D21</xm:sqref>
        </x14:dataValidation>
        <x14:dataValidation type="list" allowBlank="1" showInputMessage="1" showErrorMessage="1">
          <x14:formula1>
            <xm:f>[26]Hoja1!#REF!</xm:f>
          </x14:formula1>
          <xm:sqref>D42:D43</xm:sqref>
        </x14:dataValidation>
        <x14:dataValidation type="list" allowBlank="1" showInputMessage="1" showErrorMessage="1">
          <x14:formula1>
            <xm:f>[27]Hoja1!#REF!</xm:f>
          </x14:formula1>
          <xm:sqref>D91:D92</xm:sqref>
        </x14:dataValidation>
        <x14:dataValidation type="list" allowBlank="1" showInputMessage="1" showErrorMessage="1">
          <x14:formula1>
            <xm:f>[28]Hoja1!#REF!</xm:f>
          </x14:formula1>
          <xm:sqref>D94:D95</xm:sqref>
        </x14:dataValidation>
        <x14:dataValidation type="list" allowBlank="1" showInputMessage="1" showErrorMessage="1">
          <x14:formula1>
            <xm:f>[29]Hoja1!#REF!</xm:f>
          </x14:formula1>
          <xm:sqref>D26:D29</xm:sqref>
        </x14:dataValidation>
        <x14:dataValidation type="list" allowBlank="1" showInputMessage="1" showErrorMessage="1">
          <x14:formula1>
            <xm:f>[30]Hoja1!#REF!</xm:f>
          </x14:formula1>
          <xm:sqref>D98</xm:sqref>
        </x14:dataValidation>
        <x14:dataValidation type="list" allowBlank="1" showInputMessage="1" showErrorMessage="1">
          <x14:formula1>
            <xm:f>[28]Hoja1!#REF!</xm:f>
          </x14:formula1>
          <xm:sqref>D99:D101</xm:sqref>
        </x14:dataValidation>
        <x14:dataValidation type="list" allowBlank="1" showInputMessage="1" showErrorMessage="1">
          <x14:formula1>
            <xm:f>[31]Hoja1!#REF!</xm:f>
          </x14:formula1>
          <xm:sqref>D77:D84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view="pageBreakPreview" zoomScaleSheetLayoutView="100" workbookViewId="0">
      <selection activeCell="C4" sqref="C4"/>
    </sheetView>
  </sheetViews>
  <sheetFormatPr baseColWidth="10" defaultRowHeight="12.75" x14ac:dyDescent="0.2"/>
  <cols>
    <col min="1" max="1" width="91.28515625" customWidth="1"/>
    <col min="2" max="2" width="19.7109375" customWidth="1"/>
    <col min="3" max="3" width="18" customWidth="1"/>
    <col min="4" max="4" width="18.85546875" customWidth="1"/>
    <col min="5" max="5" width="22" customWidth="1"/>
    <col min="6" max="6" width="27.28515625" style="39" customWidth="1"/>
  </cols>
  <sheetData>
    <row r="1" spans="1:6" ht="15.75" x14ac:dyDescent="0.25">
      <c r="A1" s="12"/>
      <c r="B1" s="3"/>
      <c r="C1" s="3"/>
    </row>
    <row r="2" spans="1:6" ht="15.75" x14ac:dyDescent="0.25">
      <c r="A2" s="12"/>
      <c r="B2" s="3"/>
      <c r="C2" s="3"/>
    </row>
    <row r="3" spans="1:6" ht="51.75" customHeight="1" x14ac:dyDescent="0.25">
      <c r="A3" s="12"/>
      <c r="B3" s="3"/>
      <c r="C3" s="3"/>
    </row>
    <row r="4" spans="1:6" ht="31.5" customHeight="1" x14ac:dyDescent="0.25">
      <c r="A4" s="10" t="s">
        <v>43</v>
      </c>
      <c r="B4" s="16"/>
      <c r="C4" s="3"/>
    </row>
    <row r="5" spans="1:6" ht="26.25" customHeight="1" x14ac:dyDescent="0.25">
      <c r="A5" s="10" t="s">
        <v>64</v>
      </c>
      <c r="B5" s="16"/>
      <c r="C5" s="3"/>
    </row>
    <row r="6" spans="1:6" ht="26.25" customHeight="1" x14ac:dyDescent="0.25">
      <c r="A6" s="10" t="s">
        <v>65</v>
      </c>
      <c r="B6" s="16"/>
      <c r="C6" s="3"/>
    </row>
    <row r="7" spans="1:6" ht="22.5" customHeight="1" thickBot="1" x14ac:dyDescent="0.3">
      <c r="A7" s="33" t="s">
        <v>446</v>
      </c>
      <c r="B7" s="32" t="str">
        <f>Temporal!B7</f>
        <v>Áreas Sustantivas</v>
      </c>
      <c r="C7" s="3"/>
      <c r="D7" s="25" t="s">
        <v>458</v>
      </c>
      <c r="E7" s="40" t="s">
        <v>813</v>
      </c>
    </row>
    <row r="8" spans="1:6" ht="23.25" customHeight="1" thickBot="1" x14ac:dyDescent="0.3">
      <c r="A8" s="33" t="s">
        <v>447</v>
      </c>
      <c r="B8" s="32" t="str">
        <f>Temporal!B8</f>
        <v>Programas Sustantivos</v>
      </c>
      <c r="C8" s="3"/>
      <c r="D8" s="41" t="s">
        <v>459</v>
      </c>
      <c r="E8" s="102">
        <v>43556</v>
      </c>
    </row>
    <row r="9" spans="1:6" ht="23.25" customHeight="1" thickBot="1" x14ac:dyDescent="0.3">
      <c r="A9" s="33" t="s">
        <v>448</v>
      </c>
      <c r="B9" s="32" t="str">
        <f>Temporal!B9</f>
        <v>Angélica Morales</v>
      </c>
      <c r="C9" s="3"/>
      <c r="D9" s="41" t="s">
        <v>460</v>
      </c>
      <c r="E9" s="40"/>
      <c r="F9" s="40"/>
    </row>
    <row r="10" spans="1:6" ht="23.25" customHeight="1" thickBot="1" x14ac:dyDescent="0.3">
      <c r="A10" s="33" t="s">
        <v>449</v>
      </c>
      <c r="B10" s="32" t="s">
        <v>814</v>
      </c>
      <c r="C10" s="31">
        <v>2019</v>
      </c>
      <c r="D10" s="25"/>
    </row>
    <row r="11" spans="1:6" ht="23.25" customHeight="1" x14ac:dyDescent="0.25">
      <c r="A11" s="11" t="s">
        <v>63</v>
      </c>
      <c r="B11" s="16"/>
      <c r="C11" s="3"/>
    </row>
    <row r="13" spans="1:6" x14ac:dyDescent="0.2">
      <c r="B13" s="35" t="s">
        <v>463</v>
      </c>
      <c r="F13"/>
    </row>
    <row r="14" spans="1:6" x14ac:dyDescent="0.2">
      <c r="A14" s="35" t="s">
        <v>520</v>
      </c>
      <c r="B14" t="s">
        <v>453</v>
      </c>
      <c r="C14" t="s">
        <v>454</v>
      </c>
      <c r="D14" t="s">
        <v>455</v>
      </c>
      <c r="E14" t="s">
        <v>456</v>
      </c>
      <c r="F14" s="39" t="s">
        <v>457</v>
      </c>
    </row>
    <row r="15" spans="1:6" x14ac:dyDescent="0.2">
      <c r="A15" s="36" t="s">
        <v>48</v>
      </c>
      <c r="B15" s="38">
        <v>15</v>
      </c>
      <c r="C15" s="38">
        <v>15</v>
      </c>
      <c r="D15" s="38">
        <v>14</v>
      </c>
      <c r="E15" s="38">
        <v>1</v>
      </c>
      <c r="F15" s="100">
        <v>4644</v>
      </c>
    </row>
    <row r="16" spans="1:6" x14ac:dyDescent="0.2">
      <c r="A16" s="37" t="s">
        <v>555</v>
      </c>
      <c r="B16" s="38">
        <v>1</v>
      </c>
      <c r="C16" s="38">
        <v>1</v>
      </c>
      <c r="D16" s="38">
        <v>0</v>
      </c>
      <c r="E16" s="38">
        <v>1</v>
      </c>
      <c r="F16" s="101">
        <v>0</v>
      </c>
    </row>
    <row r="17" spans="1:6" x14ac:dyDescent="0.2">
      <c r="A17" s="37" t="s">
        <v>630</v>
      </c>
      <c r="B17" s="38">
        <v>11</v>
      </c>
      <c r="C17" s="38">
        <v>11</v>
      </c>
      <c r="D17" s="38">
        <v>11</v>
      </c>
      <c r="E17" s="38">
        <v>0</v>
      </c>
      <c r="F17" s="101">
        <v>3529</v>
      </c>
    </row>
    <row r="18" spans="1:6" x14ac:dyDescent="0.2">
      <c r="A18" s="37" t="s">
        <v>638</v>
      </c>
      <c r="B18" s="38">
        <v>2</v>
      </c>
      <c r="C18" s="38">
        <v>2</v>
      </c>
      <c r="D18" s="38">
        <v>2</v>
      </c>
      <c r="E18" s="38">
        <v>0</v>
      </c>
      <c r="F18" s="101">
        <v>1050</v>
      </c>
    </row>
    <row r="19" spans="1:6" x14ac:dyDescent="0.2">
      <c r="A19" s="37" t="s">
        <v>759</v>
      </c>
      <c r="B19" s="38">
        <v>1</v>
      </c>
      <c r="C19" s="38">
        <v>1</v>
      </c>
      <c r="D19" s="38">
        <v>1</v>
      </c>
      <c r="E19" s="38">
        <v>0</v>
      </c>
      <c r="F19" s="101">
        <v>65</v>
      </c>
    </row>
    <row r="20" spans="1:6" x14ac:dyDescent="0.2">
      <c r="A20" s="36" t="s">
        <v>81</v>
      </c>
      <c r="B20" s="38">
        <v>12</v>
      </c>
      <c r="C20" s="38">
        <v>12</v>
      </c>
      <c r="D20" s="38">
        <v>4</v>
      </c>
      <c r="E20" s="38">
        <v>8</v>
      </c>
      <c r="F20" s="100">
        <v>416</v>
      </c>
    </row>
    <row r="21" spans="1:6" x14ac:dyDescent="0.2">
      <c r="A21" s="37" t="s">
        <v>584</v>
      </c>
      <c r="B21" s="38">
        <v>1</v>
      </c>
      <c r="C21" s="38">
        <v>1</v>
      </c>
      <c r="D21" s="38">
        <v>0</v>
      </c>
      <c r="E21" s="38">
        <v>1</v>
      </c>
      <c r="F21" s="101">
        <v>0</v>
      </c>
    </row>
    <row r="22" spans="1:6" x14ac:dyDescent="0.2">
      <c r="A22" s="37" t="s">
        <v>588</v>
      </c>
      <c r="B22" s="38">
        <v>4</v>
      </c>
      <c r="C22" s="38">
        <v>4</v>
      </c>
      <c r="D22" s="38">
        <v>0</v>
      </c>
      <c r="E22" s="38">
        <v>4</v>
      </c>
      <c r="F22" s="101">
        <v>0</v>
      </c>
    </row>
    <row r="23" spans="1:6" x14ac:dyDescent="0.2">
      <c r="A23" s="37" t="s">
        <v>650</v>
      </c>
      <c r="B23" s="38">
        <v>1</v>
      </c>
      <c r="C23" s="38">
        <v>1</v>
      </c>
      <c r="D23" s="38">
        <v>0</v>
      </c>
      <c r="E23" s="38">
        <v>1</v>
      </c>
      <c r="F23" s="101">
        <v>0</v>
      </c>
    </row>
    <row r="24" spans="1:6" x14ac:dyDescent="0.2">
      <c r="A24" s="37" t="s">
        <v>653</v>
      </c>
      <c r="B24" s="38">
        <v>1</v>
      </c>
      <c r="C24" s="38">
        <v>1</v>
      </c>
      <c r="D24" s="38">
        <v>1</v>
      </c>
      <c r="E24" s="38">
        <v>0</v>
      </c>
      <c r="F24" s="101">
        <v>36</v>
      </c>
    </row>
    <row r="25" spans="1:6" x14ac:dyDescent="0.2">
      <c r="A25" s="37" t="s">
        <v>597</v>
      </c>
      <c r="B25" s="38">
        <v>1</v>
      </c>
      <c r="C25" s="38">
        <v>1</v>
      </c>
      <c r="D25" s="38">
        <v>1</v>
      </c>
      <c r="E25" s="38">
        <v>0</v>
      </c>
      <c r="F25" s="101">
        <v>80</v>
      </c>
    </row>
    <row r="26" spans="1:6" x14ac:dyDescent="0.2">
      <c r="A26" s="37" t="s">
        <v>658</v>
      </c>
      <c r="B26" s="38">
        <v>1</v>
      </c>
      <c r="C26" s="38">
        <v>1</v>
      </c>
      <c r="D26" s="38">
        <v>0</v>
      </c>
      <c r="E26" s="38">
        <v>1</v>
      </c>
      <c r="F26" s="101">
        <v>0</v>
      </c>
    </row>
    <row r="27" spans="1:6" x14ac:dyDescent="0.2">
      <c r="A27" s="37" t="s">
        <v>741</v>
      </c>
      <c r="B27" s="38">
        <v>1</v>
      </c>
      <c r="C27" s="38">
        <v>1</v>
      </c>
      <c r="D27" s="38">
        <v>1</v>
      </c>
      <c r="E27" s="38">
        <v>0</v>
      </c>
      <c r="F27" s="101">
        <v>100</v>
      </c>
    </row>
    <row r="28" spans="1:6" x14ac:dyDescent="0.2">
      <c r="A28" s="37" t="s">
        <v>775</v>
      </c>
      <c r="B28" s="38">
        <v>1</v>
      </c>
      <c r="C28" s="38">
        <v>1</v>
      </c>
      <c r="D28" s="38">
        <v>0</v>
      </c>
      <c r="E28" s="38">
        <v>1</v>
      </c>
      <c r="F28" s="101">
        <v>0</v>
      </c>
    </row>
    <row r="29" spans="1:6" x14ac:dyDescent="0.2">
      <c r="A29" s="37" t="s">
        <v>778</v>
      </c>
      <c r="B29" s="38">
        <v>1</v>
      </c>
      <c r="C29" s="38">
        <v>1</v>
      </c>
      <c r="D29" s="38">
        <v>1</v>
      </c>
      <c r="E29" s="38">
        <v>0</v>
      </c>
      <c r="F29" s="101">
        <v>200</v>
      </c>
    </row>
    <row r="30" spans="1:6" x14ac:dyDescent="0.2">
      <c r="A30" s="36" t="s">
        <v>79</v>
      </c>
      <c r="B30" s="38">
        <v>11</v>
      </c>
      <c r="C30" s="38">
        <v>11</v>
      </c>
      <c r="D30" s="38">
        <v>11</v>
      </c>
      <c r="E30" s="38">
        <v>0</v>
      </c>
      <c r="F30" s="100">
        <v>1490</v>
      </c>
    </row>
    <row r="31" spans="1:6" x14ac:dyDescent="0.2">
      <c r="A31" s="37" t="s">
        <v>561</v>
      </c>
      <c r="B31" s="38">
        <v>3</v>
      </c>
      <c r="C31" s="38">
        <v>3</v>
      </c>
      <c r="D31" s="38">
        <v>3</v>
      </c>
      <c r="E31" s="38">
        <v>0</v>
      </c>
      <c r="F31" s="101">
        <v>350</v>
      </c>
    </row>
    <row r="32" spans="1:6" x14ac:dyDescent="0.2">
      <c r="A32" s="37" t="s">
        <v>566</v>
      </c>
      <c r="B32" s="38">
        <v>1</v>
      </c>
      <c r="C32" s="38">
        <v>1</v>
      </c>
      <c r="D32" s="38">
        <v>1</v>
      </c>
      <c r="E32" s="38">
        <v>0</v>
      </c>
      <c r="F32" s="101">
        <v>290</v>
      </c>
    </row>
    <row r="33" spans="1:7" x14ac:dyDescent="0.2">
      <c r="A33" s="37" t="s">
        <v>569</v>
      </c>
      <c r="B33" s="38">
        <v>2</v>
      </c>
      <c r="C33" s="38">
        <v>2</v>
      </c>
      <c r="D33" s="38">
        <v>2</v>
      </c>
      <c r="E33" s="38">
        <v>0</v>
      </c>
      <c r="F33" s="101">
        <v>200</v>
      </c>
    </row>
    <row r="34" spans="1:7" x14ac:dyDescent="0.2">
      <c r="A34" s="37" t="s">
        <v>570</v>
      </c>
      <c r="B34" s="38">
        <v>1</v>
      </c>
      <c r="C34" s="38">
        <v>1</v>
      </c>
      <c r="D34" s="38">
        <v>1</v>
      </c>
      <c r="E34" s="38">
        <v>0</v>
      </c>
      <c r="F34" s="101">
        <v>50</v>
      </c>
    </row>
    <row r="35" spans="1:7" x14ac:dyDescent="0.2">
      <c r="A35" s="37" t="s">
        <v>573</v>
      </c>
      <c r="B35" s="38">
        <v>2</v>
      </c>
      <c r="C35" s="38">
        <v>2</v>
      </c>
      <c r="D35" s="38">
        <v>2</v>
      </c>
      <c r="E35" s="38">
        <v>0</v>
      </c>
      <c r="F35" s="101">
        <v>200</v>
      </c>
    </row>
    <row r="36" spans="1:7" x14ac:dyDescent="0.2">
      <c r="A36" s="37" t="s">
        <v>695</v>
      </c>
      <c r="B36" s="38">
        <v>1</v>
      </c>
      <c r="C36" s="38">
        <v>1</v>
      </c>
      <c r="D36" s="38">
        <v>1</v>
      </c>
      <c r="E36" s="38">
        <v>0</v>
      </c>
      <c r="F36" s="101">
        <v>400</v>
      </c>
    </row>
    <row r="37" spans="1:7" x14ac:dyDescent="0.2">
      <c r="A37" s="37" t="s">
        <v>765</v>
      </c>
      <c r="B37" s="38">
        <v>1</v>
      </c>
      <c r="C37" s="38">
        <v>1</v>
      </c>
      <c r="D37" s="38">
        <v>1</v>
      </c>
      <c r="E37" s="38">
        <v>0</v>
      </c>
      <c r="F37" s="101">
        <v>0</v>
      </c>
    </row>
    <row r="38" spans="1:7" x14ac:dyDescent="0.2">
      <c r="A38" s="36" t="s">
        <v>80</v>
      </c>
      <c r="B38" s="38">
        <v>8</v>
      </c>
      <c r="C38" s="38">
        <v>8</v>
      </c>
      <c r="D38" s="38">
        <v>8</v>
      </c>
      <c r="E38" s="38">
        <v>0</v>
      </c>
      <c r="F38" s="100">
        <v>1630</v>
      </c>
    </row>
    <row r="39" spans="1:7" x14ac:dyDescent="0.2">
      <c r="A39" s="37" t="s">
        <v>575</v>
      </c>
      <c r="B39" s="38">
        <v>1</v>
      </c>
      <c r="C39" s="38">
        <v>1</v>
      </c>
      <c r="D39" s="38">
        <v>1</v>
      </c>
      <c r="E39" s="38">
        <v>0</v>
      </c>
      <c r="F39" s="101">
        <v>250</v>
      </c>
    </row>
    <row r="40" spans="1:7" x14ac:dyDescent="0.2">
      <c r="A40" s="37" t="s">
        <v>582</v>
      </c>
      <c r="B40" s="38">
        <v>1</v>
      </c>
      <c r="C40" s="38">
        <v>1</v>
      </c>
      <c r="D40" s="38">
        <v>1</v>
      </c>
      <c r="E40" s="38">
        <v>0</v>
      </c>
      <c r="F40" s="101">
        <v>125</v>
      </c>
    </row>
    <row r="41" spans="1:7" x14ac:dyDescent="0.2">
      <c r="A41" s="37" t="s">
        <v>583</v>
      </c>
      <c r="B41" s="38">
        <v>1</v>
      </c>
      <c r="C41" s="38">
        <v>1</v>
      </c>
      <c r="D41" s="38">
        <v>1</v>
      </c>
      <c r="E41" s="38">
        <v>0</v>
      </c>
      <c r="F41" s="101">
        <v>285</v>
      </c>
    </row>
    <row r="42" spans="1:7" x14ac:dyDescent="0.2">
      <c r="A42" s="37" t="s">
        <v>649</v>
      </c>
      <c r="B42" s="38">
        <v>2</v>
      </c>
      <c r="C42" s="38">
        <v>2</v>
      </c>
      <c r="D42" s="38">
        <v>2</v>
      </c>
      <c r="E42" s="38">
        <v>0</v>
      </c>
      <c r="F42" s="101">
        <v>400</v>
      </c>
    </row>
    <row r="43" spans="1:7" x14ac:dyDescent="0.2">
      <c r="A43" s="37" t="s">
        <v>696</v>
      </c>
      <c r="B43" s="38">
        <v>1</v>
      </c>
      <c r="C43" s="38">
        <v>1</v>
      </c>
      <c r="D43" s="38">
        <v>1</v>
      </c>
      <c r="E43" s="38">
        <v>0</v>
      </c>
      <c r="F43" s="101">
        <v>100</v>
      </c>
    </row>
    <row r="44" spans="1:7" x14ac:dyDescent="0.2">
      <c r="A44" s="37" t="s">
        <v>698</v>
      </c>
      <c r="B44" s="38">
        <v>1</v>
      </c>
      <c r="C44" s="38">
        <v>1</v>
      </c>
      <c r="D44" s="38">
        <v>1</v>
      </c>
      <c r="E44" s="38">
        <v>0</v>
      </c>
      <c r="F44" s="101">
        <v>270</v>
      </c>
    </row>
    <row r="45" spans="1:7" x14ac:dyDescent="0.2">
      <c r="A45" s="37" t="s">
        <v>771</v>
      </c>
      <c r="B45" s="38">
        <v>1</v>
      </c>
      <c r="C45" s="38">
        <v>1</v>
      </c>
      <c r="D45" s="38">
        <v>1</v>
      </c>
      <c r="E45" s="38">
        <v>0</v>
      </c>
      <c r="F45" s="101">
        <v>200</v>
      </c>
    </row>
    <row r="46" spans="1:7" x14ac:dyDescent="0.2">
      <c r="A46" s="36" t="s">
        <v>85</v>
      </c>
      <c r="B46" s="38">
        <v>16</v>
      </c>
      <c r="C46" s="38">
        <v>16</v>
      </c>
      <c r="D46" s="38">
        <v>15</v>
      </c>
      <c r="E46" s="38">
        <v>1</v>
      </c>
      <c r="F46" s="100">
        <v>2516</v>
      </c>
      <c r="G46" t="s">
        <v>809</v>
      </c>
    </row>
    <row r="47" spans="1:7" x14ac:dyDescent="0.2">
      <c r="A47" s="37" t="s">
        <v>591</v>
      </c>
      <c r="B47" s="38">
        <v>1</v>
      </c>
      <c r="C47" s="38">
        <v>1</v>
      </c>
      <c r="D47" s="38">
        <v>1</v>
      </c>
      <c r="E47" s="38">
        <v>0</v>
      </c>
      <c r="F47" s="101">
        <v>100</v>
      </c>
    </row>
    <row r="48" spans="1:7" x14ac:dyDescent="0.2">
      <c r="A48" s="37" t="s">
        <v>594</v>
      </c>
      <c r="B48" s="38">
        <v>2</v>
      </c>
      <c r="C48" s="38">
        <v>2</v>
      </c>
      <c r="D48" s="38">
        <v>2</v>
      </c>
      <c r="E48" s="38">
        <v>0</v>
      </c>
      <c r="F48" s="101">
        <v>350</v>
      </c>
    </row>
    <row r="49" spans="1:7" x14ac:dyDescent="0.2">
      <c r="A49" s="37" t="s">
        <v>595</v>
      </c>
      <c r="B49" s="38">
        <v>1</v>
      </c>
      <c r="C49" s="38">
        <v>1</v>
      </c>
      <c r="D49" s="38">
        <v>1</v>
      </c>
      <c r="E49" s="38">
        <v>0</v>
      </c>
      <c r="F49" s="101">
        <v>125</v>
      </c>
    </row>
    <row r="50" spans="1:7" x14ac:dyDescent="0.2">
      <c r="A50" s="37" t="s">
        <v>661</v>
      </c>
      <c r="B50" s="38">
        <v>1</v>
      </c>
      <c r="C50" s="38">
        <v>1</v>
      </c>
      <c r="D50" s="38">
        <v>1</v>
      </c>
      <c r="E50" s="38">
        <v>0</v>
      </c>
      <c r="F50" s="101">
        <v>250</v>
      </c>
    </row>
    <row r="51" spans="1:7" x14ac:dyDescent="0.2">
      <c r="A51" s="37" t="s">
        <v>663</v>
      </c>
      <c r="B51" s="38">
        <v>1</v>
      </c>
      <c r="C51" s="38">
        <v>1</v>
      </c>
      <c r="D51" s="38">
        <v>1</v>
      </c>
      <c r="E51" s="38">
        <v>0</v>
      </c>
      <c r="F51" s="101">
        <v>500</v>
      </c>
    </row>
    <row r="52" spans="1:7" x14ac:dyDescent="0.2">
      <c r="A52" s="37" t="s">
        <v>742</v>
      </c>
      <c r="B52" s="38">
        <v>3</v>
      </c>
      <c r="C52" s="38">
        <v>3</v>
      </c>
      <c r="D52" s="38">
        <v>3</v>
      </c>
      <c r="E52" s="38">
        <v>0</v>
      </c>
      <c r="F52" s="101">
        <v>680</v>
      </c>
    </row>
    <row r="53" spans="1:7" x14ac:dyDescent="0.2">
      <c r="A53" s="37" t="s">
        <v>803</v>
      </c>
      <c r="B53" s="38">
        <v>2</v>
      </c>
      <c r="C53" s="38">
        <v>2</v>
      </c>
      <c r="D53" s="38">
        <v>2</v>
      </c>
      <c r="E53" s="38">
        <v>0</v>
      </c>
      <c r="F53" s="101">
        <v>140</v>
      </c>
    </row>
    <row r="54" spans="1:7" x14ac:dyDescent="0.2">
      <c r="A54" s="37" t="s">
        <v>704</v>
      </c>
      <c r="B54" s="38">
        <v>1</v>
      </c>
      <c r="C54" s="38">
        <v>1</v>
      </c>
      <c r="D54" s="38">
        <v>1</v>
      </c>
      <c r="E54" s="38">
        <v>0</v>
      </c>
      <c r="F54" s="101">
        <v>0</v>
      </c>
    </row>
    <row r="55" spans="1:7" x14ac:dyDescent="0.2">
      <c r="A55" s="37" t="s">
        <v>750</v>
      </c>
      <c r="B55" s="38">
        <v>1</v>
      </c>
      <c r="C55" s="38">
        <v>1</v>
      </c>
      <c r="D55" s="38">
        <v>1</v>
      </c>
      <c r="E55" s="38">
        <v>0</v>
      </c>
      <c r="F55" s="101">
        <v>310</v>
      </c>
    </row>
    <row r="56" spans="1:7" x14ac:dyDescent="0.2">
      <c r="A56" s="37" t="s">
        <v>781</v>
      </c>
      <c r="B56" s="38">
        <v>1</v>
      </c>
      <c r="C56" s="38">
        <v>1</v>
      </c>
      <c r="D56" s="38">
        <v>0</v>
      </c>
      <c r="E56" s="38">
        <v>1</v>
      </c>
      <c r="F56" s="101">
        <v>0</v>
      </c>
    </row>
    <row r="57" spans="1:7" x14ac:dyDescent="0.2">
      <c r="A57" s="37" t="s">
        <v>785</v>
      </c>
      <c r="B57" s="38">
        <v>1</v>
      </c>
      <c r="C57" s="38">
        <v>1</v>
      </c>
      <c r="D57" s="38">
        <v>1</v>
      </c>
      <c r="E57" s="38">
        <v>0</v>
      </c>
      <c r="F57" s="101">
        <v>61</v>
      </c>
    </row>
    <row r="58" spans="1:7" x14ac:dyDescent="0.2">
      <c r="A58" s="37" t="s">
        <v>787</v>
      </c>
      <c r="B58" s="38">
        <v>1</v>
      </c>
      <c r="C58" s="38">
        <v>1</v>
      </c>
      <c r="D58" s="38">
        <v>1</v>
      </c>
      <c r="E58" s="38">
        <v>0</v>
      </c>
      <c r="F58" s="101">
        <v>0</v>
      </c>
    </row>
    <row r="59" spans="1:7" x14ac:dyDescent="0.2">
      <c r="A59" s="36" t="s">
        <v>86</v>
      </c>
      <c r="B59" s="38">
        <v>12</v>
      </c>
      <c r="C59" s="38">
        <v>12</v>
      </c>
      <c r="D59" s="38">
        <v>8</v>
      </c>
      <c r="E59" s="38">
        <v>4</v>
      </c>
      <c r="F59" s="100">
        <v>3130</v>
      </c>
      <c r="G59" s="38" t="s">
        <v>812</v>
      </c>
    </row>
    <row r="60" spans="1:7" x14ac:dyDescent="0.2">
      <c r="A60" s="37" t="s">
        <v>597</v>
      </c>
      <c r="B60" s="38">
        <v>1</v>
      </c>
      <c r="C60" s="38">
        <v>1</v>
      </c>
      <c r="D60" s="38">
        <v>0</v>
      </c>
      <c r="E60" s="38">
        <v>1</v>
      </c>
      <c r="F60" s="101">
        <v>0</v>
      </c>
    </row>
    <row r="61" spans="1:7" x14ac:dyDescent="0.2">
      <c r="A61" s="37" t="s">
        <v>594</v>
      </c>
      <c r="B61" s="38">
        <v>1</v>
      </c>
      <c r="C61" s="38">
        <v>1</v>
      </c>
      <c r="D61" s="38">
        <v>0</v>
      </c>
      <c r="E61" s="38">
        <v>1</v>
      </c>
      <c r="F61" s="101">
        <v>0</v>
      </c>
    </row>
    <row r="62" spans="1:7" x14ac:dyDescent="0.2">
      <c r="A62" s="37" t="s">
        <v>663</v>
      </c>
      <c r="B62" s="38">
        <v>1</v>
      </c>
      <c r="C62" s="38">
        <v>1</v>
      </c>
      <c r="D62" s="38">
        <v>1</v>
      </c>
      <c r="E62" s="38">
        <v>0</v>
      </c>
      <c r="F62" s="101">
        <v>0</v>
      </c>
    </row>
    <row r="63" spans="1:7" x14ac:dyDescent="0.2">
      <c r="A63" s="37" t="s">
        <v>601</v>
      </c>
      <c r="B63" s="38">
        <v>1</v>
      </c>
      <c r="C63" s="38">
        <v>1</v>
      </c>
      <c r="D63" s="38">
        <v>0</v>
      </c>
      <c r="E63" s="38">
        <v>1</v>
      </c>
      <c r="F63" s="101">
        <v>0</v>
      </c>
    </row>
    <row r="64" spans="1:7" x14ac:dyDescent="0.2">
      <c r="A64" s="37" t="s">
        <v>604</v>
      </c>
      <c r="B64" s="38">
        <v>1</v>
      </c>
      <c r="C64" s="38">
        <v>1</v>
      </c>
      <c r="D64" s="38">
        <v>0</v>
      </c>
      <c r="E64" s="38">
        <v>1</v>
      </c>
      <c r="F64" s="101">
        <v>0</v>
      </c>
    </row>
    <row r="65" spans="1:6" x14ac:dyDescent="0.2">
      <c r="A65" s="37" t="s">
        <v>668</v>
      </c>
      <c r="B65" s="38">
        <v>1</v>
      </c>
      <c r="C65" s="38">
        <v>1</v>
      </c>
      <c r="D65" s="38">
        <v>1</v>
      </c>
      <c r="E65" s="38">
        <v>0</v>
      </c>
      <c r="F65" s="101">
        <v>1500</v>
      </c>
    </row>
    <row r="66" spans="1:6" x14ac:dyDescent="0.2">
      <c r="A66" s="37" t="s">
        <v>669</v>
      </c>
      <c r="B66" s="38">
        <v>1</v>
      </c>
      <c r="C66" s="38">
        <v>1</v>
      </c>
      <c r="D66" s="38">
        <v>1</v>
      </c>
      <c r="E66" s="38">
        <v>0</v>
      </c>
      <c r="F66" s="101">
        <v>110</v>
      </c>
    </row>
    <row r="67" spans="1:6" x14ac:dyDescent="0.2">
      <c r="A67" s="37" t="s">
        <v>751</v>
      </c>
      <c r="B67" s="38">
        <v>1</v>
      </c>
      <c r="C67" s="38">
        <v>1</v>
      </c>
      <c r="D67" s="38">
        <v>1</v>
      </c>
      <c r="E67" s="38">
        <v>0</v>
      </c>
      <c r="F67" s="101">
        <v>500</v>
      </c>
    </row>
    <row r="68" spans="1:6" x14ac:dyDescent="0.2">
      <c r="A68" s="37" t="s">
        <v>752</v>
      </c>
      <c r="B68" s="38">
        <v>1</v>
      </c>
      <c r="C68" s="38">
        <v>1</v>
      </c>
      <c r="D68" s="38">
        <v>1</v>
      </c>
      <c r="E68" s="38">
        <v>0</v>
      </c>
      <c r="F68" s="101">
        <v>400</v>
      </c>
    </row>
    <row r="69" spans="1:6" x14ac:dyDescent="0.2">
      <c r="A69" s="37" t="s">
        <v>607</v>
      </c>
      <c r="B69" s="38">
        <v>1</v>
      </c>
      <c r="C69" s="38">
        <v>1</v>
      </c>
      <c r="D69" s="38">
        <v>1</v>
      </c>
      <c r="E69" s="38">
        <v>0</v>
      </c>
      <c r="F69" s="101">
        <v>300</v>
      </c>
    </row>
    <row r="70" spans="1:6" x14ac:dyDescent="0.2">
      <c r="A70" s="37" t="s">
        <v>754</v>
      </c>
      <c r="B70" s="38">
        <v>1</v>
      </c>
      <c r="C70" s="38">
        <v>1</v>
      </c>
      <c r="D70" s="38">
        <v>1</v>
      </c>
      <c r="E70" s="38">
        <v>0</v>
      </c>
      <c r="F70" s="101">
        <v>0</v>
      </c>
    </row>
    <row r="71" spans="1:6" x14ac:dyDescent="0.2">
      <c r="A71" s="37" t="s">
        <v>755</v>
      </c>
      <c r="B71" s="38">
        <v>1</v>
      </c>
      <c r="C71" s="38">
        <v>1</v>
      </c>
      <c r="D71" s="38">
        <v>1</v>
      </c>
      <c r="E71" s="38">
        <v>0</v>
      </c>
      <c r="F71" s="101">
        <v>320</v>
      </c>
    </row>
    <row r="72" spans="1:6" x14ac:dyDescent="0.2">
      <c r="A72" s="36" t="s">
        <v>83</v>
      </c>
      <c r="B72" s="38">
        <v>9</v>
      </c>
      <c r="C72" s="38">
        <v>9</v>
      </c>
      <c r="D72" s="38">
        <v>7</v>
      </c>
      <c r="E72" s="38">
        <v>2</v>
      </c>
      <c r="F72" s="100">
        <v>2150</v>
      </c>
    </row>
    <row r="73" spans="1:6" x14ac:dyDescent="0.2">
      <c r="A73" s="37" t="s">
        <v>607</v>
      </c>
      <c r="B73" s="38">
        <v>1</v>
      </c>
      <c r="C73" s="38">
        <v>1</v>
      </c>
      <c r="D73" s="38">
        <v>1</v>
      </c>
      <c r="E73" s="38">
        <v>0</v>
      </c>
      <c r="F73" s="101">
        <v>49</v>
      </c>
    </row>
    <row r="74" spans="1:6" x14ac:dyDescent="0.2">
      <c r="A74" s="37" t="s">
        <v>670</v>
      </c>
      <c r="B74" s="38">
        <v>1</v>
      </c>
      <c r="C74" s="38">
        <v>1</v>
      </c>
      <c r="D74" s="38">
        <v>1</v>
      </c>
      <c r="E74" s="38">
        <v>0</v>
      </c>
      <c r="F74" s="101">
        <v>80</v>
      </c>
    </row>
    <row r="75" spans="1:6" x14ac:dyDescent="0.2">
      <c r="A75" s="37" t="s">
        <v>672</v>
      </c>
      <c r="B75" s="38">
        <v>2</v>
      </c>
      <c r="C75" s="38">
        <v>2</v>
      </c>
      <c r="D75" s="38">
        <v>2</v>
      </c>
      <c r="E75" s="38">
        <v>0</v>
      </c>
      <c r="F75" s="101">
        <v>700</v>
      </c>
    </row>
    <row r="76" spans="1:6" x14ac:dyDescent="0.2">
      <c r="A76" s="37" t="s">
        <v>674</v>
      </c>
      <c r="B76" s="38">
        <v>1</v>
      </c>
      <c r="C76" s="38">
        <v>1</v>
      </c>
      <c r="D76" s="38">
        <v>1</v>
      </c>
      <c r="E76" s="38">
        <v>0</v>
      </c>
      <c r="F76" s="101">
        <v>50</v>
      </c>
    </row>
    <row r="77" spans="1:6" x14ac:dyDescent="0.2">
      <c r="A77" s="37" t="s">
        <v>676</v>
      </c>
      <c r="B77" s="38">
        <v>1</v>
      </c>
      <c r="C77" s="38">
        <v>1</v>
      </c>
      <c r="D77" s="38">
        <v>1</v>
      </c>
      <c r="E77" s="38">
        <v>0</v>
      </c>
      <c r="F77" s="101">
        <v>320</v>
      </c>
    </row>
    <row r="78" spans="1:6" x14ac:dyDescent="0.2">
      <c r="A78" s="37" t="s">
        <v>707</v>
      </c>
      <c r="B78" s="38">
        <v>1</v>
      </c>
      <c r="C78" s="38">
        <v>1</v>
      </c>
      <c r="D78" s="38">
        <v>0</v>
      </c>
      <c r="E78" s="38">
        <v>1</v>
      </c>
      <c r="F78" s="101">
        <v>400</v>
      </c>
    </row>
    <row r="79" spans="1:6" x14ac:dyDescent="0.2">
      <c r="A79" s="37" t="s">
        <v>709</v>
      </c>
      <c r="B79" s="38">
        <v>1</v>
      </c>
      <c r="C79" s="38">
        <v>1</v>
      </c>
      <c r="D79" s="38">
        <v>0</v>
      </c>
      <c r="E79" s="38">
        <v>1</v>
      </c>
      <c r="F79" s="101">
        <v>400</v>
      </c>
    </row>
    <row r="80" spans="1:6" x14ac:dyDescent="0.2">
      <c r="A80" s="37" t="s">
        <v>791</v>
      </c>
      <c r="B80" s="38">
        <v>1</v>
      </c>
      <c r="C80" s="38">
        <v>1</v>
      </c>
      <c r="D80" s="38">
        <v>1</v>
      </c>
      <c r="E80" s="38">
        <v>0</v>
      </c>
      <c r="F80" s="101">
        <v>151</v>
      </c>
    </row>
    <row r="81" spans="1:7" x14ac:dyDescent="0.2">
      <c r="A81" s="36" t="s">
        <v>87</v>
      </c>
      <c r="B81" s="38">
        <v>4</v>
      </c>
      <c r="C81" s="38">
        <v>4</v>
      </c>
      <c r="D81" s="38">
        <v>4</v>
      </c>
      <c r="E81" s="38">
        <v>0</v>
      </c>
      <c r="F81" s="100">
        <v>1870</v>
      </c>
      <c r="G81" s="38" t="s">
        <v>810</v>
      </c>
    </row>
    <row r="82" spans="1:7" x14ac:dyDescent="0.2">
      <c r="A82" s="37" t="s">
        <v>612</v>
      </c>
      <c r="B82" s="38">
        <v>4</v>
      </c>
      <c r="C82" s="38">
        <v>4</v>
      </c>
      <c r="D82" s="38">
        <v>4</v>
      </c>
      <c r="E82" s="38">
        <v>0</v>
      </c>
      <c r="F82" s="101">
        <v>1870</v>
      </c>
    </row>
    <row r="83" spans="1:7" x14ac:dyDescent="0.2">
      <c r="A83" s="36" t="s">
        <v>84</v>
      </c>
      <c r="B83" s="38">
        <v>7</v>
      </c>
      <c r="C83" s="38">
        <v>7</v>
      </c>
      <c r="D83" s="38">
        <v>7</v>
      </c>
      <c r="E83" s="38">
        <v>0</v>
      </c>
      <c r="F83" s="100">
        <v>1737</v>
      </c>
      <c r="G83" t="s">
        <v>811</v>
      </c>
    </row>
    <row r="84" spans="1:7" x14ac:dyDescent="0.2">
      <c r="A84" s="37" t="s">
        <v>617</v>
      </c>
      <c r="B84" s="38">
        <v>3</v>
      </c>
      <c r="C84" s="38">
        <v>3</v>
      </c>
      <c r="D84" s="38">
        <v>3</v>
      </c>
      <c r="E84" s="38">
        <v>0</v>
      </c>
      <c r="F84" s="101">
        <v>824</v>
      </c>
    </row>
    <row r="85" spans="1:7" x14ac:dyDescent="0.2">
      <c r="A85" s="37" t="s">
        <v>734</v>
      </c>
      <c r="B85" s="38">
        <v>4</v>
      </c>
      <c r="C85" s="38">
        <v>4</v>
      </c>
      <c r="D85" s="38">
        <v>4</v>
      </c>
      <c r="E85" s="38">
        <v>0</v>
      </c>
      <c r="F85" s="101">
        <v>913</v>
      </c>
    </row>
    <row r="86" spans="1:7" x14ac:dyDescent="0.2">
      <c r="A86" s="36" t="s">
        <v>82</v>
      </c>
      <c r="B86" s="38">
        <v>10</v>
      </c>
      <c r="C86" s="38">
        <v>10</v>
      </c>
      <c r="D86" s="38">
        <v>10</v>
      </c>
      <c r="E86" s="38">
        <v>0</v>
      </c>
      <c r="F86" s="100">
        <v>3877</v>
      </c>
    </row>
    <row r="87" spans="1:7" x14ac:dyDescent="0.2">
      <c r="A87" s="37" t="s">
        <v>621</v>
      </c>
      <c r="B87" s="38">
        <v>2</v>
      </c>
      <c r="C87" s="38">
        <v>2</v>
      </c>
      <c r="D87" s="38">
        <v>2</v>
      </c>
      <c r="E87" s="38">
        <v>0</v>
      </c>
      <c r="F87" s="39">
        <v>750</v>
      </c>
    </row>
    <row r="88" spans="1:7" x14ac:dyDescent="0.2">
      <c r="A88" s="37" t="s">
        <v>625</v>
      </c>
      <c r="B88" s="38">
        <v>7</v>
      </c>
      <c r="C88" s="38">
        <v>7</v>
      </c>
      <c r="D88" s="38">
        <v>7</v>
      </c>
      <c r="E88" s="38">
        <v>0</v>
      </c>
      <c r="F88" s="39">
        <v>3100</v>
      </c>
    </row>
    <row r="89" spans="1:7" x14ac:dyDescent="0.2">
      <c r="A89" s="37" t="s">
        <v>719</v>
      </c>
      <c r="B89" s="38">
        <v>1</v>
      </c>
      <c r="C89" s="38">
        <v>1</v>
      </c>
      <c r="D89" s="38">
        <v>1</v>
      </c>
      <c r="E89" s="38">
        <v>0</v>
      </c>
      <c r="F89" s="39">
        <v>27</v>
      </c>
    </row>
    <row r="90" spans="1:7" x14ac:dyDescent="0.2">
      <c r="A90" s="36" t="s">
        <v>452</v>
      </c>
      <c r="B90" s="38">
        <v>104</v>
      </c>
      <c r="C90" s="38">
        <v>104</v>
      </c>
      <c r="D90" s="38">
        <v>88</v>
      </c>
      <c r="E90" s="38">
        <v>16</v>
      </c>
      <c r="F90" s="39">
        <v>23460</v>
      </c>
    </row>
    <row r="91" spans="1:7" x14ac:dyDescent="0.2">
      <c r="F91"/>
    </row>
    <row r="92" spans="1:7" x14ac:dyDescent="0.2">
      <c r="F92"/>
    </row>
    <row r="93" spans="1:7" x14ac:dyDescent="0.2">
      <c r="F93"/>
    </row>
    <row r="94" spans="1:7" x14ac:dyDescent="0.2">
      <c r="F94"/>
    </row>
    <row r="95" spans="1:7" x14ac:dyDescent="0.2">
      <c r="F95"/>
    </row>
    <row r="96" spans="1:7" x14ac:dyDescent="0.2">
      <c r="F96"/>
    </row>
    <row r="97" spans="6:6" x14ac:dyDescent="0.2">
      <c r="F97"/>
    </row>
    <row r="98" spans="6:6" x14ac:dyDescent="0.2">
      <c r="F98"/>
    </row>
    <row r="99" spans="6:6" x14ac:dyDescent="0.2">
      <c r="F99"/>
    </row>
    <row r="100" spans="6:6" x14ac:dyDescent="0.2">
      <c r="F100"/>
    </row>
    <row r="101" spans="6:6" x14ac:dyDescent="0.2">
      <c r="F101"/>
    </row>
    <row r="102" spans="6:6" x14ac:dyDescent="0.2">
      <c r="F102"/>
    </row>
    <row r="103" spans="6:6" x14ac:dyDescent="0.2">
      <c r="F103"/>
    </row>
    <row r="104" spans="6:6" x14ac:dyDescent="0.2">
      <c r="F104"/>
    </row>
  </sheetData>
  <pageMargins left="0.7" right="0.7" top="0.75" bottom="0.75" header="0.3" footer="0.3"/>
  <pageSetup scale="44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50</vt:i4>
      </vt:variant>
    </vt:vector>
  </HeadingPairs>
  <TitlesOfParts>
    <vt:vector size="54" baseType="lpstr">
      <vt:lpstr>Hoja2</vt:lpstr>
      <vt:lpstr>Hoja1</vt:lpstr>
      <vt:lpstr>Temporal</vt:lpstr>
      <vt:lpstr>INFORME </vt:lpstr>
      <vt:lpstr>Adulto_Mayor</vt:lpstr>
      <vt:lpstr>Adulto_Sector_Laboral</vt:lpstr>
      <vt:lpstr>Alta_Verapaz</vt:lpstr>
      <vt:lpstr>'INFORME '!Área_de_impresión</vt:lpstr>
      <vt:lpstr>Temporal!Área_de_impresión</vt:lpstr>
      <vt:lpstr>Baja_Verapaz</vt:lpstr>
      <vt:lpstr>Capacidades</vt:lpstr>
      <vt:lpstr>Chimaltenango</vt:lpstr>
      <vt:lpstr>Chiquimula</vt:lpstr>
      <vt:lpstr>Departamento</vt:lpstr>
      <vt:lpstr>Departamento1</vt:lpstr>
      <vt:lpstr>El_Progreso</vt:lpstr>
      <vt:lpstr>Escuintla</vt:lpstr>
      <vt:lpstr>Eventos_Especiales</vt:lpstr>
      <vt:lpstr>Festivales_Deportivos_y_Recreativos</vt:lpstr>
      <vt:lpstr>Guatemala</vt:lpstr>
      <vt:lpstr>Huehuetenango</vt:lpstr>
      <vt:lpstr>Inclusion</vt:lpstr>
      <vt:lpstr>Izabal</vt:lpstr>
      <vt:lpstr>Jalapa</vt:lpstr>
      <vt:lpstr>Jutiapa</vt:lpstr>
      <vt:lpstr>Juventud</vt:lpstr>
      <vt:lpstr>Mujer</vt:lpstr>
      <vt:lpstr>Municipio</vt:lpstr>
      <vt:lpstr>Niñez</vt:lpstr>
      <vt:lpstr>Pelota_Maya</vt:lpstr>
      <vt:lpstr>Petén</vt:lpstr>
      <vt:lpstr>Piramide</vt:lpstr>
      <vt:lpstr>pirámide</vt:lpstr>
      <vt:lpstr>Plan_Luz</vt:lpstr>
      <vt:lpstr>Temporal!Políticas</vt:lpstr>
      <vt:lpstr>Producto</vt:lpstr>
      <vt:lpstr>Programa</vt:lpstr>
      <vt:lpstr>Quetzaltenango</vt:lpstr>
      <vt:lpstr>Quiché</vt:lpstr>
      <vt:lpstr>Red_de_Promotores</vt:lpstr>
      <vt:lpstr>REGION</vt:lpstr>
      <vt:lpstr>Retalhuleu</vt:lpstr>
      <vt:lpstr>Sacatepéquez</vt:lpstr>
      <vt:lpstr>San_Marcos</vt:lpstr>
      <vt:lpstr>Santa_Rosa</vt:lpstr>
      <vt:lpstr>Servicio_Civico</vt:lpstr>
      <vt:lpstr>Sololá</vt:lpstr>
      <vt:lpstr>SUB</vt:lpstr>
      <vt:lpstr>SUB_PRODUCTO</vt:lpstr>
      <vt:lpstr>SUBPRODUCTO</vt:lpstr>
      <vt:lpstr>Suchitepéquez</vt:lpstr>
      <vt:lpstr>Temporal!Títulos_a_imprimir</vt:lpstr>
      <vt:lpstr>Totonicapán</vt:lpstr>
      <vt:lpstr>Zacapa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Haroldo Raymundo Chavez Lopez</dc:creator>
  <cp:lastModifiedBy>Sandra Zoraida Vargas Hernádez</cp:lastModifiedBy>
  <cp:lastPrinted>2019-02-18T22:39:38Z</cp:lastPrinted>
  <dcterms:created xsi:type="dcterms:W3CDTF">2016-02-08T18:15:07Z</dcterms:created>
  <dcterms:modified xsi:type="dcterms:W3CDTF">2019-04-04T19:10:04Z</dcterms:modified>
</cp:coreProperties>
</file>