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9\INFORMACION PUBLICA DE OFICIO\2. DEPORTE\8. AGOSTO\"/>
    </mc:Choice>
  </mc:AlternateContent>
  <bookViews>
    <workbookView xWindow="0" yWindow="0" windowWidth="20490" windowHeight="7455" tabRatio="754"/>
  </bookViews>
  <sheets>
    <sheet name="RENGLON 011 " sheetId="7" r:id="rId1"/>
    <sheet name="RENGLON 021" sheetId="2" r:id="rId2"/>
    <sheet name="RENGLON 029" sheetId="4" r:id="rId3"/>
    <sheet name="RENGLON 031" sheetId="5" r:id="rId4"/>
    <sheet name="SUBGRUPO18" sheetId="8" r:id="rId5"/>
  </sheets>
  <definedNames>
    <definedName name="_xlnm._FilterDatabase" localSheetId="1" hidden="1">'RENGLON 021'!$A$9:$R$126</definedName>
    <definedName name="_xlnm._FilterDatabase" localSheetId="2" hidden="1">'RENGLON 029'!$A$9:$H$9</definedName>
    <definedName name="_xlnm._FilterDatabase" localSheetId="3" hidden="1">'RENGLON 031'!$A$9:$J$615</definedName>
    <definedName name="Excel_BuiltIn_Print_Titles_1_1" localSheetId="0">'RENGLON 011 '!$1:$10</definedName>
    <definedName name="Excel_BuiltIn_Print_Titles_1_1">#REF!</definedName>
    <definedName name="Excel_BuiltIn_Print_Titles_2_1">'RENGLON 021'!$1:$9</definedName>
    <definedName name="Excel_BuiltIn_Print_Titles_5">'RENGLON 031'!$2:$9</definedName>
    <definedName name="_xlnm.Print_Titles" localSheetId="0">'RENGLON 011 '!$1:$10</definedName>
    <definedName name="_xlnm.Print_Titles" localSheetId="1">'RENGLON 021'!$1:$9</definedName>
    <definedName name="_xlnm.Print_Titles" localSheetId="2">'RENGLON 029'!$1:$9</definedName>
    <definedName name="_xlnm.Print_Titles" localSheetId="3">'RENGLON 031'!$2:$9</definedName>
  </definedNames>
  <calcPr calcId="152511" fullCalcOnLoad="1"/>
</workbook>
</file>

<file path=xl/calcChain.xml><?xml version="1.0" encoding="utf-8"?>
<calcChain xmlns="http://schemas.openxmlformats.org/spreadsheetml/2006/main">
  <c r="J242" i="5" l="1"/>
  <c r="J263" i="5"/>
  <c r="J270" i="5"/>
  <c r="H419" i="4"/>
  <c r="J528" i="5"/>
  <c r="J268" i="5"/>
  <c r="J288" i="5"/>
  <c r="J278" i="5"/>
  <c r="J231" i="5"/>
  <c r="J230" i="5"/>
  <c r="P112" i="2"/>
  <c r="J267" i="5"/>
  <c r="P95" i="2"/>
  <c r="P110" i="2"/>
  <c r="J224" i="5"/>
  <c r="J284" i="5"/>
  <c r="P98" i="2"/>
  <c r="P34" i="2"/>
  <c r="J271" i="5"/>
  <c r="P30" i="2"/>
  <c r="J259" i="5"/>
  <c r="P28" i="2"/>
  <c r="J274" i="5"/>
  <c r="J222" i="5"/>
  <c r="P101" i="2"/>
  <c r="P19" i="7"/>
  <c r="J283" i="5"/>
  <c r="J299" i="5"/>
  <c r="P111" i="2"/>
  <c r="H213" i="4"/>
  <c r="H219" i="4"/>
  <c r="H156" i="4"/>
  <c r="H359" i="4"/>
  <c r="H385" i="4"/>
  <c r="H150" i="4"/>
  <c r="H357" i="4"/>
  <c r="H322" i="4"/>
  <c r="H356" i="4"/>
  <c r="H375" i="4"/>
  <c r="H353" i="4"/>
  <c r="H228" i="4"/>
  <c r="H360" i="4"/>
  <c r="H352" i="4"/>
  <c r="H355" i="4"/>
  <c r="H370" i="4"/>
  <c r="H326" i="4"/>
  <c r="H232" i="4"/>
  <c r="H27" i="4"/>
  <c r="H328" i="4"/>
  <c r="H374" i="4"/>
  <c r="H381" i="4"/>
  <c r="H74" i="4"/>
  <c r="H185" i="4"/>
  <c r="N16" i="7"/>
  <c r="A535" i="5"/>
  <c r="A526" i="5"/>
  <c r="A522" i="5"/>
  <c r="A447" i="5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149" i="4"/>
  <c r="O20" i="7"/>
  <c r="O19" i="7"/>
  <c r="M19" i="7"/>
  <c r="G275" i="5"/>
  <c r="I275" i="5"/>
  <c r="G309" i="5"/>
  <c r="I309" i="5"/>
  <c r="G316" i="5"/>
  <c r="I316" i="5"/>
  <c r="N15" i="7"/>
  <c r="O15" i="7"/>
  <c r="N12" i="7"/>
  <c r="H164" i="5"/>
  <c r="G607" i="5"/>
  <c r="I607" i="5"/>
  <c r="G531" i="5"/>
  <c r="I531" i="5"/>
  <c r="G615" i="5"/>
  <c r="I615" i="5"/>
  <c r="G614" i="5"/>
  <c r="I614" i="5"/>
  <c r="G613" i="5"/>
  <c r="I613" i="5"/>
  <c r="G612" i="5"/>
  <c r="I612" i="5"/>
  <c r="G611" i="5"/>
  <c r="I611" i="5"/>
  <c r="G610" i="5"/>
  <c r="I610" i="5"/>
  <c r="G609" i="5"/>
  <c r="I609" i="5"/>
  <c r="G608" i="5"/>
  <c r="I608" i="5"/>
  <c r="G606" i="5"/>
  <c r="I606" i="5"/>
  <c r="G605" i="5"/>
  <c r="I605" i="5"/>
  <c r="G604" i="5"/>
  <c r="I604" i="5"/>
  <c r="G603" i="5"/>
  <c r="I603" i="5"/>
  <c r="G602" i="5"/>
  <c r="I602" i="5"/>
  <c r="G601" i="5"/>
  <c r="I601" i="5"/>
  <c r="G600" i="5"/>
  <c r="I600" i="5"/>
  <c r="G599" i="5"/>
  <c r="I599" i="5"/>
  <c r="G598" i="5"/>
  <c r="I598" i="5"/>
  <c r="G597" i="5"/>
  <c r="I597" i="5"/>
  <c r="G596" i="5"/>
  <c r="I596" i="5"/>
  <c r="G595" i="5"/>
  <c r="I595" i="5"/>
  <c r="G594" i="5"/>
  <c r="I594" i="5"/>
  <c r="G593" i="5"/>
  <c r="I593" i="5"/>
  <c r="G592" i="5"/>
  <c r="I592" i="5"/>
  <c r="G591" i="5"/>
  <c r="I591" i="5"/>
  <c r="G590" i="5"/>
  <c r="I590" i="5"/>
  <c r="G589" i="5"/>
  <c r="I589" i="5"/>
  <c r="G588" i="5"/>
  <c r="I588" i="5"/>
  <c r="G587" i="5"/>
  <c r="I587" i="5"/>
  <c r="G586" i="5"/>
  <c r="I586" i="5"/>
  <c r="G585" i="5"/>
  <c r="I585" i="5"/>
  <c r="G584" i="5"/>
  <c r="I584" i="5"/>
  <c r="G583" i="5"/>
  <c r="I583" i="5"/>
  <c r="G582" i="5"/>
  <c r="I582" i="5"/>
  <c r="G581" i="5"/>
  <c r="I581" i="5"/>
  <c r="G580" i="5"/>
  <c r="I580" i="5"/>
  <c r="G579" i="5"/>
  <c r="I579" i="5"/>
  <c r="G578" i="5"/>
  <c r="I578" i="5"/>
  <c r="G577" i="5"/>
  <c r="I577" i="5"/>
  <c r="G576" i="5"/>
  <c r="I576" i="5"/>
  <c r="G575" i="5"/>
  <c r="I575" i="5"/>
  <c r="G574" i="5"/>
  <c r="I574" i="5"/>
  <c r="G573" i="5"/>
  <c r="I573" i="5"/>
  <c r="G572" i="5"/>
  <c r="I572" i="5"/>
  <c r="G571" i="5"/>
  <c r="I571" i="5"/>
  <c r="G570" i="5"/>
  <c r="I570" i="5"/>
  <c r="G569" i="5"/>
  <c r="I569" i="5"/>
  <c r="G568" i="5"/>
  <c r="I568" i="5"/>
  <c r="G567" i="5"/>
  <c r="G566" i="5"/>
  <c r="I566" i="5"/>
  <c r="G565" i="5"/>
  <c r="G564" i="5"/>
  <c r="I564" i="5"/>
  <c r="G563" i="5"/>
  <c r="I563" i="5"/>
  <c r="G562" i="5"/>
  <c r="I562" i="5"/>
  <c r="G561" i="5"/>
  <c r="I561" i="5"/>
  <c r="G560" i="5"/>
  <c r="I560" i="5"/>
  <c r="G559" i="5"/>
  <c r="G558" i="5"/>
  <c r="I558" i="5"/>
  <c r="G557" i="5"/>
  <c r="I557" i="5"/>
  <c r="G556" i="5"/>
  <c r="I556" i="5"/>
  <c r="G555" i="5"/>
  <c r="I555" i="5"/>
  <c r="G554" i="5"/>
  <c r="I554" i="5"/>
  <c r="G553" i="5"/>
  <c r="I553" i="5"/>
  <c r="G552" i="5"/>
  <c r="I552" i="5"/>
  <c r="G551" i="5"/>
  <c r="I551" i="5"/>
  <c r="G550" i="5"/>
  <c r="G549" i="5"/>
  <c r="I549" i="5"/>
  <c r="G548" i="5"/>
  <c r="I548" i="5"/>
  <c r="G547" i="5"/>
  <c r="I547" i="5"/>
  <c r="G546" i="5"/>
  <c r="I546" i="5"/>
  <c r="G545" i="5"/>
  <c r="I545" i="5"/>
  <c r="G544" i="5"/>
  <c r="I544" i="5"/>
  <c r="G543" i="5"/>
  <c r="I543" i="5"/>
  <c r="G542" i="5"/>
  <c r="I542" i="5"/>
  <c r="G541" i="5"/>
  <c r="I541" i="5"/>
  <c r="G540" i="5"/>
  <c r="I540" i="5"/>
  <c r="G539" i="5"/>
  <c r="I539" i="5"/>
  <c r="G538" i="5"/>
  <c r="I538" i="5"/>
  <c r="G537" i="5"/>
  <c r="I537" i="5"/>
  <c r="G536" i="5"/>
  <c r="I536" i="5"/>
  <c r="G535" i="5"/>
  <c r="I535" i="5"/>
  <c r="G534" i="5"/>
  <c r="I534" i="5"/>
  <c r="G533" i="5"/>
  <c r="I533" i="5"/>
  <c r="G532" i="5"/>
  <c r="I532" i="5"/>
  <c r="G530" i="5"/>
  <c r="I530" i="5"/>
  <c r="G529" i="5"/>
  <c r="I529" i="5"/>
  <c r="G528" i="5"/>
  <c r="I528" i="5"/>
  <c r="G527" i="5"/>
  <c r="I527" i="5"/>
  <c r="G526" i="5"/>
  <c r="I526" i="5"/>
  <c r="G525" i="5"/>
  <c r="I525" i="5"/>
  <c r="G524" i="5"/>
  <c r="I524" i="5"/>
  <c r="G523" i="5"/>
  <c r="I523" i="5"/>
  <c r="G522" i="5"/>
  <c r="I522" i="5"/>
  <c r="G521" i="5"/>
  <c r="I521" i="5"/>
  <c r="G520" i="5"/>
  <c r="I520" i="5"/>
  <c r="G519" i="5"/>
  <c r="I519" i="5"/>
  <c r="G518" i="5"/>
  <c r="I518" i="5"/>
  <c r="G517" i="5"/>
  <c r="I517" i="5"/>
  <c r="G516" i="5"/>
  <c r="I516" i="5"/>
  <c r="G515" i="5"/>
  <c r="I515" i="5"/>
  <c r="G514" i="5"/>
  <c r="I514" i="5"/>
  <c r="G513" i="5"/>
  <c r="I513" i="5"/>
  <c r="G512" i="5"/>
  <c r="I512" i="5"/>
  <c r="G511" i="5"/>
  <c r="I511" i="5"/>
  <c r="G510" i="5"/>
  <c r="I510" i="5"/>
  <c r="G509" i="5"/>
  <c r="I509" i="5"/>
  <c r="G508" i="5"/>
  <c r="I508" i="5"/>
  <c r="G507" i="5"/>
  <c r="I507" i="5"/>
  <c r="G506" i="5"/>
  <c r="I506" i="5"/>
  <c r="G505" i="5"/>
  <c r="I505" i="5"/>
  <c r="G504" i="5"/>
  <c r="I504" i="5"/>
  <c r="G503" i="5"/>
  <c r="I503" i="5"/>
  <c r="G502" i="5"/>
  <c r="I502" i="5"/>
  <c r="G501" i="5"/>
  <c r="I501" i="5"/>
  <c r="G500" i="5"/>
  <c r="I500" i="5"/>
  <c r="G499" i="5"/>
  <c r="I499" i="5"/>
  <c r="G498" i="5"/>
  <c r="I498" i="5"/>
  <c r="G497" i="5"/>
  <c r="I497" i="5"/>
  <c r="G496" i="5"/>
  <c r="I496" i="5"/>
  <c r="G495" i="5"/>
  <c r="I495" i="5"/>
  <c r="G494" i="5"/>
  <c r="I494" i="5"/>
  <c r="G493" i="5"/>
  <c r="I493" i="5"/>
  <c r="G492" i="5"/>
  <c r="I492" i="5"/>
  <c r="G491" i="5"/>
  <c r="I491" i="5"/>
  <c r="G490" i="5"/>
  <c r="I490" i="5"/>
  <c r="G489" i="5"/>
  <c r="I489" i="5"/>
  <c r="G488" i="5"/>
  <c r="I488" i="5"/>
  <c r="G487" i="5"/>
  <c r="I487" i="5"/>
  <c r="G486" i="5"/>
  <c r="I486" i="5"/>
  <c r="G485" i="5"/>
  <c r="I485" i="5"/>
  <c r="G484" i="5"/>
  <c r="I484" i="5"/>
  <c r="G483" i="5"/>
  <c r="I483" i="5"/>
  <c r="G482" i="5"/>
  <c r="I482" i="5"/>
  <c r="G481" i="5"/>
  <c r="I481" i="5"/>
  <c r="G480" i="5"/>
  <c r="I480" i="5"/>
  <c r="G479" i="5"/>
  <c r="I479" i="5"/>
  <c r="G478" i="5"/>
  <c r="I478" i="5"/>
  <c r="G477" i="5"/>
  <c r="I477" i="5"/>
  <c r="G476" i="5"/>
  <c r="I476" i="5"/>
  <c r="G475" i="5"/>
  <c r="I475" i="5"/>
  <c r="G474" i="5"/>
  <c r="I474" i="5"/>
  <c r="G473" i="5"/>
  <c r="I473" i="5"/>
  <c r="G472" i="5"/>
  <c r="I472" i="5"/>
  <c r="G471" i="5"/>
  <c r="I471" i="5"/>
  <c r="G470" i="5"/>
  <c r="I470" i="5"/>
  <c r="G469" i="5"/>
  <c r="I469" i="5"/>
  <c r="G468" i="5"/>
  <c r="I468" i="5"/>
  <c r="G467" i="5"/>
  <c r="I467" i="5"/>
  <c r="G466" i="5"/>
  <c r="I466" i="5"/>
  <c r="G465" i="5"/>
  <c r="I465" i="5"/>
  <c r="G464" i="5"/>
  <c r="I464" i="5"/>
  <c r="G463" i="5"/>
  <c r="I463" i="5"/>
  <c r="G462" i="5"/>
  <c r="I462" i="5"/>
  <c r="G461" i="5"/>
  <c r="I461" i="5"/>
  <c r="G460" i="5"/>
  <c r="I460" i="5"/>
  <c r="G459" i="5"/>
  <c r="I459" i="5"/>
  <c r="G458" i="5"/>
  <c r="I458" i="5"/>
  <c r="G457" i="5"/>
  <c r="I457" i="5"/>
  <c r="G456" i="5"/>
  <c r="I456" i="5"/>
  <c r="G455" i="5"/>
  <c r="I455" i="5"/>
  <c r="G454" i="5"/>
  <c r="I454" i="5"/>
  <c r="G453" i="5"/>
  <c r="I453" i="5"/>
  <c r="G452" i="5"/>
  <c r="I452" i="5"/>
  <c r="G451" i="5"/>
  <c r="I451" i="5"/>
  <c r="G450" i="5"/>
  <c r="I450" i="5"/>
  <c r="G449" i="5"/>
  <c r="I449" i="5"/>
  <c r="G448" i="5"/>
  <c r="I448" i="5"/>
  <c r="G447" i="5"/>
  <c r="I447" i="5"/>
  <c r="G446" i="5"/>
  <c r="I446" i="5"/>
  <c r="G445" i="5"/>
  <c r="I445" i="5"/>
  <c r="G444" i="5"/>
  <c r="I444" i="5"/>
  <c r="G443" i="5"/>
  <c r="I443" i="5"/>
  <c r="G442" i="5"/>
  <c r="I442" i="5"/>
  <c r="G441" i="5"/>
  <c r="I441" i="5"/>
  <c r="G440" i="5"/>
  <c r="I440" i="5"/>
  <c r="G439" i="5"/>
  <c r="I439" i="5"/>
  <c r="G438" i="5"/>
  <c r="I438" i="5"/>
  <c r="G437" i="5"/>
  <c r="I437" i="5"/>
  <c r="G436" i="5"/>
  <c r="I436" i="5"/>
  <c r="G435" i="5"/>
  <c r="I435" i="5"/>
  <c r="G434" i="5"/>
  <c r="I434" i="5"/>
  <c r="G433" i="5"/>
  <c r="I433" i="5"/>
  <c r="G432" i="5"/>
  <c r="I432" i="5"/>
  <c r="G431" i="5"/>
  <c r="I431" i="5"/>
  <c r="G430" i="5"/>
  <c r="I430" i="5"/>
  <c r="G429" i="5"/>
  <c r="I429" i="5"/>
  <c r="G428" i="5"/>
  <c r="I428" i="5"/>
  <c r="G427" i="5"/>
  <c r="I427" i="5"/>
  <c r="G426" i="5"/>
  <c r="I426" i="5"/>
  <c r="G425" i="5"/>
  <c r="I425" i="5"/>
  <c r="G424" i="5"/>
  <c r="I424" i="5"/>
  <c r="G423" i="5"/>
  <c r="I423" i="5"/>
  <c r="G422" i="5"/>
  <c r="I422" i="5"/>
  <c r="G421" i="5"/>
  <c r="I421" i="5"/>
  <c r="G420" i="5"/>
  <c r="I420" i="5"/>
  <c r="G419" i="5"/>
  <c r="I419" i="5"/>
  <c r="G418" i="5"/>
  <c r="I418" i="5"/>
  <c r="G417" i="5"/>
  <c r="I417" i="5"/>
  <c r="G416" i="5"/>
  <c r="I416" i="5"/>
  <c r="G415" i="5"/>
  <c r="I415" i="5"/>
  <c r="G414" i="5"/>
  <c r="I414" i="5"/>
  <c r="G413" i="5"/>
  <c r="I413" i="5"/>
  <c r="G412" i="5"/>
  <c r="I412" i="5"/>
  <c r="G411" i="5"/>
  <c r="I411" i="5"/>
  <c r="G410" i="5"/>
  <c r="I410" i="5"/>
  <c r="G409" i="5"/>
  <c r="I409" i="5"/>
  <c r="G408" i="5"/>
  <c r="I408" i="5"/>
  <c r="G407" i="5"/>
  <c r="I407" i="5"/>
  <c r="G406" i="5"/>
  <c r="I406" i="5"/>
  <c r="G405" i="5"/>
  <c r="I405" i="5"/>
  <c r="G404" i="5"/>
  <c r="I404" i="5"/>
  <c r="G403" i="5"/>
  <c r="I403" i="5"/>
  <c r="G402" i="5"/>
  <c r="I402" i="5"/>
  <c r="G401" i="5"/>
  <c r="I401" i="5"/>
  <c r="G400" i="5"/>
  <c r="I400" i="5"/>
  <c r="G399" i="5"/>
  <c r="I399" i="5"/>
  <c r="G398" i="5"/>
  <c r="I398" i="5"/>
  <c r="G397" i="5"/>
  <c r="I397" i="5"/>
  <c r="G396" i="5"/>
  <c r="I396" i="5"/>
  <c r="G395" i="5"/>
  <c r="I395" i="5"/>
  <c r="G394" i="5"/>
  <c r="I394" i="5"/>
  <c r="G393" i="5"/>
  <c r="I393" i="5"/>
  <c r="G392" i="5"/>
  <c r="I392" i="5"/>
  <c r="G391" i="5"/>
  <c r="I391" i="5"/>
  <c r="G390" i="5"/>
  <c r="I390" i="5"/>
  <c r="G389" i="5"/>
  <c r="I389" i="5"/>
  <c r="G388" i="5"/>
  <c r="I388" i="5"/>
  <c r="G387" i="5"/>
  <c r="I387" i="5"/>
  <c r="G386" i="5"/>
  <c r="I386" i="5"/>
  <c r="G385" i="5"/>
  <c r="I385" i="5"/>
  <c r="G384" i="5"/>
  <c r="I384" i="5"/>
  <c r="G383" i="5"/>
  <c r="I383" i="5"/>
  <c r="G382" i="5"/>
  <c r="I382" i="5"/>
  <c r="G381" i="5"/>
  <c r="I381" i="5"/>
  <c r="G380" i="5"/>
  <c r="I380" i="5"/>
  <c r="G379" i="5"/>
  <c r="I379" i="5"/>
  <c r="G378" i="5"/>
  <c r="I378" i="5"/>
  <c r="G377" i="5"/>
  <c r="I377" i="5"/>
  <c r="G376" i="5"/>
  <c r="I376" i="5"/>
  <c r="G375" i="5"/>
  <c r="I375" i="5"/>
  <c r="G374" i="5"/>
  <c r="I374" i="5"/>
  <c r="G373" i="5"/>
  <c r="I373" i="5"/>
  <c r="G372" i="5"/>
  <c r="I372" i="5"/>
  <c r="G371" i="5"/>
  <c r="I371" i="5"/>
  <c r="G370" i="5"/>
  <c r="I370" i="5"/>
  <c r="G369" i="5"/>
  <c r="I369" i="5"/>
  <c r="G368" i="5"/>
  <c r="I368" i="5"/>
  <c r="G367" i="5"/>
  <c r="I367" i="5"/>
  <c r="G366" i="5"/>
  <c r="I366" i="5"/>
  <c r="G365" i="5"/>
  <c r="I365" i="5"/>
  <c r="G364" i="5"/>
  <c r="I364" i="5"/>
  <c r="G363" i="5"/>
  <c r="I363" i="5"/>
  <c r="G362" i="5"/>
  <c r="I362" i="5"/>
  <c r="G361" i="5"/>
  <c r="I361" i="5"/>
  <c r="G360" i="5"/>
  <c r="I360" i="5"/>
  <c r="G359" i="5"/>
  <c r="I359" i="5"/>
  <c r="G358" i="5"/>
  <c r="I358" i="5"/>
  <c r="G357" i="5"/>
  <c r="I357" i="5"/>
  <c r="G356" i="5"/>
  <c r="I356" i="5"/>
  <c r="G355" i="5"/>
  <c r="I355" i="5"/>
  <c r="G354" i="5"/>
  <c r="I354" i="5"/>
  <c r="G353" i="5"/>
  <c r="I353" i="5"/>
  <c r="G352" i="5"/>
  <c r="I352" i="5"/>
  <c r="G351" i="5"/>
  <c r="I351" i="5"/>
  <c r="G350" i="5"/>
  <c r="I350" i="5"/>
  <c r="G349" i="5"/>
  <c r="I349" i="5"/>
  <c r="G348" i="5"/>
  <c r="I348" i="5"/>
  <c r="G347" i="5"/>
  <c r="I347" i="5"/>
  <c r="G346" i="5"/>
  <c r="I346" i="5"/>
  <c r="G345" i="5"/>
  <c r="I345" i="5"/>
  <c r="G344" i="5"/>
  <c r="I344" i="5"/>
  <c r="G343" i="5"/>
  <c r="I343" i="5"/>
  <c r="G342" i="5"/>
  <c r="I342" i="5"/>
  <c r="G341" i="5"/>
  <c r="I341" i="5"/>
  <c r="G340" i="5"/>
  <c r="I340" i="5"/>
  <c r="G339" i="5"/>
  <c r="I339" i="5"/>
  <c r="G338" i="5"/>
  <c r="I338" i="5"/>
  <c r="G337" i="5"/>
  <c r="I337" i="5"/>
  <c r="G336" i="5"/>
  <c r="I336" i="5"/>
  <c r="G335" i="5"/>
  <c r="I335" i="5"/>
  <c r="G334" i="5"/>
  <c r="I334" i="5"/>
  <c r="G333" i="5"/>
  <c r="I333" i="5"/>
  <c r="G332" i="5"/>
  <c r="I332" i="5"/>
  <c r="G331" i="5"/>
  <c r="I331" i="5"/>
  <c r="G330" i="5"/>
  <c r="I330" i="5"/>
  <c r="G329" i="5"/>
  <c r="I329" i="5"/>
  <c r="G328" i="5"/>
  <c r="I328" i="5"/>
  <c r="G327" i="5"/>
  <c r="I327" i="5"/>
  <c r="G326" i="5"/>
  <c r="I326" i="5"/>
  <c r="G325" i="5"/>
  <c r="I325" i="5"/>
  <c r="G324" i="5"/>
  <c r="I324" i="5"/>
  <c r="G323" i="5"/>
  <c r="I323" i="5"/>
  <c r="G322" i="5"/>
  <c r="I322" i="5"/>
  <c r="G321" i="5"/>
  <c r="I321" i="5"/>
  <c r="G320" i="5"/>
  <c r="I320" i="5"/>
  <c r="G319" i="5"/>
  <c r="I319" i="5"/>
  <c r="G318" i="5"/>
  <c r="I318" i="5"/>
  <c r="G317" i="5"/>
  <c r="I317" i="5"/>
  <c r="G315" i="5"/>
  <c r="I315" i="5"/>
  <c r="G314" i="5"/>
  <c r="I314" i="5"/>
  <c r="G313" i="5"/>
  <c r="I313" i="5"/>
  <c r="G312" i="5"/>
  <c r="I312" i="5"/>
  <c r="G311" i="5"/>
  <c r="I311" i="5"/>
  <c r="G310" i="5"/>
  <c r="I310" i="5"/>
  <c r="G308" i="5"/>
  <c r="I308" i="5"/>
  <c r="G307" i="5"/>
  <c r="I307" i="5"/>
  <c r="G306" i="5"/>
  <c r="I306" i="5"/>
  <c r="G305" i="5"/>
  <c r="I305" i="5"/>
  <c r="G304" i="5"/>
  <c r="I304" i="5"/>
  <c r="G303" i="5"/>
  <c r="I303" i="5"/>
  <c r="G302" i="5"/>
  <c r="I302" i="5"/>
  <c r="G301" i="5"/>
  <c r="I301" i="5"/>
  <c r="G300" i="5"/>
  <c r="I300" i="5"/>
  <c r="G299" i="5"/>
  <c r="I299" i="5"/>
  <c r="G298" i="5"/>
  <c r="I298" i="5"/>
  <c r="G297" i="5"/>
  <c r="I297" i="5"/>
  <c r="G296" i="5"/>
  <c r="I296" i="5"/>
  <c r="G295" i="5"/>
  <c r="I295" i="5"/>
  <c r="G294" i="5"/>
  <c r="I294" i="5"/>
  <c r="G293" i="5"/>
  <c r="I293" i="5"/>
  <c r="G292" i="5"/>
  <c r="I292" i="5"/>
  <c r="G291" i="5"/>
  <c r="I291" i="5"/>
  <c r="G290" i="5"/>
  <c r="I290" i="5"/>
  <c r="G289" i="5"/>
  <c r="I289" i="5"/>
  <c r="G288" i="5"/>
  <c r="I288" i="5"/>
  <c r="G287" i="5"/>
  <c r="I287" i="5"/>
  <c r="G286" i="5"/>
  <c r="I286" i="5"/>
  <c r="G285" i="5"/>
  <c r="I285" i="5"/>
  <c r="G284" i="5"/>
  <c r="I284" i="5"/>
  <c r="G283" i="5"/>
  <c r="I283" i="5"/>
  <c r="G282" i="5"/>
  <c r="I282" i="5"/>
  <c r="G281" i="5"/>
  <c r="I281" i="5"/>
  <c r="G280" i="5"/>
  <c r="I280" i="5"/>
  <c r="G279" i="5"/>
  <c r="I279" i="5"/>
  <c r="G278" i="5"/>
  <c r="I278" i="5"/>
  <c r="G277" i="5"/>
  <c r="I277" i="5"/>
  <c r="G276" i="5"/>
  <c r="I276" i="5"/>
  <c r="G274" i="5"/>
  <c r="I274" i="5"/>
  <c r="G273" i="5"/>
  <c r="I273" i="5"/>
  <c r="G272" i="5"/>
  <c r="I272" i="5"/>
  <c r="G271" i="5"/>
  <c r="I271" i="5"/>
  <c r="G270" i="5"/>
  <c r="I270" i="5"/>
  <c r="G269" i="5"/>
  <c r="I269" i="5"/>
  <c r="G268" i="5"/>
  <c r="I268" i="5"/>
  <c r="G267" i="5"/>
  <c r="I267" i="5"/>
  <c r="G266" i="5"/>
  <c r="I266" i="5"/>
  <c r="G265" i="5"/>
  <c r="I265" i="5"/>
  <c r="G264" i="5"/>
  <c r="I264" i="5"/>
  <c r="G263" i="5"/>
  <c r="I263" i="5"/>
  <c r="G262" i="5"/>
  <c r="I262" i="5"/>
  <c r="G261" i="5"/>
  <c r="I261" i="5"/>
  <c r="G260" i="5"/>
  <c r="I260" i="5"/>
  <c r="G259" i="5"/>
  <c r="I259" i="5"/>
  <c r="G258" i="5"/>
  <c r="I258" i="5"/>
  <c r="G257" i="5"/>
  <c r="I257" i="5"/>
  <c r="G256" i="5"/>
  <c r="I256" i="5"/>
  <c r="G255" i="5"/>
  <c r="I255" i="5"/>
  <c r="G254" i="5"/>
  <c r="I254" i="5"/>
  <c r="G253" i="5"/>
  <c r="I253" i="5"/>
  <c r="G252" i="5"/>
  <c r="I252" i="5"/>
  <c r="G251" i="5"/>
  <c r="I251" i="5"/>
  <c r="G250" i="5"/>
  <c r="I250" i="5"/>
  <c r="G249" i="5"/>
  <c r="I249" i="5"/>
  <c r="G248" i="5"/>
  <c r="I248" i="5"/>
  <c r="G247" i="5"/>
  <c r="I247" i="5"/>
  <c r="G246" i="5"/>
  <c r="I246" i="5"/>
  <c r="G245" i="5"/>
  <c r="I245" i="5"/>
  <c r="G244" i="5"/>
  <c r="I244" i="5"/>
  <c r="G243" i="5"/>
  <c r="I243" i="5"/>
  <c r="G242" i="5"/>
  <c r="I242" i="5"/>
  <c r="G241" i="5"/>
  <c r="I241" i="5"/>
  <c r="G240" i="5"/>
  <c r="I240" i="5"/>
  <c r="G239" i="5"/>
  <c r="I239" i="5"/>
  <c r="G238" i="5"/>
  <c r="I238" i="5"/>
  <c r="G237" i="5"/>
  <c r="I237" i="5"/>
  <c r="G236" i="5"/>
  <c r="I236" i="5"/>
  <c r="G235" i="5"/>
  <c r="I235" i="5"/>
  <c r="G234" i="5"/>
  <c r="I234" i="5"/>
  <c r="G233" i="5"/>
  <c r="I233" i="5"/>
  <c r="G232" i="5"/>
  <c r="I232" i="5"/>
  <c r="G231" i="5"/>
  <c r="I231" i="5"/>
  <c r="G230" i="5"/>
  <c r="I230" i="5"/>
  <c r="G229" i="5"/>
  <c r="I229" i="5"/>
  <c r="G228" i="5"/>
  <c r="I228" i="5"/>
  <c r="G227" i="5"/>
  <c r="I227" i="5"/>
  <c r="G226" i="5"/>
  <c r="I226" i="5"/>
  <c r="G225" i="5"/>
  <c r="I225" i="5"/>
  <c r="G224" i="5"/>
  <c r="I224" i="5"/>
  <c r="G223" i="5"/>
  <c r="I223" i="5"/>
  <c r="G222" i="5"/>
  <c r="I222" i="5"/>
  <c r="G221" i="5"/>
  <c r="I221" i="5"/>
  <c r="G220" i="5"/>
  <c r="I220" i="5"/>
  <c r="G219" i="5"/>
  <c r="I219" i="5"/>
  <c r="G218" i="5"/>
  <c r="I218" i="5"/>
  <c r="G217" i="5"/>
  <c r="I217" i="5"/>
  <c r="G216" i="5"/>
  <c r="I216" i="5"/>
  <c r="G215" i="5"/>
  <c r="I215" i="5"/>
  <c r="G214" i="5"/>
  <c r="I214" i="5"/>
  <c r="G213" i="5"/>
  <c r="I213" i="5"/>
  <c r="G212" i="5"/>
  <c r="I212" i="5"/>
  <c r="G211" i="5"/>
  <c r="I211" i="5"/>
  <c r="G210" i="5"/>
  <c r="I210" i="5"/>
  <c r="G209" i="5"/>
  <c r="I209" i="5"/>
  <c r="G208" i="5"/>
  <c r="I208" i="5"/>
  <c r="G207" i="5"/>
  <c r="I207" i="5"/>
  <c r="G206" i="5"/>
  <c r="I206" i="5"/>
  <c r="G205" i="5"/>
  <c r="I205" i="5"/>
  <c r="G204" i="5"/>
  <c r="I204" i="5"/>
  <c r="G203" i="5"/>
  <c r="I203" i="5"/>
  <c r="G202" i="5"/>
  <c r="I202" i="5"/>
  <c r="G201" i="5"/>
  <c r="I201" i="5"/>
  <c r="G200" i="5"/>
  <c r="I200" i="5"/>
  <c r="G199" i="5"/>
  <c r="I199" i="5"/>
  <c r="G198" i="5"/>
  <c r="I198" i="5"/>
  <c r="G197" i="5"/>
  <c r="I197" i="5"/>
  <c r="G196" i="5"/>
  <c r="I196" i="5"/>
  <c r="G195" i="5"/>
  <c r="I195" i="5"/>
  <c r="G194" i="5"/>
  <c r="I194" i="5"/>
  <c r="G193" i="5"/>
  <c r="I193" i="5"/>
  <c r="G192" i="5"/>
  <c r="I192" i="5"/>
  <c r="G191" i="5"/>
  <c r="I191" i="5"/>
  <c r="G190" i="5"/>
  <c r="I190" i="5"/>
  <c r="G189" i="5"/>
  <c r="I189" i="5"/>
  <c r="G188" i="5"/>
  <c r="I188" i="5"/>
  <c r="G187" i="5"/>
  <c r="I187" i="5"/>
  <c r="G186" i="5"/>
  <c r="I186" i="5"/>
  <c r="G185" i="5"/>
  <c r="I185" i="5"/>
  <c r="G184" i="5"/>
  <c r="I184" i="5"/>
  <c r="G183" i="5"/>
  <c r="I183" i="5"/>
  <c r="G182" i="5"/>
  <c r="I182" i="5"/>
  <c r="G181" i="5"/>
  <c r="I181" i="5"/>
  <c r="G180" i="5"/>
  <c r="I180" i="5"/>
  <c r="G179" i="5"/>
  <c r="I179" i="5"/>
  <c r="G178" i="5"/>
  <c r="I178" i="5"/>
  <c r="G177" i="5"/>
  <c r="I177" i="5"/>
  <c r="G176" i="5"/>
  <c r="I176" i="5"/>
  <c r="G175" i="5"/>
  <c r="I175" i="5"/>
  <c r="G174" i="5"/>
  <c r="I174" i="5"/>
  <c r="G173" i="5"/>
  <c r="I173" i="5"/>
  <c r="G172" i="5"/>
  <c r="I172" i="5"/>
  <c r="G171" i="5"/>
  <c r="I171" i="5"/>
  <c r="G170" i="5"/>
  <c r="I170" i="5"/>
  <c r="G169" i="5"/>
  <c r="I169" i="5"/>
  <c r="G168" i="5"/>
  <c r="I168" i="5"/>
  <c r="G167" i="5"/>
  <c r="I167" i="5"/>
  <c r="G166" i="5"/>
  <c r="I166" i="5"/>
  <c r="G165" i="5"/>
  <c r="I165" i="5"/>
  <c r="G164" i="5"/>
  <c r="I164" i="5"/>
  <c r="G163" i="5"/>
  <c r="I163" i="5"/>
  <c r="G162" i="5"/>
  <c r="I162" i="5"/>
  <c r="G161" i="5"/>
  <c r="I161" i="5"/>
  <c r="G160" i="5"/>
  <c r="I160" i="5"/>
  <c r="G159" i="5"/>
  <c r="I159" i="5"/>
  <c r="G158" i="5"/>
  <c r="I158" i="5"/>
  <c r="G157" i="5"/>
  <c r="I157" i="5"/>
  <c r="G156" i="5"/>
  <c r="I156" i="5"/>
  <c r="G155" i="5"/>
  <c r="I155" i="5"/>
  <c r="G154" i="5"/>
  <c r="I154" i="5"/>
  <c r="G153" i="5"/>
  <c r="I153" i="5"/>
  <c r="G152" i="5"/>
  <c r="I152" i="5"/>
  <c r="G151" i="5"/>
  <c r="I151" i="5"/>
  <c r="G150" i="5"/>
  <c r="I150" i="5"/>
  <c r="G149" i="5"/>
  <c r="I149" i="5"/>
  <c r="G148" i="5"/>
  <c r="I148" i="5"/>
  <c r="G147" i="5"/>
  <c r="I147" i="5"/>
  <c r="G146" i="5"/>
  <c r="I146" i="5"/>
  <c r="G145" i="5"/>
  <c r="I145" i="5"/>
  <c r="G144" i="5"/>
  <c r="I144" i="5"/>
  <c r="G143" i="5"/>
  <c r="I143" i="5"/>
  <c r="G142" i="5"/>
  <c r="I142" i="5"/>
  <c r="G141" i="5"/>
  <c r="I141" i="5"/>
  <c r="G140" i="5"/>
  <c r="I140" i="5"/>
  <c r="G139" i="5"/>
  <c r="I139" i="5"/>
  <c r="G138" i="5"/>
  <c r="I138" i="5"/>
  <c r="G137" i="5"/>
  <c r="I137" i="5"/>
  <c r="G136" i="5"/>
  <c r="I136" i="5"/>
  <c r="G135" i="5"/>
  <c r="I135" i="5"/>
  <c r="G134" i="5"/>
  <c r="I134" i="5"/>
  <c r="G133" i="5"/>
  <c r="I133" i="5"/>
  <c r="G132" i="5"/>
  <c r="I132" i="5"/>
  <c r="G131" i="5"/>
  <c r="I131" i="5"/>
  <c r="G130" i="5"/>
  <c r="I130" i="5"/>
  <c r="G129" i="5"/>
  <c r="I129" i="5"/>
  <c r="G128" i="5"/>
  <c r="I128" i="5"/>
  <c r="G127" i="5"/>
  <c r="I127" i="5"/>
  <c r="G126" i="5"/>
  <c r="I126" i="5"/>
  <c r="G125" i="5"/>
  <c r="I125" i="5"/>
  <c r="G124" i="5"/>
  <c r="I124" i="5"/>
  <c r="G123" i="5"/>
  <c r="I123" i="5"/>
  <c r="G122" i="5"/>
  <c r="I122" i="5"/>
  <c r="G121" i="5"/>
  <c r="I121" i="5"/>
  <c r="G120" i="5"/>
  <c r="I120" i="5"/>
  <c r="G119" i="5"/>
  <c r="I119" i="5"/>
  <c r="G118" i="5"/>
  <c r="I118" i="5"/>
  <c r="G117" i="5"/>
  <c r="I117" i="5"/>
  <c r="G116" i="5"/>
  <c r="I116" i="5"/>
  <c r="G115" i="5"/>
  <c r="I115" i="5"/>
  <c r="G114" i="5"/>
  <c r="I114" i="5"/>
  <c r="G113" i="5"/>
  <c r="I113" i="5"/>
  <c r="G112" i="5"/>
  <c r="I112" i="5"/>
  <c r="G111" i="5"/>
  <c r="I111" i="5"/>
  <c r="G110" i="5"/>
  <c r="I110" i="5"/>
  <c r="G109" i="5"/>
  <c r="I109" i="5"/>
  <c r="G108" i="5"/>
  <c r="I108" i="5"/>
  <c r="G107" i="5"/>
  <c r="I107" i="5"/>
  <c r="G106" i="5"/>
  <c r="I106" i="5"/>
  <c r="G105" i="5"/>
  <c r="I105" i="5"/>
  <c r="G104" i="5"/>
  <c r="I104" i="5"/>
  <c r="G103" i="5"/>
  <c r="I103" i="5"/>
  <c r="G102" i="5"/>
  <c r="I102" i="5"/>
  <c r="G101" i="5"/>
  <c r="I101" i="5"/>
  <c r="G100" i="5"/>
  <c r="I100" i="5"/>
  <c r="G99" i="5"/>
  <c r="I99" i="5"/>
  <c r="G98" i="5"/>
  <c r="I98" i="5"/>
  <c r="G97" i="5"/>
  <c r="I97" i="5"/>
  <c r="G96" i="5"/>
  <c r="I96" i="5"/>
  <c r="G95" i="5"/>
  <c r="I95" i="5"/>
  <c r="G94" i="5"/>
  <c r="I94" i="5"/>
  <c r="G93" i="5"/>
  <c r="I93" i="5"/>
  <c r="G92" i="5"/>
  <c r="I92" i="5"/>
  <c r="G91" i="5"/>
  <c r="I91" i="5"/>
  <c r="G90" i="5"/>
  <c r="I90" i="5"/>
  <c r="G89" i="5"/>
  <c r="I89" i="5"/>
  <c r="G88" i="5"/>
  <c r="I88" i="5"/>
  <c r="G87" i="5"/>
  <c r="I87" i="5"/>
  <c r="G86" i="5"/>
  <c r="I86" i="5"/>
  <c r="G85" i="5"/>
  <c r="I85" i="5"/>
  <c r="G84" i="5"/>
  <c r="I84" i="5"/>
  <c r="G83" i="5"/>
  <c r="I83" i="5"/>
  <c r="G82" i="5"/>
  <c r="I82" i="5"/>
  <c r="G81" i="5"/>
  <c r="I81" i="5"/>
  <c r="G80" i="5"/>
  <c r="I80" i="5"/>
  <c r="G79" i="5"/>
  <c r="I79" i="5"/>
  <c r="G78" i="5"/>
  <c r="I78" i="5"/>
  <c r="G77" i="5"/>
  <c r="I77" i="5"/>
  <c r="G76" i="5"/>
  <c r="I76" i="5"/>
  <c r="G75" i="5"/>
  <c r="I75" i="5"/>
  <c r="G74" i="5"/>
  <c r="I74" i="5"/>
  <c r="G73" i="5"/>
  <c r="I73" i="5"/>
  <c r="G72" i="5"/>
  <c r="I72" i="5"/>
  <c r="G71" i="5"/>
  <c r="I71" i="5"/>
  <c r="G70" i="5"/>
  <c r="I70" i="5"/>
  <c r="G69" i="5"/>
  <c r="I69" i="5"/>
  <c r="G68" i="5"/>
  <c r="I68" i="5"/>
  <c r="G67" i="5"/>
  <c r="I67" i="5"/>
  <c r="G66" i="5"/>
  <c r="I66" i="5"/>
  <c r="G65" i="5"/>
  <c r="I65" i="5"/>
  <c r="G64" i="5"/>
  <c r="I64" i="5"/>
  <c r="G63" i="5"/>
  <c r="I63" i="5"/>
  <c r="G62" i="5"/>
  <c r="I62" i="5"/>
  <c r="G61" i="5"/>
  <c r="I61" i="5"/>
  <c r="G60" i="5"/>
  <c r="I60" i="5"/>
  <c r="G59" i="5"/>
  <c r="I59" i="5"/>
  <c r="G58" i="5"/>
  <c r="I58" i="5"/>
  <c r="G57" i="5"/>
  <c r="I57" i="5"/>
  <c r="G56" i="5"/>
  <c r="I56" i="5"/>
  <c r="G55" i="5"/>
  <c r="I55" i="5"/>
  <c r="G54" i="5"/>
  <c r="I54" i="5"/>
  <c r="G53" i="5"/>
  <c r="I53" i="5"/>
  <c r="G52" i="5"/>
  <c r="I52" i="5"/>
  <c r="G51" i="5"/>
  <c r="I51" i="5"/>
  <c r="G50" i="5"/>
  <c r="I50" i="5"/>
  <c r="G49" i="5"/>
  <c r="I49" i="5"/>
  <c r="G48" i="5"/>
  <c r="I48" i="5"/>
  <c r="G47" i="5"/>
  <c r="I47" i="5"/>
  <c r="G46" i="5"/>
  <c r="I46" i="5"/>
  <c r="G45" i="5"/>
  <c r="I45" i="5"/>
  <c r="G44" i="5"/>
  <c r="I44" i="5"/>
  <c r="G43" i="5"/>
  <c r="I43" i="5"/>
  <c r="G42" i="5"/>
  <c r="I42" i="5"/>
  <c r="G41" i="5"/>
  <c r="I41" i="5"/>
  <c r="G40" i="5"/>
  <c r="I40" i="5"/>
  <c r="G39" i="5"/>
  <c r="I39" i="5"/>
  <c r="G38" i="5"/>
  <c r="I38" i="5"/>
  <c r="G37" i="5"/>
  <c r="I37" i="5"/>
  <c r="G36" i="5"/>
  <c r="I36" i="5"/>
  <c r="G35" i="5"/>
  <c r="I35" i="5"/>
  <c r="G34" i="5"/>
  <c r="I34" i="5"/>
  <c r="G33" i="5"/>
  <c r="I33" i="5"/>
  <c r="G32" i="5"/>
  <c r="I32" i="5"/>
  <c r="G31" i="5"/>
  <c r="I31" i="5"/>
  <c r="G30" i="5"/>
  <c r="I30" i="5"/>
  <c r="G29" i="5"/>
  <c r="I29" i="5"/>
  <c r="G28" i="5"/>
  <c r="I28" i="5"/>
  <c r="G27" i="5"/>
  <c r="I27" i="5"/>
  <c r="G26" i="5"/>
  <c r="I26" i="5"/>
  <c r="G25" i="5"/>
  <c r="I25" i="5"/>
  <c r="G24" i="5"/>
  <c r="I24" i="5"/>
  <c r="G23" i="5"/>
  <c r="I23" i="5"/>
  <c r="G22" i="5"/>
  <c r="I22" i="5"/>
  <c r="G21" i="5"/>
  <c r="I21" i="5"/>
  <c r="G20" i="5"/>
  <c r="I20" i="5"/>
  <c r="G19" i="5"/>
  <c r="I19" i="5"/>
  <c r="G18" i="5"/>
  <c r="I18" i="5"/>
  <c r="G17" i="5"/>
  <c r="I17" i="5"/>
  <c r="G16" i="5"/>
  <c r="I16" i="5"/>
  <c r="G15" i="5"/>
  <c r="I15" i="5"/>
  <c r="G14" i="5"/>
  <c r="I14" i="5"/>
  <c r="G13" i="5"/>
  <c r="I13" i="5"/>
  <c r="G12" i="5"/>
  <c r="I12" i="5"/>
  <c r="G11" i="5"/>
  <c r="I11" i="5"/>
  <c r="G10" i="5"/>
  <c r="I10" i="5"/>
  <c r="M20" i="7"/>
  <c r="M18" i="7"/>
  <c r="O18" i="7"/>
  <c r="M17" i="7"/>
  <c r="O17" i="7"/>
  <c r="M16" i="7"/>
  <c r="M15" i="7"/>
  <c r="M14" i="7"/>
  <c r="O14" i="7"/>
  <c r="M13" i="7"/>
  <c r="O13" i="7"/>
  <c r="M12" i="7"/>
  <c r="M11" i="7"/>
  <c r="O11" i="7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O106" i="2"/>
  <c r="I105" i="2"/>
  <c r="I104" i="2"/>
  <c r="I103" i="2"/>
  <c r="I102" i="2"/>
  <c r="I101" i="2"/>
  <c r="I100" i="2"/>
  <c r="I99" i="2"/>
  <c r="I98" i="2"/>
  <c r="O98" i="2"/>
  <c r="I97" i="2"/>
  <c r="I96" i="2"/>
  <c r="I95" i="2"/>
  <c r="I94" i="2"/>
  <c r="I93" i="2"/>
  <c r="I92" i="2"/>
  <c r="I91" i="2"/>
  <c r="I90" i="2"/>
  <c r="O90" i="2"/>
  <c r="I89" i="2"/>
  <c r="I88" i="2"/>
  <c r="I87" i="2"/>
  <c r="I86" i="2"/>
  <c r="I85" i="2"/>
  <c r="I84" i="2"/>
  <c r="I83" i="2"/>
  <c r="O83" i="2"/>
  <c r="I82" i="2"/>
  <c r="I81" i="2"/>
  <c r="I80" i="2"/>
  <c r="I79" i="2"/>
  <c r="I78" i="2"/>
  <c r="I77" i="2"/>
  <c r="I76" i="2"/>
  <c r="I75" i="2"/>
  <c r="O75" i="2"/>
  <c r="I74" i="2"/>
  <c r="I73" i="2"/>
  <c r="I72" i="2"/>
  <c r="I71" i="2"/>
  <c r="I70" i="2"/>
  <c r="I69" i="2"/>
  <c r="I68" i="2"/>
  <c r="I67" i="2"/>
  <c r="O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O51" i="2"/>
  <c r="I50" i="2"/>
  <c r="I49" i="2"/>
  <c r="I48" i="2"/>
  <c r="I47" i="2"/>
  <c r="I46" i="2"/>
  <c r="I45" i="2"/>
  <c r="I44" i="2"/>
  <c r="O44" i="2"/>
  <c r="I43" i="2"/>
  <c r="I42" i="2"/>
  <c r="I41" i="2"/>
  <c r="I40" i="2"/>
  <c r="I39" i="2"/>
  <c r="I38" i="2"/>
  <c r="I37" i="2"/>
  <c r="I36" i="2"/>
  <c r="O36" i="2"/>
  <c r="I35" i="2"/>
  <c r="I34" i="2"/>
  <c r="I33" i="2"/>
  <c r="I32" i="2"/>
  <c r="I31" i="2"/>
  <c r="I30" i="2"/>
  <c r="I29" i="2"/>
  <c r="I28" i="2"/>
  <c r="O28" i="2"/>
  <c r="I27" i="2"/>
  <c r="I26" i="2"/>
  <c r="I25" i="2"/>
  <c r="I24" i="2"/>
  <c r="I23" i="2"/>
  <c r="I22" i="2"/>
  <c r="I21" i="2"/>
  <c r="I20" i="2"/>
  <c r="O20" i="2"/>
  <c r="I19" i="2"/>
  <c r="I18" i="2"/>
  <c r="I17" i="2"/>
  <c r="I16" i="2"/>
  <c r="I15" i="2"/>
  <c r="I14" i="2"/>
  <c r="I13" i="2"/>
  <c r="I12" i="2"/>
  <c r="I11" i="2"/>
  <c r="I10" i="2"/>
  <c r="N119" i="2"/>
  <c r="N120" i="2"/>
  <c r="I567" i="5"/>
  <c r="I565" i="5"/>
  <c r="I559" i="5"/>
  <c r="I550" i="5"/>
  <c r="N116" i="2"/>
  <c r="O116" i="2"/>
  <c r="N117" i="2"/>
  <c r="N118" i="2"/>
  <c r="O118" i="2"/>
  <c r="N115" i="2"/>
  <c r="N110" i="2"/>
  <c r="N114" i="2"/>
  <c r="O114" i="2"/>
  <c r="N113" i="2"/>
  <c r="N112" i="2"/>
  <c r="N111" i="2"/>
  <c r="O111" i="2"/>
  <c r="N107" i="2"/>
  <c r="O107" i="2"/>
  <c r="N106" i="2"/>
  <c r="N105" i="2"/>
  <c r="N104" i="2"/>
  <c r="O104" i="2"/>
  <c r="N103" i="2"/>
  <c r="N102" i="2"/>
  <c r="O102" i="2"/>
  <c r="N101" i="2"/>
  <c r="O101" i="2"/>
  <c r="N100" i="2"/>
  <c r="N99" i="2"/>
  <c r="N98" i="2"/>
  <c r="N97" i="2"/>
  <c r="N96" i="2"/>
  <c r="N95" i="2"/>
  <c r="N94" i="2"/>
  <c r="O94" i="2"/>
  <c r="N93" i="2"/>
  <c r="O93" i="2"/>
  <c r="N92" i="2"/>
  <c r="N91" i="2"/>
  <c r="O91" i="2"/>
  <c r="N90" i="2"/>
  <c r="N89" i="2"/>
  <c r="N88" i="2"/>
  <c r="O88" i="2"/>
  <c r="N87" i="2"/>
  <c r="O87" i="2"/>
  <c r="N86" i="2"/>
  <c r="N85" i="2"/>
  <c r="O85" i="2"/>
  <c r="N84" i="2"/>
  <c r="O84" i="2"/>
  <c r="N83" i="2"/>
  <c r="N82" i="2"/>
  <c r="N81" i="2"/>
  <c r="O81" i="2"/>
  <c r="N80" i="2"/>
  <c r="O80" i="2"/>
  <c r="N79" i="2"/>
  <c r="N78" i="2"/>
  <c r="N77" i="2"/>
  <c r="N76" i="2"/>
  <c r="O76" i="2"/>
  <c r="N75" i="2"/>
  <c r="N74" i="2"/>
  <c r="N73" i="2"/>
  <c r="N72" i="2"/>
  <c r="O72" i="2"/>
  <c r="N71" i="2"/>
  <c r="N70" i="2"/>
  <c r="O70" i="2"/>
  <c r="N69" i="2"/>
  <c r="O69" i="2"/>
  <c r="N68" i="2"/>
  <c r="N67" i="2"/>
  <c r="N66" i="2"/>
  <c r="N65" i="2"/>
  <c r="N64" i="2"/>
  <c r="O64" i="2"/>
  <c r="N63" i="2"/>
  <c r="O63" i="2"/>
  <c r="N62" i="2"/>
  <c r="N61" i="2"/>
  <c r="N60" i="2"/>
  <c r="N59" i="2"/>
  <c r="N58" i="2"/>
  <c r="O58" i="2"/>
  <c r="N57" i="2"/>
  <c r="O57" i="2"/>
  <c r="N56" i="2"/>
  <c r="O56" i="2"/>
  <c r="N55" i="2"/>
  <c r="N54" i="2"/>
  <c r="O54" i="2"/>
  <c r="N53" i="2"/>
  <c r="N52" i="2"/>
  <c r="O52" i="2"/>
  <c r="N51" i="2"/>
  <c r="N50" i="2"/>
  <c r="O50" i="2"/>
  <c r="N49" i="2"/>
  <c r="O49" i="2"/>
  <c r="N48" i="2"/>
  <c r="O48" i="2"/>
  <c r="N47" i="2"/>
  <c r="O47" i="2"/>
  <c r="N46" i="2"/>
  <c r="O46" i="2"/>
  <c r="N45" i="2"/>
  <c r="N44" i="2"/>
  <c r="N43" i="2"/>
  <c r="N42" i="2"/>
  <c r="N41" i="2"/>
  <c r="N40" i="2"/>
  <c r="N39" i="2"/>
  <c r="O39" i="2"/>
  <c r="N38" i="2"/>
  <c r="O38" i="2"/>
  <c r="N37" i="2"/>
  <c r="N36" i="2"/>
  <c r="N35" i="2"/>
  <c r="N34" i="2"/>
  <c r="O34" i="2"/>
  <c r="N33" i="2"/>
  <c r="N32" i="2"/>
  <c r="N31" i="2"/>
  <c r="O31" i="2"/>
  <c r="N30" i="2"/>
  <c r="O30" i="2"/>
  <c r="N29" i="2"/>
  <c r="N28" i="2"/>
  <c r="N27" i="2"/>
  <c r="N26" i="2"/>
  <c r="O26" i="2"/>
  <c r="N25" i="2"/>
  <c r="N24" i="2"/>
  <c r="N23" i="2"/>
  <c r="N22" i="2"/>
  <c r="O22" i="2"/>
  <c r="N21" i="2"/>
  <c r="N20" i="2"/>
  <c r="N19" i="2"/>
  <c r="N18" i="2"/>
  <c r="N17" i="2"/>
  <c r="N16" i="2"/>
  <c r="O16" i="2"/>
  <c r="N15" i="2"/>
  <c r="N14" i="2"/>
  <c r="O14" i="2"/>
  <c r="N13" i="2"/>
  <c r="N12" i="2"/>
  <c r="N11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N10" i="2"/>
  <c r="O10" i="2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3" i="5"/>
  <c r="A524" i="5"/>
  <c r="A525" i="5"/>
  <c r="A527" i="5"/>
  <c r="A528" i="5"/>
  <c r="A529" i="5"/>
  <c r="A530" i="5"/>
  <c r="A531" i="5"/>
  <c r="A532" i="5"/>
  <c r="A533" i="5"/>
  <c r="A534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O16" i="7"/>
  <c r="O45" i="2"/>
  <c r="O15" i="2"/>
  <c r="O18" i="2"/>
  <c r="O79" i="2"/>
  <c r="O99" i="2"/>
  <c r="O103" i="2"/>
  <c r="O96" i="2"/>
  <c r="O41" i="2"/>
  <c r="O68" i="2"/>
  <c r="O65" i="2"/>
  <c r="O73" i="2"/>
  <c r="O23" i="2"/>
  <c r="O86" i="2"/>
  <c r="O110" i="2"/>
  <c r="O71" i="2"/>
  <c r="O24" i="2"/>
  <c r="O32" i="2"/>
  <c r="O29" i="2"/>
  <c r="O95" i="2"/>
  <c r="O42" i="2"/>
  <c r="O78" i="2"/>
  <c r="O60" i="2"/>
  <c r="O117" i="2"/>
  <c r="O115" i="2"/>
  <c r="O37" i="2"/>
  <c r="O53" i="2"/>
  <c r="O61" i="2"/>
  <c r="O77" i="2"/>
  <c r="O92" i="2"/>
  <c r="O100" i="2"/>
  <c r="O62" i="2"/>
  <c r="O55" i="2"/>
  <c r="O40" i="2"/>
  <c r="O17" i="2"/>
  <c r="O25" i="2"/>
  <c r="O33" i="2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O13" i="2"/>
  <c r="O12" i="2"/>
  <c r="O113" i="2"/>
  <c r="O119" i="2"/>
  <c r="O11" i="2"/>
  <c r="O19" i="2"/>
  <c r="O27" i="2"/>
  <c r="O35" i="2"/>
  <c r="O43" i="2"/>
  <c r="O66" i="2"/>
  <c r="O74" i="2"/>
  <c r="O82" i="2"/>
  <c r="O89" i="2"/>
  <c r="O97" i="2"/>
  <c r="O112" i="2"/>
  <c r="O120" i="2"/>
  <c r="O59" i="2"/>
  <c r="O105" i="2"/>
</calcChain>
</file>

<file path=xl/sharedStrings.xml><?xml version="1.0" encoding="utf-8"?>
<sst xmlns="http://schemas.openxmlformats.org/spreadsheetml/2006/main" count="2974" uniqueCount="1322">
  <si>
    <t>MINISTERIO DE CULTURA Y DEPORTES</t>
  </si>
  <si>
    <t>UNIDAD DE INFORMACION PUBLICA</t>
  </si>
  <si>
    <t>RENGLON 011</t>
  </si>
  <si>
    <t>No.</t>
  </si>
  <si>
    <t>SALARIO</t>
  </si>
  <si>
    <t>TOTAL</t>
  </si>
  <si>
    <t>Bono MCD</t>
  </si>
  <si>
    <t>BOSA</t>
  </si>
  <si>
    <t>BOSIN</t>
  </si>
  <si>
    <t>66-2000</t>
  </si>
  <si>
    <t>RENGLON 021</t>
  </si>
  <si>
    <t>RENGLON 029</t>
  </si>
  <si>
    <t>RENGLON 031</t>
  </si>
  <si>
    <t>DIRECCION GENERAL DEL DEPORTE Y LA RECREACION</t>
  </si>
  <si>
    <t>CONSERJE</t>
  </si>
  <si>
    <t>CARGO</t>
  </si>
  <si>
    <t>SALARIO BASE</t>
  </si>
  <si>
    <t>Complemento Salarial</t>
  </si>
  <si>
    <t>Bono Profesional</t>
  </si>
  <si>
    <t>Bono de Antigüedad</t>
  </si>
  <si>
    <t>NUMERAL 4 ARTICULO 10</t>
  </si>
  <si>
    <t>LÍQUIDO</t>
  </si>
  <si>
    <t>Monto Viáticos</t>
  </si>
  <si>
    <t>TOTAL DE DESCUENTOS</t>
  </si>
  <si>
    <t xml:space="preserve">  </t>
  </si>
  <si>
    <t>ANGEL REYNABEL TUYUC XOCOP</t>
  </si>
  <si>
    <t>ERIKA MARIZOL ARGUETA MOLINA</t>
  </si>
  <si>
    <t>EDGAR DAGOBERTO ROMERO CARRANZA</t>
  </si>
  <si>
    <t>ELIER ADEMIR BARRERA VALENZUELA</t>
  </si>
  <si>
    <t>PETRONILA BOROR SUBUYUJ</t>
  </si>
  <si>
    <t>MONTO VIATICOS</t>
  </si>
  <si>
    <t>LUIS PEDRO JIMENEZ PINEDA</t>
  </si>
  <si>
    <t>BONOS Y OTRAS REMUNERACIONES</t>
  </si>
  <si>
    <t>TOTAL DE DECUENTOS</t>
  </si>
  <si>
    <t>CECILIO XITUMUL TZUL</t>
  </si>
  <si>
    <t>NOMBRES Y APELLIDOS</t>
  </si>
  <si>
    <t xml:space="preserve">AURA GABRIELA LOPEZ CASTILLO </t>
  </si>
  <si>
    <t>ELIDA MEDRANO MUÑOZ DE CHAVARRIA</t>
  </si>
  <si>
    <t xml:space="preserve">GERSON ISAAC ARRIAZA PRADO </t>
  </si>
  <si>
    <t>GUILLERMO PEDRO MENDOZA MENDOZA</t>
  </si>
  <si>
    <t>INGRID YESENIA CAMEY ORDOÑEZ</t>
  </si>
  <si>
    <t>JUAN FRANCISCO CASTRO</t>
  </si>
  <si>
    <t>MARA NOEMY CORTEZ MOLINA</t>
  </si>
  <si>
    <t>RODOLFO ESTUARDO IBAÑEZ CABRERA</t>
  </si>
  <si>
    <t>SALVADOR ALVARADO GALIEGO</t>
  </si>
  <si>
    <t>VIGILANTE</t>
  </si>
  <si>
    <t>SALVADOR DIAZ QUIROA</t>
  </si>
  <si>
    <t>SUPERVISOR DE PROYECTOS</t>
  </si>
  <si>
    <t>ASCENSORISTA</t>
  </si>
  <si>
    <t>ENCARGADO DE BODEGA</t>
  </si>
  <si>
    <t>YESSY ELOISA PÉREZ ZELADA</t>
  </si>
  <si>
    <t>IRMA YOLANDA RAMOS (ÚNICO APELLIDO)</t>
  </si>
  <si>
    <t>OLIVER LÓPEZ GONZÁLEZ</t>
  </si>
  <si>
    <t>CHRISTIAN ANDRÉ SEMPE CASTILLO</t>
  </si>
  <si>
    <t>MELANIE MELISSA MELIÁ GRIFFITH</t>
  </si>
  <si>
    <t>JOSÉ SAMUEL COCO DÍAZ</t>
  </si>
  <si>
    <t>RUTH BETSABÉ TUCUBAL TUN DE RAMÓN</t>
  </si>
  <si>
    <t>JORGE RAFAEL LEIVA VÁSQUEZ</t>
  </si>
  <si>
    <t>ISAÍ SACALXOT CHAJ</t>
  </si>
  <si>
    <t>SONIA YOLANDA PEREZ GIRÓN DE ASCHEMBREMER</t>
  </si>
  <si>
    <t>DOLORES YANIRA GONZÁLES LÓPEZ</t>
  </si>
  <si>
    <t>LAURA MARÍA CONTRERAS PINEDA</t>
  </si>
  <si>
    <t>MARÍA ELIZABETH CHÁVEZ MÉNDEZ</t>
  </si>
  <si>
    <t>JOSSELINE FABIOLA BARRIOS PÉREZ</t>
  </si>
  <si>
    <t>JOSÉ ALEJANDRO PALOMO LÓPEZ</t>
  </si>
  <si>
    <t>CRISTIÁN FERMIN LIMA (ÚNICO APELLIDO)</t>
  </si>
  <si>
    <t>NANCY MAGNOLIA MOSCOSO OSORIO DE MARTÍNEZ</t>
  </si>
  <si>
    <t>CELIA JANETH MÉNDEZ SILVESTRE</t>
  </si>
  <si>
    <t>YULIANA GABRIELA FLORES ECHEVERRÍA</t>
  </si>
  <si>
    <t>MELVIN GABRIEL GARCÍA ALVARADO</t>
  </si>
  <si>
    <t>MILADY CLAIRÉ LÓPEZ ALEGRÍA</t>
  </si>
  <si>
    <t>DANIEL CHIVALÁN GUANIJÁ</t>
  </si>
  <si>
    <t>EMILIO DE JESÚS MORATAYA MORATAYA</t>
  </si>
  <si>
    <t xml:space="preserve">CARLOS GARCÍA SICÁN </t>
  </si>
  <si>
    <t>JUAN ALBERTO MAYÉN LÓPEZ</t>
  </si>
  <si>
    <t>JOSÉ VICTOR ESPAÑA MAYORGA</t>
  </si>
  <si>
    <t xml:space="preserve">CLAUDIA MARINA CHICHÉ GONZÁLEZ DE VILLAGRÁN </t>
  </si>
  <si>
    <t>LEONEL FRANCISCO DE LA CRÚZ TORRES</t>
  </si>
  <si>
    <t xml:space="preserve">MELVI PATRICIA CHACÓN ALMEDA </t>
  </si>
  <si>
    <t>ELIA OCHOA SOLARES</t>
  </si>
  <si>
    <t>MIRIAM AÍDA ZECEÑA URZÚA</t>
  </si>
  <si>
    <t>ESLY MAGALY MARROQUÍN JUÁREZ DE PINEDA</t>
  </si>
  <si>
    <t>ANA LUCÍA RAMÍREZ GIL</t>
  </si>
  <si>
    <t>JOSÉ FILIBERTO PÉREZ BOLAÑOS</t>
  </si>
  <si>
    <t>CARMEN NOEMÍ CASTILLO ABADILLO</t>
  </si>
  <si>
    <t>EMILIO DOMINGUEZ PÉREZ</t>
  </si>
  <si>
    <t>JULIA NOLBERTA GARCÍA BATZ</t>
  </si>
  <si>
    <t>RICARDO ERNESTO MONTENEGRO MÉNDEZ</t>
  </si>
  <si>
    <t>MANUEL DE JESÚS MALÍN BARRUTIA</t>
  </si>
  <si>
    <t>VICTORIANO OSORIO XITAMUL</t>
  </si>
  <si>
    <t>KARLA ESTEBANA SURET HERNÁNDEZ DE CARDONA</t>
  </si>
  <si>
    <t>VÍCTOR MANUEL PICÓN GARCÍA</t>
  </si>
  <si>
    <t>EVA JUDITH GRANADOS JUÁREZ DE TIPAZ</t>
  </si>
  <si>
    <t>GUARDIAN</t>
  </si>
  <si>
    <t>JEFE DE ALMÁCEN</t>
  </si>
  <si>
    <t>JEFE DE PRESUPUESTO</t>
  </si>
  <si>
    <t>IGSS</t>
  </si>
  <si>
    <t>FIANZA</t>
  </si>
  <si>
    <t>MONTEPIO</t>
  </si>
  <si>
    <t>ISR</t>
  </si>
  <si>
    <t>MARTÍN ÁVILA PINZÓN</t>
  </si>
  <si>
    <t>Representaciòn</t>
  </si>
  <si>
    <t>DELEGADA DE COMUNICACIÓN Y DIFUSIÓN CULTURAL</t>
  </si>
  <si>
    <t>NOMBRE Y APELLIDO</t>
  </si>
  <si>
    <t>JEFE DE COMPRAS</t>
  </si>
  <si>
    <t>GILDA MARYLIZ MARROQUÍN CARIAS</t>
  </si>
  <si>
    <t>JACKELINE ALEJANDRA GALINDO GARCIA</t>
  </si>
  <si>
    <t>MANUEL ABRAHÁM BUCUP PIRIR</t>
  </si>
  <si>
    <t>SHEILA GABRIELA GARCÍA SOTO</t>
  </si>
  <si>
    <t>JULIO ALEXANDER OSCAL RAMÍREZ</t>
  </si>
  <si>
    <t>MARCO ANTONIO ALVARADO COUTIÑO</t>
  </si>
  <si>
    <t>BRENDA MARISOL ORELLANA ORELLANA DE GONZÁLEZ</t>
  </si>
  <si>
    <t>JEFE DE TESORERÍA</t>
  </si>
  <si>
    <t>RECONOCIMIENTO DE GASTO</t>
  </si>
  <si>
    <t>MES CORREPONDIENTE DE HONORARIOS</t>
  </si>
  <si>
    <t>FRANCISCO ALEJANDRO GALDAMEZ SAMAYOA</t>
  </si>
  <si>
    <t>IZABEL CAROLINA ASCHEMBREMER PÉREZ</t>
  </si>
  <si>
    <t>MIRNA LILIANA MARROQUÍN TRIGUEROS</t>
  </si>
  <si>
    <t>MARÍA JOSÉ VALDÉZ PINEDA</t>
  </si>
  <si>
    <t>JEFA DEL DEPARTAMENTO DE CENTROS DEPORTIVOS</t>
  </si>
  <si>
    <t>AUDA EDELI COYOY CHICAS</t>
  </si>
  <si>
    <t>JESSICA SIOMARA JOR ESCOBAR</t>
  </si>
  <si>
    <t>RUTH NOHEMY LIMA GARCÍA DE ZEPEDA</t>
  </si>
  <si>
    <t>ANGELICA VICTORIA MORALES BATRES</t>
  </si>
  <si>
    <t>ADMINISTRADOR CENTRO DEPORTIVO</t>
  </si>
  <si>
    <t>ANA LUCRECIA JUÁREZ GARCÍA</t>
  </si>
  <si>
    <t>ESTHER JOCABED JUÁREZ GODÍNEZ</t>
  </si>
  <si>
    <t>DELEGADO DE PLANIFICACIÓN Y MODERNIZACIÓN</t>
  </si>
  <si>
    <t xml:space="preserve">JEFE DE SUPERVISIÓN DE PROYECTOS </t>
  </si>
  <si>
    <t>TIPO DE SERVICIOS</t>
  </si>
  <si>
    <t>MILTON OBDULIO CARRILLO SIAN</t>
  </si>
  <si>
    <t>JEFE DEPARTAMENTO ADMINISTRATIVO</t>
  </si>
  <si>
    <t>ADMINISTRADORA CENTRO DEPORTIVO</t>
  </si>
  <si>
    <t>JOSÉ AMILCAR CASTRO ALARCÓN</t>
  </si>
  <si>
    <t>SUBDIRECTOR DE ÁREAS SUSTANTIVAS</t>
  </si>
  <si>
    <t>BILLY MANUEL BARRILLAS DEL ÁGUILA</t>
  </si>
  <si>
    <t>ORFA ESCARLETS LEMUS CAMPOS</t>
  </si>
  <si>
    <t>ASISTENTE DE RECURSOS HUMANOS II</t>
  </si>
  <si>
    <t>DIETAS</t>
  </si>
  <si>
    <t>OBSERVACIONES</t>
  </si>
  <si>
    <t>RAUL DE JESUS ALVAREZ PINEDA</t>
  </si>
  <si>
    <t>JEFE DE DEPARTAMENTO SUSTANTIVO II</t>
  </si>
  <si>
    <t>ASISTENTE JURIDICO II</t>
  </si>
  <si>
    <t>NATALIE ANDREA AVILA ARISTONDO</t>
  </si>
  <si>
    <t>ASISTENTE ADMINISTRATIVO I</t>
  </si>
  <si>
    <t>ABNER SMAILLY RUEDA ALEGRIA</t>
  </si>
  <si>
    <t>PROFESIONAL DE MEDIO AMBIENTE</t>
  </si>
  <si>
    <t>DIRECTOR ADMINISTRATIVO FINANCIERO</t>
  </si>
  <si>
    <t>CARLOS RÁFAEL LOPEZ GRAMAJO</t>
  </si>
  <si>
    <t>SANDRA JANETH RAMIREZ CAMPOS DE CAMPOS</t>
  </si>
  <si>
    <t>JEFE FINANCIERO</t>
  </si>
  <si>
    <t>ANDREA ELIZABETH QUIÑONEZ HERRERA</t>
  </si>
  <si>
    <t>CONDUCTOR</t>
  </si>
  <si>
    <t>HERBERT MAURICIO CHUPINA MENDOZA</t>
  </si>
  <si>
    <t>ALEJANDRO ABRAHAM JUAN SANDOVAL</t>
  </si>
  <si>
    <t xml:space="preserve">ASISTENTE DE PLANIFICACIÓN IV </t>
  </si>
  <si>
    <t>FRANCISCO JAVIER ESTRADA COLINDRES</t>
  </si>
  <si>
    <t>JEFE DE SECCION DE SERVICIOS GENERALES</t>
  </si>
  <si>
    <t>DANILO EFRAÍN BARRIENTOS GONZÁLEZ</t>
  </si>
  <si>
    <t>ASESOR PROFESIONAL ESPECIALIZADO I</t>
  </si>
  <si>
    <t>ERAS LISANDRO ARIAS ECHEVERRIA</t>
  </si>
  <si>
    <t>MARIO ALFREDO TUY MELENDEZ</t>
  </si>
  <si>
    <t>SUBJEFE DE DEPARTAMENTO TECNICO II</t>
  </si>
  <si>
    <t>CESAR AGUSTIN MARROQUIN</t>
  </si>
  <si>
    <t>SERGIO OTTONIEL MUÑOZ CANO</t>
  </si>
  <si>
    <t>ASISTENTE DE ADQUISICIONES II</t>
  </si>
  <si>
    <t>ASISTENTE DE ADQUISIONES II</t>
  </si>
  <si>
    <t>ZOILA MILENE PEREZ</t>
  </si>
  <si>
    <t>TECNICO DE ALMACEN I</t>
  </si>
  <si>
    <t>ASISTENTE FINANCIERO II</t>
  </si>
  <si>
    <t>ASISTENTE DE PRESUPUESTO II</t>
  </si>
  <si>
    <t>JEFE DE CONTABILIDAD</t>
  </si>
  <si>
    <t>ASISTENTE DE CONTABILIDAD II</t>
  </si>
  <si>
    <t>LUISA FERNANDA SOSA SANCHEZ</t>
  </si>
  <si>
    <t>ASISTENTE ADMINISTRATIVO II</t>
  </si>
  <si>
    <t>AUXILIAR DE INFORMATICA</t>
  </si>
  <si>
    <t>DENIS DAMARIS MENDOZA CAMPOS</t>
  </si>
  <si>
    <t>PRISCILA DEDÉ CUSTODIO LEMUS</t>
  </si>
  <si>
    <t>LUIS RODRIGO DE JESÚS RAMOS DUBÓN</t>
  </si>
  <si>
    <t>SUBDELEGADA DE RECURSOS HUMANOS</t>
  </si>
  <si>
    <t>JEFE DE DEPARTAMENTO TECNICO II</t>
  </si>
  <si>
    <t>ASISTENTE ADMINISTRATIVO IV</t>
  </si>
  <si>
    <t>CARLOS ENRIQUE ORTÍZ HERNÁNDEZ</t>
  </si>
  <si>
    <t>ASISTENTE EVALUADOR DE TERRENOS</t>
  </si>
  <si>
    <t>AUXILIAR MISCELÁNEO</t>
  </si>
  <si>
    <t>AJUSTE SALARIAL</t>
  </si>
  <si>
    <t>ZOILA ENRIQUETA SANDOVAL SOLORZANO</t>
  </si>
  <si>
    <t>MARIO OSWALDO ROSALES LEMUS</t>
  </si>
  <si>
    <t>FLOR DE MARÍA MARROQUÍN MORATAYA</t>
  </si>
  <si>
    <t>ALLAN ESTUARDO GALVEZ PACAY</t>
  </si>
  <si>
    <t>SERGIO AUGUSTO MORALES RODRÍGUEZ</t>
  </si>
  <si>
    <t>CARLOS ENRIQUE GRAMAJO CABRERA</t>
  </si>
  <si>
    <t>TALLERISTA</t>
  </si>
  <si>
    <t>PILOTO I</t>
  </si>
  <si>
    <t>ALBAÑIL V</t>
  </si>
  <si>
    <t>ABNER ISAAC ESTRADA ORTEGA</t>
  </si>
  <si>
    <t>GLORIA PATRICIA REYES ROSALES</t>
  </si>
  <si>
    <t>GRICEL NANCY ORTÍZ DE RODRIGUEZ</t>
  </si>
  <si>
    <t>JUAN LUIS RIVAS CRUZ</t>
  </si>
  <si>
    <t>JARDINERO II</t>
  </si>
  <si>
    <t>MARCO TULIO ASPUAC CASTELLANOS</t>
  </si>
  <si>
    <t>MARIO RENE GONZALEZ ARRIOLA</t>
  </si>
  <si>
    <t>NERY ROBERTO BARRERA PAIZ</t>
  </si>
  <si>
    <t>MIRIAM ANDREA VALDEZ TRUJILLO</t>
  </si>
  <si>
    <t>VICTOR HUGO CABRERA PÉREZ</t>
  </si>
  <si>
    <t>WALTER EDUARDO FUENTES YAT</t>
  </si>
  <si>
    <t>WILMER FABIAN QUINO POREGO</t>
  </si>
  <si>
    <t>MILTON ANTONIO RIVERA AJ</t>
  </si>
  <si>
    <t>ROGER ALBERTO LEMUS MALDONADO</t>
  </si>
  <si>
    <t>ANA CAROLINA MORALES FUENTES</t>
  </si>
  <si>
    <t>SERGIO ALEJANDRO SERRANO COLINDRES</t>
  </si>
  <si>
    <t>ROBERTO CARLOS SAMAYOA ALVAREZ</t>
  </si>
  <si>
    <t>LUIS JAVIER HIGUEROS GARCÍA</t>
  </si>
  <si>
    <t>KARLA CRISTINA CHAVARRÍA CHAVARRY</t>
  </si>
  <si>
    <t>HUGO ROLANDO CHOC SALAM</t>
  </si>
  <si>
    <t>OSCAR JOSUÉ MATUTE ARAGON</t>
  </si>
  <si>
    <t>KEVIN ARMAND ROJAS SANTA CRUZ</t>
  </si>
  <si>
    <t>JOSELYN NOHEMI ROMPICH CABRERA</t>
  </si>
  <si>
    <t>ANGELA ABIGAIL GARRIDO MORALES</t>
  </si>
  <si>
    <t>LORENA SUSANA BONILLA LÓPEZ DE MORALES</t>
  </si>
  <si>
    <t>JULIO CÉSAR BRAVO ARREAGA</t>
  </si>
  <si>
    <t>HANSEL GUILLERMO SANTOS ESCOBAR</t>
  </si>
  <si>
    <t>ANGELA ELIZABETH MORALES CRÚZ</t>
  </si>
  <si>
    <t>FELIX EDUARDO JULAJUJ VÁSQUEZ</t>
  </si>
  <si>
    <t>HELEN JASSMIN REYES PALACIOS</t>
  </si>
  <si>
    <t>MARLA JANETH GONZÁLEZ CHACÓN DE ZEPEDA</t>
  </si>
  <si>
    <t>KEVIN ARGELIO AGUILAR HERRERA</t>
  </si>
  <si>
    <t>BRYANT JEREMIAS NORALES MARTINEZ</t>
  </si>
  <si>
    <t>ELIO PEDRO DE SAN JOSÉ MARTÍNEZ SÁENZ</t>
  </si>
  <si>
    <t>GABRIELA NATALY LEAL MOLINA</t>
  </si>
  <si>
    <t>ISAMAR NATHALY POP BARRONDO</t>
  </si>
  <si>
    <t>NELSON ORLANDO ALVARADO MORALES</t>
  </si>
  <si>
    <t>FREDY GEOVANNY RAMÓN CUTZAL</t>
  </si>
  <si>
    <t>NIDIA ILEANA MEZA MÉNDEZ</t>
  </si>
  <si>
    <t>MAGDI NATALÍ HERNÁNDEZ PINTO</t>
  </si>
  <si>
    <t>HEBER DANIEL CRUZ VIELMAN</t>
  </si>
  <si>
    <t>WILLIAM JOSUÉ ELÍAS MORALES</t>
  </si>
  <si>
    <t>OLGA JANALEE AGUILAR MEJÍA</t>
  </si>
  <si>
    <t>MELVIN ALEXANDER GARCÍA GARCÍA</t>
  </si>
  <si>
    <t>SELVYN HUMBERTO YAQUE MATEO</t>
  </si>
  <si>
    <t>ERICK ALEXANDER ELÍAS VÁSQUEZ</t>
  </si>
  <si>
    <t>JORGE ISRAÉL GARZA MARTÍNEZ</t>
  </si>
  <si>
    <t>LESBIA MARITZA DÍAZ ALAY</t>
  </si>
  <si>
    <t>SILVIA YOHARY GÓMEZ RAMIREZ</t>
  </si>
  <si>
    <t>JULIO ADONIAS CHAVEZ GONZALES</t>
  </si>
  <si>
    <t>OSVALDO ISMAEL DÍAZ MÉNDEZ</t>
  </si>
  <si>
    <t>PABLO DAVID RAFAEL CAYAX RALDA</t>
  </si>
  <si>
    <t>URSULA DENISSE LEON HERNÁNDEZ</t>
  </si>
  <si>
    <t>VICTORIA ISABEL COLOMO ALVARADO</t>
  </si>
  <si>
    <t>JASON EDVIN GERARDO GUTIERREZ TUM</t>
  </si>
  <si>
    <t>MATEO BENJAMIN SAMBRANO CAVINAL</t>
  </si>
  <si>
    <t>TOMÁS EZEQUIEL COBO PÉREZ</t>
  </si>
  <si>
    <t>TANIA PAOLA FIDÉN MENDOZA</t>
  </si>
  <si>
    <t>CARLOS GERARDO ARANA SARMIENTOS</t>
  </si>
  <si>
    <t>GUSTAVO ADOLFO MUÑOZ MORALES</t>
  </si>
  <si>
    <t>SILDRIS ESTEISY BARRERA GARCÍA</t>
  </si>
  <si>
    <t>MYNOR GENARO IXCOL JOJ</t>
  </si>
  <si>
    <t>NEFTALÍ MOISÉS CHAVAJAY SAC</t>
  </si>
  <si>
    <t>NELSON CRISTOBAL CHOLOTÍO MENDOZA</t>
  </si>
  <si>
    <t>NORMAN DUGLAS TELEGUARIO SOSA</t>
  </si>
  <si>
    <t>NERY JOEL TZIC BATZ</t>
  </si>
  <si>
    <t>SILVIA EUNICE BATZ TAX</t>
  </si>
  <si>
    <t>JOSELYN CORINA MORALES ESCOBAR</t>
  </si>
  <si>
    <t>MARVIN ANIBAL MÉNDEZ ORTEGA</t>
  </si>
  <si>
    <t>YANINA LIZBETH SAMAYOA VILLATORO</t>
  </si>
  <si>
    <t>BANESSA ALEJANDRINA SAMAYOA VILLATORO</t>
  </si>
  <si>
    <t>RUSLAN BRIAN LORENZO IGNACIO GARCÍA</t>
  </si>
  <si>
    <t>MELVIN ESTUARDO LÓPEZ SÁNCHEZ</t>
  </si>
  <si>
    <t>GEBSER JOSÉ GUADALUPE GÓMEZ CARDONA</t>
  </si>
  <si>
    <t>CARLOS ARIEL CARRANZA VALDEZ</t>
  </si>
  <si>
    <t>JERÓNIMO ESAÚ AGUILAR DE LEÓN</t>
  </si>
  <si>
    <t>DIEGO ELÍAS GUACHIAC QUEMÁ</t>
  </si>
  <si>
    <t>DONALDO CRÚZ MELGAR GODÍNEZ</t>
  </si>
  <si>
    <t>SONIA VICTORIA CASTILLO CIFUENTES</t>
  </si>
  <si>
    <t>DERÍAN PEDRO ERNESTO CARRILLO CASTELLANOS</t>
  </si>
  <si>
    <t>CRISTÓBAL ISMAEL QUIXCHÁN GARRIDO</t>
  </si>
  <si>
    <t>LUIS ANGEL SANDOVAL LEMUS</t>
  </si>
  <si>
    <t>RONY ALEJANDRO RIVERA DE LEÓN</t>
  </si>
  <si>
    <t>YOHANA MARISOL LÓPEZ PACHECO</t>
  </si>
  <si>
    <t>MAYRA CAROLINA CHIROY RAMOS</t>
  </si>
  <si>
    <t>FLOR DE MARIA PÉREZ MORENTE DE CARRILLO</t>
  </si>
  <si>
    <t>MARIO JESÚS ALBERTO HURTADO CARMELO</t>
  </si>
  <si>
    <t>GUSTAVO RIVERO MORALES AJCALÓN</t>
  </si>
  <si>
    <t>WILLIAM FERNANDO VELÁSQUEZ MÉNDEZ</t>
  </si>
  <si>
    <t>FREDY ARODY JETEYÁ VÁSQUEZ</t>
  </si>
  <si>
    <t>MELY YAHAIRA CORADO SANDOVAL</t>
  </si>
  <si>
    <t>ROMARIO NERY ALBERTO SALGUERO Y SALGUERO</t>
  </si>
  <si>
    <t>CINTHYA MAYBELLINE SÁNCHEZ CACAO</t>
  </si>
  <si>
    <t>HELLEN OLINDA LÓPEZ OTZOY</t>
  </si>
  <si>
    <t>LUCEL ESTÉFANY GÓMEZ BARRIENTOS</t>
  </si>
  <si>
    <t>MARÍA GRISELA VÁSQUEZ CANO</t>
  </si>
  <si>
    <t>YONATAN ALEXANDER YOQUE GAITÁN</t>
  </si>
  <si>
    <t>BIVIAN ODALIS SANDOVAL LÓPEZ</t>
  </si>
  <si>
    <t>YILDA LIZETH ARGUETA CARDONA</t>
  </si>
  <si>
    <t>TONIÑO GOMAR SANDOVAL ZAMORA</t>
  </si>
  <si>
    <t>FRANKIE MOISÉS MARROQUÍN LÓPEZ</t>
  </si>
  <si>
    <t>BENITO PANTALEÓN IXCOY CHIM</t>
  </si>
  <si>
    <t>ASHELY FABIOLA RIVERA GOMEZ</t>
  </si>
  <si>
    <t>JACOB ARTEMIO CÚMES MENDOZA</t>
  </si>
  <si>
    <t>VICTORIA MARISOL NACH MAZARIEGOS</t>
  </si>
  <si>
    <t>ZULMY ROXANA VEGA GUDIEL</t>
  </si>
  <si>
    <t>BRANDON RAPHAEL ENRIQUEZ ROMERO</t>
  </si>
  <si>
    <t>IRMA NOEMI MONROY DE CASTILLO</t>
  </si>
  <si>
    <t>CAREN ESCARLETH GUEVARA AVENDAÑO</t>
  </si>
  <si>
    <t>MILTON OMAR BOROR GARCIA</t>
  </si>
  <si>
    <t>VIRGINIA ISABEL SOLIS LÓPEZ</t>
  </si>
  <si>
    <t>JEFE DE CONTROL DE PROYECTOS</t>
  </si>
  <si>
    <t>ASISTENTE ADMINISTRATIVO V</t>
  </si>
  <si>
    <t>TECNICO DE SERVICIOS GENERALES I</t>
  </si>
  <si>
    <t>Bono Salario Minimo</t>
  </si>
  <si>
    <t>MENSAJERO I</t>
  </si>
  <si>
    <t>ABI YABNEEL ELIZONDO ESPINO</t>
  </si>
  <si>
    <t xml:space="preserve">TECNICO DE ALMACEN I </t>
  </si>
  <si>
    <t>TECNICO EN ALMACEN I</t>
  </si>
  <si>
    <t>ASISTENTE ADMINISTRATIVA II</t>
  </si>
  <si>
    <t>VICTOR  ALFONSO ESTEBAN FRANCISCO</t>
  </si>
  <si>
    <t xml:space="preserve">ASISTENTE DE ADQUISICIONES II </t>
  </si>
  <si>
    <t>LESLY YANETH RODRÍGUEZ FLORES</t>
  </si>
  <si>
    <t>VINSY CLARISA LARIOS OXLAJ</t>
  </si>
  <si>
    <t>KEVIN ALEXANDER BOROR GARCÍA</t>
  </si>
  <si>
    <t>ZUINY MARINA LÓPEZ RODRÍGUEZ</t>
  </si>
  <si>
    <t>DEISSY NOHEMÍ ESPÍNOZA JUÁREZ</t>
  </si>
  <si>
    <t>CLAUDIA LETICIA BURRIÓN XICÓN</t>
  </si>
  <si>
    <t>VICTORIA ELISA TRUJILLO RUANO</t>
  </si>
  <si>
    <t>ANA KARINA SERRANO ZACARÍAS</t>
  </si>
  <si>
    <t>CARLOS IVAN HERRERA MONTERROSO</t>
  </si>
  <si>
    <t>FLOR DE MARIA CASTELLANOS SAGASTUME</t>
  </si>
  <si>
    <t>LUIS DELFINO LÓPEZ MIRANDA</t>
  </si>
  <si>
    <t>ANA CRISTINA GONZÁLEZ GONZÁLEZ</t>
  </si>
  <si>
    <t>SUSANA MARIBEL LEPE RAMÍREZ</t>
  </si>
  <si>
    <t>KAN GREGOR PATRICIO BUC FELIPE</t>
  </si>
  <si>
    <t>ADA DEIBY CHAY CORADO</t>
  </si>
  <si>
    <t>BLANCA ELIZABETH HIGUEROS AGUILAR</t>
  </si>
  <si>
    <t>BRYAM ARMANDO ARROYO LIMA</t>
  </si>
  <si>
    <t>CESAR AUGUSTO FLORES RODRIGUEZ</t>
  </si>
  <si>
    <t>ELMER EDILSON MATÍAS CARDONA</t>
  </si>
  <si>
    <t>JENNY DANIELLA SOTO LÓPEZ</t>
  </si>
  <si>
    <t>MAGDA JEANNETTE GARCÍA CHIC</t>
  </si>
  <si>
    <t>MAIDRAN YANETTE MARROQUIN CALANCHE DE BERGANZA</t>
  </si>
  <si>
    <t>NIDIA NINNETTE SALGUERO ALVAREZ</t>
  </si>
  <si>
    <t>WILSO WILFREDO LINARES SALAZAR</t>
  </si>
  <si>
    <t>JULIO RENE SURET HERNÁNDEZ</t>
  </si>
  <si>
    <t>KEVIN BRYAN HERNÁNDEZ GONZÁLES</t>
  </si>
  <si>
    <t>LORENZO ALEJANDRO HERNÁNDEZ NOJ</t>
  </si>
  <si>
    <t>SERGIO ABELARDO CHINCHILLA PALALA</t>
  </si>
  <si>
    <t>HUGO LEONEL RIVERA SAMAYOA</t>
  </si>
  <si>
    <t>MENSAJERO II</t>
  </si>
  <si>
    <t>HERRERO IV</t>
  </si>
  <si>
    <t>JUAN CARLOS XOL XOL</t>
  </si>
  <si>
    <t>MARIO DAVID MALDONADO POP</t>
  </si>
  <si>
    <t>MIRNA MERCEDES CANJURA URRUTIA</t>
  </si>
  <si>
    <t>NORMA ROCSANA MENDEZ SÍNAY</t>
  </si>
  <si>
    <t>EDUARDO FERNANDO SHÍ MAAS</t>
  </si>
  <si>
    <t>HENRI OTONIEL CUXIL OTZOY</t>
  </si>
  <si>
    <t>IRMA CATALINA MIRANDA GÓMEZ</t>
  </si>
  <si>
    <t>SHAROL ADRIANA JEREZ CHAPETÓN</t>
  </si>
  <si>
    <t>SHEYLA ZORAYDA PÉREZ BELTRÁN DE NOGUERA</t>
  </si>
  <si>
    <t>YOSELIN KARINA GASPAR TZALAM</t>
  </si>
  <si>
    <t>DANY ADOLFO VÁSQUEZ SALAMÁ</t>
  </si>
  <si>
    <t>ANGEL GIOVANNI FLORES JAURIA</t>
  </si>
  <si>
    <t>FREDY LORENZO GONZÁLEZ GARCÍA</t>
  </si>
  <si>
    <t>LAURA LUCÍA SANTOS LEIVA</t>
  </si>
  <si>
    <t>LUIS AUGUSTO MORALES GARCÍA</t>
  </si>
  <si>
    <t>MARILIS DE JESÚS MEJÍA ROSALES</t>
  </si>
  <si>
    <t>MIGUEL ANGEL CASTRO SANCHEZ</t>
  </si>
  <si>
    <t>MIRNA LETICIA ROSA Y ROSA</t>
  </si>
  <si>
    <t>VILMA ARACELY LOPEZ MONTERROSO</t>
  </si>
  <si>
    <t>ROSARIO ABIGAIL PU LAYNEZ</t>
  </si>
  <si>
    <t>CARLOS ENRIQUE TOT CHUB</t>
  </si>
  <si>
    <t>CARLOS HUMBERTO LOPEZ PÉREZ</t>
  </si>
  <si>
    <t>JOSÉ ANTONIO FUENTES PERÉN</t>
  </si>
  <si>
    <t>JOSÉ DOMINGO POLANCO SARCEÑO</t>
  </si>
  <si>
    <t>JUAN JOSÉ VÁSQUEZ PÉREZ</t>
  </si>
  <si>
    <t>LIDIA ISABEL YOJCOM ILLESCAS</t>
  </si>
  <si>
    <t>MARTA LETICIA VARGAS RODRÍGUEZ</t>
  </si>
  <si>
    <t>PEDRO LUIS AGUILAR CARRERA</t>
  </si>
  <si>
    <t>SERGIO ESTUARDO IBOY GATICA</t>
  </si>
  <si>
    <t>ALEJANDRO PORFIRIO PEREZ MARTINEZ</t>
  </si>
  <si>
    <t>MADELINE MARIE WEVER OCHOA</t>
  </si>
  <si>
    <t>ROSA LAURA GARCÍA RODRÍGUEZ</t>
  </si>
  <si>
    <t>ANGEL OBDELÍ GARCÍA CATALÁN</t>
  </si>
  <si>
    <t>ERIKSON YEGLENI CANO Y CANO</t>
  </si>
  <si>
    <t>HECTOR ARMANDO BARRIOS MONROY</t>
  </si>
  <si>
    <t>JUAN ANTONIO URÍAS GIRÓN</t>
  </si>
  <si>
    <t>LUIS ALBERTO MORÁN GARCÍA</t>
  </si>
  <si>
    <t>LUIS FERNANDO MORALES GARCÍA</t>
  </si>
  <si>
    <t>MIGUEL ANGEL RUANO GARCÍA</t>
  </si>
  <si>
    <t>OSCAR LEONEL LÓPEZ HERNÁNDEZ</t>
  </si>
  <si>
    <t>SERGIO ARMANDO LEM CAL</t>
  </si>
  <si>
    <t>TORIBIO DE JESÚS DEL CID UCELO</t>
  </si>
  <si>
    <t>MAIRA ELIZABETH VÁSQUEZ ORDOÑEZ</t>
  </si>
  <si>
    <t>CLAUDIA AZUCENA MELGAR CABRERA</t>
  </si>
  <si>
    <t>GLENDA MARCELINA GONZÁLEZ ALVAREZ</t>
  </si>
  <si>
    <t>JUAN FIDEL PÉREZ RAMÍREZ</t>
  </si>
  <si>
    <t>MARTA IRMA LÓPEZ TORRES</t>
  </si>
  <si>
    <t>EDDY NOE GONZALEZ RODRIGUEZ</t>
  </si>
  <si>
    <t>WALTER AROLDO ALECIO SOSA</t>
  </si>
  <si>
    <t>MARCO ANTONIO MÉNDEZ DIAZ</t>
  </si>
  <si>
    <t>ESTEBAN GILBERTO MONTERROSO ESCOBAR</t>
  </si>
  <si>
    <t>HERMAN ARTURO SÁNCHEZ DÁVILA</t>
  </si>
  <si>
    <t>WALTER NEFTALÍ RAMOS SAMAYOA</t>
  </si>
  <si>
    <t>CARLOS FERNANDO SOLARES ORDOÑEZ</t>
  </si>
  <si>
    <t>GERMAN RODOLFO GUERRA GIRÓN</t>
  </si>
  <si>
    <t>BYRON ESTUARDO COLINDRES SANTOS</t>
  </si>
  <si>
    <t xml:space="preserve">BARBARA IVETTE GARCÍA NUÑEZ </t>
  </si>
  <si>
    <t>WALTER ESTUARDO MANSILLA ESTRADA</t>
  </si>
  <si>
    <t>WRAY STEPHEN MONTALVO CHUPINA</t>
  </si>
  <si>
    <t>JACKELIN PAOLA PEREZ ESTRADA</t>
  </si>
  <si>
    <t>ASTRID ELENA REYES ZUÑIGA</t>
  </si>
  <si>
    <t>MARIO RODOLFO RECINOS GAMBONY</t>
  </si>
  <si>
    <t>ROSA EMILIA FERNÁNDEZ BINO</t>
  </si>
  <si>
    <t>BRENNER HUMBERTO GODOY ALFARO</t>
  </si>
  <si>
    <t>SANDRA LETICIA CAIXÓN TOLCHÁ</t>
  </si>
  <si>
    <t>YENNIFFER FABIOLA CONTRERAS ALECIO</t>
  </si>
  <si>
    <t>JUAN SANTIAGO MAXÍA BAL</t>
  </si>
  <si>
    <t>MÁRILYN ESTEFANY ALDANA VIVAS</t>
  </si>
  <si>
    <t>EVELIN CARINA CORADO CORADO</t>
  </si>
  <si>
    <t>HENRY MARDOQUEO MANUEL TECÚ</t>
  </si>
  <si>
    <t>JOSÉ EMILIO CASTILLO LÓPEZ</t>
  </si>
  <si>
    <t>CARLOS ROBERTO MORALES LOYO</t>
  </si>
  <si>
    <t>ALLAN RUDY ARANA FRANCO</t>
  </si>
  <si>
    <t>JUAN ZAQUEO SAQUIC PANJOJ</t>
  </si>
  <si>
    <t>GASPAR OLIVIO ESCOBAR ASICONA</t>
  </si>
  <si>
    <t>UBALDO MARTIN ZAPETA IXCAQUIC</t>
  </si>
  <si>
    <t>MANUEL DELFINO RIVERA QUIÑONEZ</t>
  </si>
  <si>
    <t>JOSUÉ ESTEBAN ACEYTUNO GIRÓN</t>
  </si>
  <si>
    <t>SERGIO RAMÓN BULUX LEÓN</t>
  </si>
  <si>
    <t>ELIAZAR ATILANO SALES MORALES</t>
  </si>
  <si>
    <t>JAVIER RICARDO RAMIREZ BORRAYO</t>
  </si>
  <si>
    <t>ELIDA IZABEL GARCÍA AGUILAR</t>
  </si>
  <si>
    <t>DIEGO FAUSTO CARRILLO QUEMÁ</t>
  </si>
  <si>
    <t>HELEN SCARLETT CRUZ MUÑOZ</t>
  </si>
  <si>
    <t>CELESTE YASMÍN CHÁVEZ MOSCOSO</t>
  </si>
  <si>
    <t>YESIKA MIGUELINA CHIROY OSORIO</t>
  </si>
  <si>
    <t>MARÍA MAGDALENA CASTRO GARCÍA</t>
  </si>
  <si>
    <t>ROSA ANTONIA GARCÍA GUINEA</t>
  </si>
  <si>
    <t>YONI JOAQUÍN RAMÍREZ RAMÍREZ</t>
  </si>
  <si>
    <t>DIONILA FRANCISCA PÉREZ ESCALANTE</t>
  </si>
  <si>
    <t>VERÓNICA RAQUEL MORALES SÁNCHEZ DE CALVILLO</t>
  </si>
  <si>
    <t>CARLOS EDMUNDO CHINCHILLA BARRIENTOS</t>
  </si>
  <si>
    <t>JUAN MANUEL TAHAY TZAJ</t>
  </si>
  <si>
    <t>MARÍA EUGENIA LIC VÁSQUEZ DE MANCILLA</t>
  </si>
  <si>
    <t>JOSÉ MARÍA TALÉ LUX</t>
  </si>
  <si>
    <t>MIGUEL ANGEL MAYEN LOPEZ</t>
  </si>
  <si>
    <t>MARIO SAÚL PALALA GRANADOS</t>
  </si>
  <si>
    <t>JHONATHAN STEVE OLIVA BOTEO</t>
  </si>
  <si>
    <t>DINA ILIANA COLLI CHAYAX DE BURGOS</t>
  </si>
  <si>
    <t>NANCY CAROLINA CASTELLÓN FONSECA</t>
  </si>
  <si>
    <t>SEDVIN ORLANDO CASIMIRO GARCÍA</t>
  </si>
  <si>
    <t>JUAN CARLOS BATRES BATRES</t>
  </si>
  <si>
    <t>JUAN CARLOS VARGAS IBOY</t>
  </si>
  <si>
    <t>WILLIAN UZIEL RODRIGUEZ PÉREZ</t>
  </si>
  <si>
    <t>RÓMULO ANTONIO AREVALO RAMÍREZ</t>
  </si>
  <si>
    <t>JUAN JOSÉ PÉREZ RODRÍGUEZ</t>
  </si>
  <si>
    <t>JOSUE DANIEL MIRANDA OROZCO</t>
  </si>
  <si>
    <t>MARIXA JOHANNA FUENTES OROZCO DE FUENTES</t>
  </si>
  <si>
    <t>KATERYNE XIOMARA PACHECO FLORES</t>
  </si>
  <si>
    <t>FAIBEL OVIL PINEDA Y PINEDA</t>
  </si>
  <si>
    <t>CESAR AUGUSTO CASTILLO MOLINA</t>
  </si>
  <si>
    <t>HECTOR LEONEL LOPEZ SOLIS</t>
  </si>
  <si>
    <t>ALEX FERNANDO TORTOLA GONZALEZ</t>
  </si>
  <si>
    <t>SOFIA ANNAJAEL DIAZ ALECIO</t>
  </si>
  <si>
    <t>GILMER OMAR ELIFELET TUCTUC GARCÍA</t>
  </si>
  <si>
    <t>YOSSELYN BEATRIZ EUGENIA ORREGO BATRES</t>
  </si>
  <si>
    <t xml:space="preserve">LIGIA ELIZABETH AC CALEL </t>
  </si>
  <si>
    <t>GERSON AUGUSTO MORALES OCHOA</t>
  </si>
  <si>
    <t>MARLYN CARLENI ESQUIVEL CORADO</t>
  </si>
  <si>
    <t>RONY DAVID HERNÁNDEZ BARRIOS</t>
  </si>
  <si>
    <t>LESLY GABRIELA PÉREZ MARTÍNEZ</t>
  </si>
  <si>
    <t>ELSA MARIANA PINEDA SOLARES</t>
  </si>
  <si>
    <t>JORGE MARIO YAQUIÁN MORÁN</t>
  </si>
  <si>
    <t>PEDRO ADÁN CAAL ROBLES</t>
  </si>
  <si>
    <t>HÉCTOR AMILCAR CAHUICHE TESUCÚN</t>
  </si>
  <si>
    <t>LUIS FERNANDO MOSCOSO PÉREZ</t>
  </si>
  <si>
    <t>LUIS GUSTAVO ROSALES MORAN</t>
  </si>
  <si>
    <t>MAYNOR DE JESÚS PULEX MATÍAS</t>
  </si>
  <si>
    <t>LUIS FERNANDO LÓPEZ HIDALGO</t>
  </si>
  <si>
    <t>ROCÍO DALEL DE LEÓN SÁNCHEZ</t>
  </si>
  <si>
    <t>DANIEL ANTONIO BARRERA PAYES</t>
  </si>
  <si>
    <t>CORINA BEATRIZ DE LEÓN REYNA</t>
  </si>
  <si>
    <t>DANNY ALEJANDRO PABLO CRUZ</t>
  </si>
  <si>
    <t>HERIBERTO ESTANISLAO BURGOS COHUOJ</t>
  </si>
  <si>
    <t>MARVIN ALEXANDER GONZÁLEZ ALVARADO</t>
  </si>
  <si>
    <t>MERCY OSBELY LÓPEZ GODINEZ DE MENDEZ</t>
  </si>
  <si>
    <t>SERGIO JOSÉ DAVID YAC VALDÉZ</t>
  </si>
  <si>
    <t>LESLY XIOMARA PÚ BOLVITO</t>
  </si>
  <si>
    <t>GERSON SURIDAÍ MALDONADO GARCÍA</t>
  </si>
  <si>
    <t>JUAN (ÚNICO NOMBRE) TUIZ RAMÍREZ</t>
  </si>
  <si>
    <t>JULIO CÉSAR PÉREZ LÓPEZ</t>
  </si>
  <si>
    <t>CARLOS ADIEL DE LEÓN HERNÁNDEZ</t>
  </si>
  <si>
    <t>CALIXTO JACOBO SÓN ASIJTUJ</t>
  </si>
  <si>
    <t>NORMA ODILIA HERNÁNDEZ TRUJILLO</t>
  </si>
  <si>
    <t>JUAN (ÚNICO NOMBRE) AGUILAR AYALA</t>
  </si>
  <si>
    <t>ANA MARÍA HERNÁNDEZ ZULETA</t>
  </si>
  <si>
    <t>MARVIN EMANUEL MARCOS TZALOJ</t>
  </si>
  <si>
    <t>JOSÉ FRANCISCO RUSTRIÁN MONTERROSO</t>
  </si>
  <si>
    <t>MARIO GIOVANNI ROLDÁN GAROZ</t>
  </si>
  <si>
    <t>ASISTENTE DE PLANIFICACIÓN IV (0000)</t>
  </si>
  <si>
    <t>TÉCNICO DE SERVICIOS GENERALES I (0000)</t>
  </si>
  <si>
    <t>ASISTENTE ADMINISTRATIVO I (0000)</t>
  </si>
  <si>
    <t>ENMA YOLANDA COJ MARGOS</t>
  </si>
  <si>
    <t>LUIS FERNANDO COMPAR POP</t>
  </si>
  <si>
    <t>CARMELA ILDA VIOLETA ASIG POP</t>
  </si>
  <si>
    <t>THELMA DORINA SOTO ESTRADA</t>
  </si>
  <si>
    <t>CINDY MARILY BERMUDEZ PINEDA</t>
  </si>
  <si>
    <t>OLIVER ORLANDO TIUL CHUB</t>
  </si>
  <si>
    <t>LEONEL EDUARDO LAINEZ MEDRANO</t>
  </si>
  <si>
    <t>CARLOS GONZALO SAMAYOA QUINTEROS</t>
  </si>
  <si>
    <t xml:space="preserve">IRIS CAROLINA COJ SANIC </t>
  </si>
  <si>
    <t>MARIA DEL ROSARIO JUAREZ SOLARES DE AVILA</t>
  </si>
  <si>
    <t>ASISTENTE ADMINISTRATIVO III (0000)</t>
  </si>
  <si>
    <t>JOSÉ MIGUEL ENRÍQUEZ GONZÁLEZ</t>
  </si>
  <si>
    <t>JEFE DE SUPERVISION DE PROMOTORES</t>
  </si>
  <si>
    <t>GABRIELA MARIA GARCIA ARENALES</t>
  </si>
  <si>
    <t>DELEGADA DE RECURSOS HUMANOS</t>
  </si>
  <si>
    <t>JUAN ALBERTO GARCÍA ALTÁN</t>
  </si>
  <si>
    <t>OSCAR DAVID TOCAY AJCU</t>
  </si>
  <si>
    <t>KEILA ELISA ACETÚN TISTA</t>
  </si>
  <si>
    <t>ISABEL (ÚNICO NOMBRE) RAMÍREZ AJTUJAL</t>
  </si>
  <si>
    <t>CARLOS ROBERTO CARRETO PÉREZ</t>
  </si>
  <si>
    <t>LUISA FERNANDA MONTERROSO CRÚZ</t>
  </si>
  <si>
    <t>RICARDO ALEJANDRO ANLEU MONTOYA</t>
  </si>
  <si>
    <t>ELDA JUDITH VÁSQUEZ ALVAREZ</t>
  </si>
  <si>
    <t xml:space="preserve">ISMAEL (ÚNICO NOMBRE) CORTEZ PÉREZ </t>
  </si>
  <si>
    <t>MARÍA GABRIELA CARREDANO MENDOZA</t>
  </si>
  <si>
    <t>LÁZARO FIDEL CASTRO HIGUEROS</t>
  </si>
  <si>
    <t>ASTRID BERENICE FAJARDO CASTILLO</t>
  </si>
  <si>
    <t>MADELEY BRILLIT MORATAYA HERNÁNDEZ</t>
  </si>
  <si>
    <t>LUIS JAVIER ARGUETA BARRIOS</t>
  </si>
  <si>
    <t>EDGAR AUGUSTO MORALES Y MORALES</t>
  </si>
  <si>
    <t>EDWIN AGAPITO SIMAJ MAZARIEGOS</t>
  </si>
  <si>
    <t>SANDRA IVANIA LÓPEZ JUMIQUE</t>
  </si>
  <si>
    <t>DIEGO FERNANDO MÉRIDA LÓPEZ</t>
  </si>
  <si>
    <t xml:space="preserve">ZULEYMA MARISOL LÓPEZ GUZMÁN </t>
  </si>
  <si>
    <t>MERSY ILIANA OBREGÓN YAX</t>
  </si>
  <si>
    <t>VICTORINO TEODORO BRAVO RAMÍREZ</t>
  </si>
  <si>
    <t>WILLIAM RENÉ CURUP PULUC</t>
  </si>
  <si>
    <t>WILLIAMS EMMANUEL GARCIA HERNÁNDEZ</t>
  </si>
  <si>
    <t>MARIELA YANETH MALDONADO DE LEÓN DE  ROE</t>
  </si>
  <si>
    <t>JOSÉ ARTURO MORALES QUEZADA</t>
  </si>
  <si>
    <t>DIRECTOR DE AREAS SUSTANTIVAS</t>
  </si>
  <si>
    <t>DIRECTOR GENERAL</t>
  </si>
  <si>
    <t>PROFESIONAL FINANCIERO I</t>
  </si>
  <si>
    <t>JOSE MANUEL RAX JUAREZ</t>
  </si>
  <si>
    <t>JULIO</t>
  </si>
  <si>
    <t>LUIS HUMBERTO RODRÍGUEZ BRIONES</t>
  </si>
  <si>
    <t>OSVALDO ADOLFO DUBÓN (ÚNICO APELLIDO)</t>
  </si>
  <si>
    <t>MARLENE GLISETHZ BLANCO GARCÍA</t>
  </si>
  <si>
    <t xml:space="preserve">CÉSAR DE JESÚS GALLARDO DÍAZ </t>
  </si>
  <si>
    <t>CLEOTILDE GUILLERMINA ORÓZCO DE LEÓN DE POPOLÁ</t>
  </si>
  <si>
    <t>AMINTA ESPERANZA PÉREZ SPÓN DE PAIZ</t>
  </si>
  <si>
    <t>PEÓN VIGILANTE V</t>
  </si>
  <si>
    <t xml:space="preserve">ANIBAL (ÚNICO NOMBRE) LÓPEZ VALDÉZ </t>
  </si>
  <si>
    <t>ARIANA MARICELA CATALÁN RIVERA</t>
  </si>
  <si>
    <t xml:space="preserve">BERTA GUADALUPE GONZÁLEZ ALDANA DE PALACIOS </t>
  </si>
  <si>
    <t xml:space="preserve">BRAYAN EXEQUIEL PELLECER ARRIAZA </t>
  </si>
  <si>
    <t xml:space="preserve">BRENDA NOEMÍ CUYÁN CHIROY </t>
  </si>
  <si>
    <t>BÁYRON JOÉL PÉREZ GREGORIO</t>
  </si>
  <si>
    <t>CARLOS ENRIQUE HERNÁNDEZ LUTIN</t>
  </si>
  <si>
    <t xml:space="preserve">CARLOS HUMBERTO GÓMEZ JUÁREZ </t>
  </si>
  <si>
    <t>CEFERINO (ÚNICO NOMBRE) CANTÉ CRUZ</t>
  </si>
  <si>
    <t>CONRADO (ÚNICO NOMBRE) PÉREZ HERNÁNDEZ</t>
  </si>
  <si>
    <t>DANIEL (ÚNICO  NOMBRE) SEGURA NICOLAS</t>
  </si>
  <si>
    <t>DANIEL ESAÚ ORTEGA (ÚNICO APELLIDO)</t>
  </si>
  <si>
    <t xml:space="preserve">DANILO ANTONIO JUÁREZ VILLALTA </t>
  </si>
  <si>
    <t>DOMINGO (ÚNICO NOMBRE) GUTIÉRREZ HERNÁNDEZ</t>
  </si>
  <si>
    <t>DORA PATRICIA MORENO LÓPEZ</t>
  </si>
  <si>
    <t>ELIZABETH (ÚNICO NOMBRE) VEGA GALVÁN</t>
  </si>
  <si>
    <t xml:space="preserve">EMILIO RAFAEL CARBALLO GÓMEZ </t>
  </si>
  <si>
    <t xml:space="preserve">AUXILIAR DE BODEGA </t>
  </si>
  <si>
    <t>ERICK DANIEL FAJARDO (ÚNICO APELLIDO)</t>
  </si>
  <si>
    <t>ERMINIA (ÚNICO NOMBRE) PALMA ALVAREZ</t>
  </si>
  <si>
    <t>ESTEBAN (ÚNICO NOMBRE) OVALLE VELÍZ</t>
  </si>
  <si>
    <t>FERNANDO OTONIEL RAFAÉL REYES</t>
  </si>
  <si>
    <t>FRANCISCO (ÚNICO NOMBRE) MORALES ZACARIAS</t>
  </si>
  <si>
    <t>FRANCISCO OBISPO OXLAJ PÉREZ</t>
  </si>
  <si>
    <t>GENARA (ÚNICO NOMBRE) ARANA BARILLAS</t>
  </si>
  <si>
    <t>HECTOR FROILAN PEREZ (ÚNICO APELLIDO)</t>
  </si>
  <si>
    <t>HILARIO (ÚNICO NOMBRE) PANGAN XITUMUL</t>
  </si>
  <si>
    <t xml:space="preserve">HUGO EDUARDO MELGAR DE LEÓN </t>
  </si>
  <si>
    <t>JACOBO ISRAEL AGUILAR (ÚNICO APELLIDO)</t>
  </si>
  <si>
    <t xml:space="preserve">JOSUE ALEXANDER CONOZ SET </t>
  </si>
  <si>
    <t>JULIÁN (ÚNICO NOMBRE) LÓPEZ COCHÉ</t>
  </si>
  <si>
    <t>KENZETT SEBASTIÁN PÉREZ RODRIGUEZ</t>
  </si>
  <si>
    <t xml:space="preserve">LESTER DANILO RAMÍREZ MORALES </t>
  </si>
  <si>
    <t>MANUEL (ÚNICO NOMBRE) TOJÍN CHIC</t>
  </si>
  <si>
    <t>MARÍA CRISTINA GONZÁLEZ DE LEÓN</t>
  </si>
  <si>
    <t xml:space="preserve">MARIA VIRGINIA VELASQUEZ PALALA </t>
  </si>
  <si>
    <t>MARIO ADOLFO LÓPEZ SÁNCHEZ</t>
  </si>
  <si>
    <t xml:space="preserve">MARWIN EFRAÍN CARÍAS ALVAREZ </t>
  </si>
  <si>
    <t>MAXIMILIANO CHUB (ÚNICO NOMBRE Y  ÚNICO APELLIDO)</t>
  </si>
  <si>
    <t xml:space="preserve">PABLO DANIEL CHICOJ CITALÁN </t>
  </si>
  <si>
    <t>PEDRINA (ÚNICO NOMBRE) PIXTÚN SURET DE PEINADO</t>
  </si>
  <si>
    <t>ROBERTO (ÚNICO NOMBRE) JUAREZ SALES</t>
  </si>
  <si>
    <t>SILVANO (ÚNICO NOMBRE) PÉREZ GREGORIO</t>
  </si>
  <si>
    <t xml:space="preserve">WALTER EDUARDO FLORES ESPADA </t>
  </si>
  <si>
    <t xml:space="preserve">WANDA KARINA RUCÁL FLORES </t>
  </si>
  <si>
    <t>WERNER ESTUARDO GUZMAN HERRERA</t>
  </si>
  <si>
    <t xml:space="preserve">ANDREA MICKELY DE LEÓN ROLDAN </t>
  </si>
  <si>
    <t>ADÁN (ÚNICO NOMBRE) CRÚZ AGUILAR</t>
  </si>
  <si>
    <t>AMILCAR RAFAEL ALVAREZ LÓPEZ</t>
  </si>
  <si>
    <t>BLANCA MARILU MAYORGA JIMENEZ</t>
  </si>
  <si>
    <t>CARLOS ENRIQUE  US (ÚNICO APELLIDO)</t>
  </si>
  <si>
    <t>CELESTINO (ÚNICO NOMBRE) TZIB SAQUÍ</t>
  </si>
  <si>
    <t>DIONICIO (ÚNICO NOMBRE) URÍAZ GIRÓN</t>
  </si>
  <si>
    <t>IRMA YOLANDA RAMIREZ LÓPEZ DE GARCÍA</t>
  </si>
  <si>
    <t>ISAÍAS (ÚNICO MONBRE) GABRIEL ORÓZCO</t>
  </si>
  <si>
    <t>JOEL (ÚNICO NOMBRE) CRUZ DE LA CRUZ</t>
  </si>
  <si>
    <t>JOSÉ ANTELMO URIAZ GIRÓN</t>
  </si>
  <si>
    <t xml:space="preserve">JOSÉ BENITO LEÓN GODOY </t>
  </si>
  <si>
    <t>JOSÉ CANDELARIO CRUZ DE LA CRÚZ</t>
  </si>
  <si>
    <t>JOSSELYN GABRIELA HARRISON PÉREZ</t>
  </si>
  <si>
    <t>KATHERINE VICTORIA DAYANNE GARCIA  BARRIENTOS</t>
  </si>
  <si>
    <t xml:space="preserve">LEANDRO (ÚNICO NOMBRE) SOLÍS MÉNDEZ </t>
  </si>
  <si>
    <t>LEYVI YOJÁNA RODRIGUEZ DIAS DE LUNA</t>
  </si>
  <si>
    <t>LUCRECIA JUDITH SOLANO JUÁREZ DE ROLDÁN</t>
  </si>
  <si>
    <t>LUIS ALFONSO TALÉ SAC</t>
  </si>
  <si>
    <t>MANUEL CASASOLA (ÚNICO NOMBRE Y APELLIDO)</t>
  </si>
  <si>
    <t>MARCO TULIO ROSALES (ÚNICO APELLIDO)</t>
  </si>
  <si>
    <t>MARIANO (ÚNICO NOMBRE) PETZEY GONZÁLEZ</t>
  </si>
  <si>
    <t>MARIO ROBERTO LÓPEZ ALVAREZ</t>
  </si>
  <si>
    <t>NORMILDA (ÚNICO NOMBRE) BARRIENTOS ORELLANA</t>
  </si>
  <si>
    <t>RAMIRO (ÚNICO NOMBRE) LUCAS VELASQUEZ</t>
  </si>
  <si>
    <t>RIGOBERTO (ÚNICO NOMBRE) JACINTO BORJA</t>
  </si>
  <si>
    <t>RUPERTO (ÚNICO NOMBRE) CANTÉ MARTÍNEZ</t>
  </si>
  <si>
    <t>SEINER (ÚNICO NOMBRE) LÓPEZ CORTÉZ</t>
  </si>
  <si>
    <t>UBALDO ONÉCIMO DE LEÓN FUENTES</t>
  </si>
  <si>
    <t>EUGENIO (ÚNICO NOMBRE) XUC CAL</t>
  </si>
  <si>
    <t>MARCELINO (ÚNICO NOMBRE) MEJÍA VELÁSQUEZ</t>
  </si>
  <si>
    <t xml:space="preserve">SAUDI JOSÉ MÉNDEZ MARTÍNEZ </t>
  </si>
  <si>
    <t>JEFFERSON BLADIMIR  GONZÁLEZ VILLAGRAN</t>
  </si>
  <si>
    <t>EDGAR ABRAHAM JAYES SUMALÉ</t>
  </si>
  <si>
    <t>LUIS ALBERTO FLORIAN (UNICO APELLIDO)</t>
  </si>
  <si>
    <t>ERMELINDO DE JESÚS HERRERA TAQUÉ</t>
  </si>
  <si>
    <t>LUIS ARMANDO MATUTE (ÚNICO APELLIDO)</t>
  </si>
  <si>
    <t>CRUZ (ÚNICO NOMBRE) ARIAS CABRERA</t>
  </si>
  <si>
    <t>OTTO DANILO TOLEDO MARTÍNEZ</t>
  </si>
  <si>
    <t xml:space="preserve">EDGAR FERNANDO  POP TIUL </t>
  </si>
  <si>
    <t xml:space="preserve">OBDULIO (ÚNICO NOMBRE) PÉREZ GONZÁLEZ </t>
  </si>
  <si>
    <t>MARÍA ELIZABETH ARRIAZA HERNÁNDEZ</t>
  </si>
  <si>
    <t xml:space="preserve">ELIO SANTIAGO DE LEÓN PÉREZ </t>
  </si>
  <si>
    <t>JOSEFINA KARINA RAMOS PELICÓ DE QUIEJ</t>
  </si>
  <si>
    <t>FLOR DE MARIA CONCEPCIÓN MENCHU PACHECO</t>
  </si>
  <si>
    <t>DORA MAGALÍ CRISPÍN GODÍNEZ DE CABALLEROS</t>
  </si>
  <si>
    <t>JUANA (ÚNICO NOMBRE) GARCÍA PARADA</t>
  </si>
  <si>
    <t>JOSÉ MARIA GONZÁLEZ LIMA</t>
  </si>
  <si>
    <t>MARIO (ÚNICO NOMBRE) GUALIM TILÓM</t>
  </si>
  <si>
    <t>EVELYN VANESSA SICAJÁ RODRÍGUEZ</t>
  </si>
  <si>
    <t xml:space="preserve">EDWIN OTONIEL CASTILLO GUTIÉRREZ </t>
  </si>
  <si>
    <t xml:space="preserve">JESÚS GEREMIAS PÉREZ ZEPEDA </t>
  </si>
  <si>
    <t>ALLYN JULLESY FLORES (ÚNICO APELLIDO)</t>
  </si>
  <si>
    <t>ROSA ANGÉLICA RODRIGUEZ ALVARADO</t>
  </si>
  <si>
    <t>RENATO BERNARDO GONZÁLEZ MÉNDEZ</t>
  </si>
  <si>
    <t>ELECTRICISTA I</t>
  </si>
  <si>
    <t>VÍCTOR MANUEL PÉREZ RAMÍREZ</t>
  </si>
  <si>
    <t>CARIN ANA PAOLA DE PAZ GÓDINEZ DE DONIS</t>
  </si>
  <si>
    <t>DAISY PAOLA CÓ PÉREZ DE ALDANA</t>
  </si>
  <si>
    <t>ERICKA CAROLINA PICHILLA CALAN DE GONZÁLEZ</t>
  </si>
  <si>
    <t xml:space="preserve">EVELYN VICTORIA VINOS LÓPEZ </t>
  </si>
  <si>
    <t xml:space="preserve">FELIPE (ÚNICO NOMBRE) NOJ SURUY </t>
  </si>
  <si>
    <t>ANTONIO (ÚNICO NOMBRE) TZEP TAMBRIZ</t>
  </si>
  <si>
    <t>JOSSELINE MARIELA MONZÓN (ÚNICO APELLIDO)</t>
  </si>
  <si>
    <t>JUAN (ÚNICO NOMBRE) OJOT XIOC</t>
  </si>
  <si>
    <t>JUAN JOSÉ ARAGÓN CABRERA</t>
  </si>
  <si>
    <t>KIMBERLIM YUNIXA ARCHILA DEL CID DE ALVARADO</t>
  </si>
  <si>
    <t>LILIANA NOHEMÍ PAZ (ÚNICO APELLIDO) DE RODRIGUEZ</t>
  </si>
  <si>
    <t>OLGA NINETH ORTÍZ REYES DE SANTOS</t>
  </si>
  <si>
    <t>OSCAR LEONEL PIXTÚN CURUP</t>
  </si>
  <si>
    <t>PABLO DANIEL XAR MARROQUÍN</t>
  </si>
  <si>
    <t xml:space="preserve">MARCO TULIO ORTÍZ RIVERA </t>
  </si>
  <si>
    <t>NERY (ÚNICO NOMBRE) MORALES ORTÍZ</t>
  </si>
  <si>
    <t xml:space="preserve">KARLA GUADALUPE CASTRO CALDERÓN </t>
  </si>
  <si>
    <t>ROYER CONSTANTINO DE LEÓN ALVAREZ</t>
  </si>
  <si>
    <t>BORIS ROLANDO CAMEY LOCÓN</t>
  </si>
  <si>
    <t xml:space="preserve">JOSSELYN ROXANA TANCHEZ MORAN </t>
  </si>
  <si>
    <t>ENOÉ NOEMÍ AIRAM MOLINA GARCÍA</t>
  </si>
  <si>
    <t xml:space="preserve">NANCY MABEL GONZÁLEZ ALVARADO DE CALDERÓN </t>
  </si>
  <si>
    <t xml:space="preserve">PINTOR II </t>
  </si>
  <si>
    <t>ADAN (ÚNICO NOMBRE) LORENZANA SIPAQUE</t>
  </si>
  <si>
    <t>ANGEL AGUSTÍN CANAHUÍ CÁN</t>
  </si>
  <si>
    <t>CESAR AUGUSTO LIQUES GAITÁN</t>
  </si>
  <si>
    <t>EDGAR CLODOMÍRO ARÉVALO SANCHEZ</t>
  </si>
  <si>
    <t>FREDY (ÚNICO NOMBRE) NEGREROS CARIAS</t>
  </si>
  <si>
    <t>GLORIA (ÚNICO NOMBRE) VALENZUELA QUIÑÓNEZ</t>
  </si>
  <si>
    <t>GLORIA TERESA CRUZ DE PAZ DE SÁNCHEZ</t>
  </si>
  <si>
    <t xml:space="preserve">JUAN JOSÉ LÉMUS MARTÍNEZ </t>
  </si>
  <si>
    <t>MARIANA DE JESÚS  CASTRO MEJÍA</t>
  </si>
  <si>
    <t>MARLON (ÚNICO NOMBRE) RECINOS SANABRIA</t>
  </si>
  <si>
    <t>NORMAN CAÍN HERNÁNDEZ PEÑA</t>
  </si>
  <si>
    <t>PEDRO GASPAR ALVARADO CASIÁ</t>
  </si>
  <si>
    <t xml:space="preserve">WALDEMAR (ÚNICO NOMBRE) PINEDA MEJÍA  </t>
  </si>
  <si>
    <t>GEINNY MISHEL LÓPEZ VELÁSQUEZ</t>
  </si>
  <si>
    <t xml:space="preserve">CLEIDY YANIRA GONZÁLEZ ORELLANA </t>
  </si>
  <si>
    <t xml:space="preserve">NERY ELIÚD ACHE GIRÓN </t>
  </si>
  <si>
    <t>FABIOLA LISSET VÁSQUEZ LÓPEZ</t>
  </si>
  <si>
    <t>MARÍA DEL ROSARIO ANDRINO BLANCO DE MUÑOZ</t>
  </si>
  <si>
    <t>CHRISTIAN ALEXANDER SOTO LÓPEZ</t>
  </si>
  <si>
    <t xml:space="preserve">MAGDA ELIZABETH LIMA GONZÁLEZ DE IXCOPAL </t>
  </si>
  <si>
    <t>DAVID ARNOLDO PAIZ GIRÓN</t>
  </si>
  <si>
    <t>MARÍA MERCEDES CONSUEGRA ARÉVALO</t>
  </si>
  <si>
    <t>ENORINDA (ÚNICO NOMBRE) MARROQUIN VALENZUELA</t>
  </si>
  <si>
    <t xml:space="preserve">LUCY GABRIELA ORDOÑEZ LÓPEZ </t>
  </si>
  <si>
    <t xml:space="preserve">HOSBIN OZIEL POLANCO SOTO </t>
  </si>
  <si>
    <t xml:space="preserve">RODRIGO EMMANUEL CAMEY MUÑOZ </t>
  </si>
  <si>
    <t xml:space="preserve">ELSA LIZETH ALVARADO GARCÍA </t>
  </si>
  <si>
    <t>AREM ZULAMA MARROQUIN (ÚNICO APELLIDO)</t>
  </si>
  <si>
    <t xml:space="preserve">CLAUDIA ABIGAIL VILLALTA ROSALES </t>
  </si>
  <si>
    <t>MARIA DEL CARMEN MONROY CHUQUIEJ</t>
  </si>
  <si>
    <t>JUAN PABLO MORALES ORTÍZ</t>
  </si>
  <si>
    <t xml:space="preserve">JESSICA SUSANA XICAY MARROQUÍN </t>
  </si>
  <si>
    <t xml:space="preserve">ANA GABRIELA OLIVA VELÁSQUEZ </t>
  </si>
  <si>
    <t>ILDA RAQUEL CASTILLO DIAZ DE GARCIA</t>
  </si>
  <si>
    <t>BELDING JOSÉ ROBERTO HERNÁNDEZ (ÚNICO APELLIDO)</t>
  </si>
  <si>
    <t xml:space="preserve">ANA GABRIEL PECORELLI AGUIRRE </t>
  </si>
  <si>
    <t xml:space="preserve">DANILO DANIEL CLAROS MONROY </t>
  </si>
  <si>
    <t xml:space="preserve">KEVIN OMAR PAZ LÓPEZ </t>
  </si>
  <si>
    <t>ANA CRISTINA GARCÍA (ÚNICO APELLIDO)</t>
  </si>
  <si>
    <t>SILVIA MARCELINA TÚLUXÁN GRIJALVA</t>
  </si>
  <si>
    <t>ALEX JUAN PABLO CHAVAJAY YOJCÓM</t>
  </si>
  <si>
    <t>KATHERINE SOFÍA VALLADARES CAAL</t>
  </si>
  <si>
    <t>AGUSTÍN (ÚNICO NOMBRE) CHIQUIVAL POP</t>
  </si>
  <si>
    <t>DINA ROSMERY CHAVAJAY GARCÍA DE ORTÍZ</t>
  </si>
  <si>
    <t>EDGAR RENÉ DE LEÓN NAJARRO</t>
  </si>
  <si>
    <t xml:space="preserve">FRIEDA AYLEEN SHAW LÓPEZ </t>
  </si>
  <si>
    <t>JUAN DIEGO DE LEÓN SALAZAR</t>
  </si>
  <si>
    <t>GLADYS ANTONIA SANTOS GARCÍA DE GUZMÁN</t>
  </si>
  <si>
    <t xml:space="preserve">CARLOTA DANILMA  NAVAS SASO </t>
  </si>
  <si>
    <t>SANDRA MISHEL LÓPEZ SIMAJ</t>
  </si>
  <si>
    <t>EDWIN ALEXANDER  CATAVÍ PAREDES</t>
  </si>
  <si>
    <t>YACKELYN MISHEL CHACÓN GUZMÁN</t>
  </si>
  <si>
    <t>DÁMARIS EUGENIA GIRÓN LINARES</t>
  </si>
  <si>
    <t>MIRIAM JANETH  RODRÍGUEZ COROY DE MAXÍA</t>
  </si>
  <si>
    <t>CELSO (ÚNICO NOMBRE) LÓPEZ CHACACH</t>
  </si>
  <si>
    <t>FIDELINA (ÙNICO NOMBRE) BAL MUCHUCH</t>
  </si>
  <si>
    <t xml:space="preserve">SELVIN NOEL JOSÍAS CHACACH PATÁ  </t>
  </si>
  <si>
    <t>MILVIA ROSNELY GIRÓN GÁLVEZ DE VILLATORO</t>
  </si>
  <si>
    <t>OSCAR JULIO CÚMES SIMÓN</t>
  </si>
  <si>
    <t>YESICA PAOLA TAGUAL HERNÁNDEZ</t>
  </si>
  <si>
    <t>DINA VICTORIA  HERNÁNDEZ VEGA DE LÓPEZ</t>
  </si>
  <si>
    <t>ROSSMERY ALEJANDRA ORDOÑEZ CRUZ DE VILLEDA</t>
  </si>
  <si>
    <t>EDISON JOSUÉ RAMÍREZ LARIOS</t>
  </si>
  <si>
    <t>LIZETH MAYBELI  ORTÍZ CRÚZ</t>
  </si>
  <si>
    <t>LESVI ARACELY YANES (ÚNICO APELLIDO)</t>
  </si>
  <si>
    <t>ERICK ALEXANDER MARTÍNEZ RAMÍREZ</t>
  </si>
  <si>
    <t>YULIANA MARIANÉ CONTRERAS VEGA</t>
  </si>
  <si>
    <t>ALBA AZUCENA RAMÍREZ MARROQUIN</t>
  </si>
  <si>
    <t>SINDY RAQUEL MÉNDEZ (ÚNICO APELLIDO)</t>
  </si>
  <si>
    <t>SALVADOR LÓPEZ ESCOBAR</t>
  </si>
  <si>
    <t>CARLOS BRANDON MONZÓN GARCÍA</t>
  </si>
  <si>
    <t>MIRIAM YANETH  CARRETO MÉNDEZ</t>
  </si>
  <si>
    <t>CHRISTIAN JUAN JOSÉ VELÁSQUEZ OROZCO</t>
  </si>
  <si>
    <t>GILBER MANFREDO MONTERROSO GARCÍA</t>
  </si>
  <si>
    <t>NELSON EDUARDO ROMERO LÓPEZ</t>
  </si>
  <si>
    <t>DARVIN BOSBELY  AGUSTÍN RAMOS</t>
  </si>
  <si>
    <t>KARLA LUCÍA GUZMÁN HERNÁNDEZ</t>
  </si>
  <si>
    <t>VICTOR (ÚNICO NOMBRE) GÓMEZ ROMERO</t>
  </si>
  <si>
    <t>PIEDAD JOVITA CABRERA ARREAGA DE CARDENAS</t>
  </si>
  <si>
    <t>CHRISTIAN ISAÍAS CHAVARRÍA ZULETA</t>
  </si>
  <si>
    <t>MILTON ELUÍ GARCÍA ALVAREZ</t>
  </si>
  <si>
    <t>FLOR DE MARÍA VÉLIZ PALENCIA</t>
  </si>
  <si>
    <t>CARLOS GEOVANI GÓMEZ CRUZ</t>
  </si>
  <si>
    <t>GLADYS ELIZABETH LORENZO RAMOS DE PÉREZ</t>
  </si>
  <si>
    <t>JUAN CARLOS ZÚÑIGA CASTAÑEDA</t>
  </si>
  <si>
    <t>RUBÉN ALEJANDRO ARAGÓN SÁNCHEZ</t>
  </si>
  <si>
    <t xml:space="preserve">MARLON DENILSON PIVARAL VALDÉZ </t>
  </si>
  <si>
    <t>ALEX ANTONIO ORTÍZ RAMOS</t>
  </si>
  <si>
    <t>DORA ESTEFANY DE LA CRUZ VÁSQUEZ</t>
  </si>
  <si>
    <t>OCTAVIANO (ÚNICO NOMBRE)  AQUINO ZEPEDA</t>
  </si>
  <si>
    <t>ALEJANDRA MARIBEL HERRERA HERNÁNDEZ</t>
  </si>
  <si>
    <t>MARÍA DEL CARMEN PINEDA DONIS</t>
  </si>
  <si>
    <t>LUIS ALBERTO VÁSQUEZ (ÚNICO APELLIDO)</t>
  </si>
  <si>
    <t>JASON ABDÍAS GÓMEZ ALONZO</t>
  </si>
  <si>
    <t>ANTONIO (ÚNICO NOMBRE) GUTIÉRREZ SABÁN</t>
  </si>
  <si>
    <t>EUFEMIO ISAAC  ACEYTUNO GIRÓN</t>
  </si>
  <si>
    <t>SEBASTIÁN  GÓMEZ CALACHIJ</t>
  </si>
  <si>
    <t>ABNER DAVID RIVERA MÉNDEZ</t>
  </si>
  <si>
    <t>VINICIO ANTONIO MEDINA CUGUÁ</t>
  </si>
  <si>
    <t>BAYRÓN YOVANI DOMINGO MALDONADO</t>
  </si>
  <si>
    <t>DINA FABIOLA GARCÍA ORDOÑEZ</t>
  </si>
  <si>
    <t>JAKELLIN YENNIFER EULALIA TUM GARCÍA</t>
  </si>
  <si>
    <t>MARÍA ELIZABET SIPAC SAC</t>
  </si>
  <si>
    <t>JUAN (ÚNICO NOMBRE) CHÓX AJTZALÁM</t>
  </si>
  <si>
    <t>JUAN ISRAEL TINEY SAPALÚ</t>
  </si>
  <si>
    <t>PETRONILA (ÚNICO APELLIDO) BIXCUL CUY</t>
  </si>
  <si>
    <t>EDWIN ESTUARDO CÚ TUX</t>
  </si>
  <si>
    <t>JOSSELYN JAHZEELY QUIB GARCÍA</t>
  </si>
  <si>
    <r>
      <t>SURY MAG</t>
    </r>
    <r>
      <rPr>
        <sz val="10"/>
        <color indexed="8"/>
        <rFont val="Calibri"/>
        <family val="2"/>
      </rPr>
      <t>ALÍ PÉREZ LÓPEZ</t>
    </r>
  </si>
  <si>
    <t>GLENDY ADELINA VILLATORO CALDERÓN DE BÁMACA</t>
  </si>
  <si>
    <t>INGRID JOHANA  LÓPEZ FRANCO DE BATRES</t>
  </si>
  <si>
    <t>CHRISTIAN  ALEXANDER HERNÁNDEZ SAJQUÍ</t>
  </si>
  <si>
    <t>MOISÉS OSVALDO VÁSQUEZ GUINEA</t>
  </si>
  <si>
    <t>MIGUEL WALDEMAR MENCHÚ TZAPIN</t>
  </si>
  <si>
    <t>DELFINA MARIBEL GARCÍA TZOC DE CACH</t>
  </si>
  <si>
    <t>ROSA ALMA JEANETH GARCÍA PACHECO</t>
  </si>
  <si>
    <t>NANCY CORINA TORRES MARTÍNEZ</t>
  </si>
  <si>
    <t xml:space="preserve">CARMÉLITA AZUCENA RODRIGUEZ LOPEZ </t>
  </si>
  <si>
    <t xml:space="preserve">ALBA CEREZA PAREDES FÉLIX </t>
  </si>
  <si>
    <t>ILEANA PATRICIA  MÉNDEZ SOTO</t>
  </si>
  <si>
    <t>RONY FRANCISCO MANFREDO CAMAS (ÚNICO APELLIDO)</t>
  </si>
  <si>
    <t>BERY AÍZA RODRÍGUEZ VELÁSQUEZ</t>
  </si>
  <si>
    <t>ABNER JOSÉ GONZÁLEZ LÓPEZ</t>
  </si>
  <si>
    <t>DUBLAS HEBERTO MARTÍNEZ DOMÍNGUEZ</t>
  </si>
  <si>
    <t>EVELYN YADIRA GONZÁLEZ CISNEROS DE OVALLE</t>
  </si>
  <si>
    <t>IRENE LISSETTE GÁLVEZ LEÓN</t>
  </si>
  <si>
    <t>MANUEL (ÚNICO NOMBRE) MÁS GUARCHAJ</t>
  </si>
  <si>
    <t>JOSUÉ ALBERTO MALDONADO FUENTES</t>
  </si>
  <si>
    <t>JUAN JOSÉ RAMIREZ SOSA</t>
  </si>
  <si>
    <t>GÉNESIS GABRIELA ESTRADA OQUELI</t>
  </si>
  <si>
    <t>NANCY ZULEIMA DÍAZ AUCEDA</t>
  </si>
  <si>
    <t>SULIZA MAGALY YOJCOM CARRERA</t>
  </si>
  <si>
    <t>SHEIDY GRISELDA CONTRERAS LÓPEZ</t>
  </si>
  <si>
    <t>MAXIMILIANO (ÚNICO NOMBRE) HERNÁNDEZ ULARIO</t>
  </si>
  <si>
    <t>JOSÉ ANDRES JUÁREZ REYES</t>
  </si>
  <si>
    <t>ROLANDO MOISES PÉREZ QUINTANILLA</t>
  </si>
  <si>
    <t>EDGAR MANUEL TESECÚN CAHUICHE</t>
  </si>
  <si>
    <t>BELSI IRASEMA RAMÍREZ VÁSQUEZ</t>
  </si>
  <si>
    <t>JULIO (ÚNICO NOMBRE) GODOY SAGASTUME</t>
  </si>
  <si>
    <t>RUDI SANTIAGO MORÁN CALEL</t>
  </si>
  <si>
    <t>LEOPOLDO DE JESÚS MARTÍNEZ QUICHE</t>
  </si>
  <si>
    <t>JOSÉ MIGUEL MÉRIDA SÁNCHEZ</t>
  </si>
  <si>
    <t xml:space="preserve">ELMER (ÚNICO NOMBRE) FELICIANO MIRANDA </t>
  </si>
  <si>
    <t xml:space="preserve">MARÍA ISABEL OCHOA MÉRIDA </t>
  </si>
  <si>
    <t>ELVIS IRLANDO FUENTES RAMÍREZ</t>
  </si>
  <si>
    <t xml:space="preserve">WILMAR ABRAHAM RAMÍREZ CASTRO </t>
  </si>
  <si>
    <t>LUIS RODOLFO MUJ MACÚ</t>
  </si>
  <si>
    <t>FLOR DE MARÍA SURQUÉ CHIROY</t>
  </si>
  <si>
    <t>EMERSON MISAEL LÚC GONZALEZ</t>
  </si>
  <si>
    <t>MARVIN DE JESÚS GÓMEZ RAMÍREZ</t>
  </si>
  <si>
    <t>PATZY PAMELA VARGAS GUZMÁN</t>
  </si>
  <si>
    <t>MARIO RENÉ PINEDA VÁSQUEZ</t>
  </si>
  <si>
    <t>LUIS ANTONIO RODRÍGUEZ VÁSQUEZ</t>
  </si>
  <si>
    <t>INGRID ALEXIS CUELLAR LÓPEZ DE CUELLAR</t>
  </si>
  <si>
    <t>CARLOS ARMANDO CHAVALOC RENOJ</t>
  </si>
  <si>
    <t>JORGE ERNESTO YAXÓN CHIROY</t>
  </si>
  <si>
    <t>MIGUEL ALBERTO ROJAS TOÑO</t>
  </si>
  <si>
    <t>OSVIN DANILO VELASQUEZ SANIC</t>
  </si>
  <si>
    <t>ALCIRA FLORECITA SANTIAGO CORTEZ DE CANTE</t>
  </si>
  <si>
    <t>ROBIN ALIACIBAR AGUILAR HIDALGO</t>
  </si>
  <si>
    <t>ANSONI GLADIMIR SEQUEN GODINEZ</t>
  </si>
  <si>
    <t>ELVIN LEONEL PAREDES ADQUÍ</t>
  </si>
  <si>
    <t>OSCAR EMILIO DARDÓN OROZCO</t>
  </si>
  <si>
    <t>ELSA LORENA CAMEY PARDO</t>
  </si>
  <si>
    <t>CÁNDIDA MARIBEL SANTANDREA ESCOBAR</t>
  </si>
  <si>
    <t>WENDY YESENIA GÓMEZ SILVA DE FALLAS</t>
  </si>
  <si>
    <t>WANDA MILENA MORATAYA PAREDES</t>
  </si>
  <si>
    <t>MARIA ANTONIA MENCOS ORANTES DE LEONARDO</t>
  </si>
  <si>
    <t>ROXANDA EDITH ORELLANA VALDEZ DE URBINA</t>
  </si>
  <si>
    <t>MARIO RODOLFO RIVEIRO FRANCO</t>
  </si>
  <si>
    <t>ANN JENNY CASTELLANOS JIMENEZ</t>
  </si>
  <si>
    <t>SANDRA ZORAIDA VARGAS HERNÁNDEZ</t>
  </si>
  <si>
    <t>ROSANDRA INDIRA BARRIOS RAMÍREZ DE VALDEZ</t>
  </si>
  <si>
    <t>EVELIN LUCRECIA CITALÁN GONZÁLEZ</t>
  </si>
  <si>
    <t>GLADYS DEL ROSARIO POLANCO TOBAR DE BAUTISTA</t>
  </si>
  <si>
    <t>JUAN PABLO SAGASTUME (ÚNICO APELLIDO)</t>
  </si>
  <si>
    <t>CARLOS AUGUSTO OROZCO</t>
  </si>
  <si>
    <t xml:space="preserve">ESTUARDO JOSUÉ  BARRUETO VELÁSQUEZ </t>
  </si>
  <si>
    <t>KARLA MICHELLE ZUÑIGA GÁMEZ</t>
  </si>
  <si>
    <t>CHRISTIAN STEVE LEGRAND OLIVA</t>
  </si>
  <si>
    <t xml:space="preserve">DELI MILTON CUMES TUBÍN </t>
  </si>
  <si>
    <t>MARBITA ZUALÍ COTILL SOSA DE IXCOL</t>
  </si>
  <si>
    <t xml:space="preserve">DELFINO RODEMIRO DE LEÓN DE LEÓN </t>
  </si>
  <si>
    <t xml:space="preserve">ASTRID VANESSA GARRIDO MORALES </t>
  </si>
  <si>
    <t>GERBER GUSTAVO IGUARDIA ORTÍZ</t>
  </si>
  <si>
    <t xml:space="preserve">CRISTHIAN DAVID RUIZ SESAN </t>
  </si>
  <si>
    <t>LUIS ALEJANDRO HERNANDEZ BARRIOS</t>
  </si>
  <si>
    <t xml:space="preserve">SABINO CIFUENTES LUNA </t>
  </si>
  <si>
    <t>LIZBETH GABRIELA ARRIVILLAGA MARTÍNEZ</t>
  </si>
  <si>
    <t>JENNIFER ELIZABETH BARILLAS ARRIAGA</t>
  </si>
  <si>
    <t>JOSÉ LEONEL PALENCIA VALLADARES</t>
  </si>
  <si>
    <t>ARLETH ANAÍ HERNÁNDEZ FLORES</t>
  </si>
  <si>
    <t xml:space="preserve">LIDIA SOFÍA MORATAYA RODRÍGUEZ </t>
  </si>
  <si>
    <t>FIDEL EDUARDO SOTO (ÚNICO APELLIDO)</t>
  </si>
  <si>
    <t>DINA ROSARIO CASTRO FIGUEROA</t>
  </si>
  <si>
    <t xml:space="preserve">DIANA MARINA MARTINEZ DIVAS </t>
  </si>
  <si>
    <t xml:space="preserve">HUGO OVIDIO CHACÓN VILLATORO </t>
  </si>
  <si>
    <t xml:space="preserve">ALVARO RENÉ GRAJEDA RAMOS </t>
  </si>
  <si>
    <t xml:space="preserve">MARIO RENÉ ARGUETA ESTRADA </t>
  </si>
  <si>
    <t>JORGE MARIO CARDONA CEBALLOS</t>
  </si>
  <si>
    <t>LESLIE STEPHANIE CUEVAS VELASCO</t>
  </si>
  <si>
    <t xml:space="preserve">GODOFREDO MORALES AMADO </t>
  </si>
  <si>
    <t>SONIA NINETH CASTELLANOS MONZON DE HURTARTE</t>
  </si>
  <si>
    <t>MONICA LUCÍA ABREGO JACOBO DE TREJO</t>
  </si>
  <si>
    <t xml:space="preserve">LUIS ANÍBAL CASTILLO RIXTUN </t>
  </si>
  <si>
    <t xml:space="preserve">EVELYN FABIOLA RODRÍGUEZ CORZO DE MENÉNDEZ </t>
  </si>
  <si>
    <t>FREDDY EDUARDO ESCOBAR HERNANDEZ</t>
  </si>
  <si>
    <t xml:space="preserve">KEVIN SALVADOR AVILA SOTO </t>
  </si>
  <si>
    <t xml:space="preserve">TERESITA DE JESÚS MOTA CASTELLANOS DE ARÉVALO </t>
  </si>
  <si>
    <t xml:space="preserve">CARLOS EDUARDO NÁJERA ALVARADO </t>
  </si>
  <si>
    <t>ROBERTO LEONEL LÓPEZ RAMÍREZ</t>
  </si>
  <si>
    <t xml:space="preserve">ANABELLA COFIÑO MOLINA </t>
  </si>
  <si>
    <t>IVÁN ALEXIS SANDOVAL LUCERO</t>
  </si>
  <si>
    <t>MARCO POLO ESTRADA MORALES</t>
  </si>
  <si>
    <t xml:space="preserve">VINCENT PAUL PIERRE AMADO COLINDRES ROOVERS </t>
  </si>
  <si>
    <t xml:space="preserve">EDNA ESTHEFANI PÉREZ ESTRADA </t>
  </si>
  <si>
    <t>KARLA DE LOS ANGELES CARRASCO SEQUEIRA</t>
  </si>
  <si>
    <t xml:space="preserve">HEGIDIO MORALES PÉREZ </t>
  </si>
  <si>
    <t xml:space="preserve">OLGA DEL CARMEN GODÍNEZ MÉNDEZ </t>
  </si>
  <si>
    <t>WILIAM ELÍAS CERIA YOXÓN</t>
  </si>
  <si>
    <t xml:space="preserve">DONALD GUSTAVO LÓPEZ CASTAÑEDA </t>
  </si>
  <si>
    <t xml:space="preserve">BILL MORLANG GARCÍA CENTENO </t>
  </si>
  <si>
    <t xml:space="preserve">JORGE ERNESTO MONTES GONZÁLEZ </t>
  </si>
  <si>
    <t xml:space="preserve">JULIO CÉSAR ORTIZ BARRIOS </t>
  </si>
  <si>
    <t>VIVIAN MARIA GODÍNEZ ORDÓÑEZ DE URBINA</t>
  </si>
  <si>
    <t xml:space="preserve">WENDY CAROLINA CANO ARCHILA DE SAGASTUME </t>
  </si>
  <si>
    <t xml:space="preserve">LUIS DANIEL RIVAS VÁSQUEZ </t>
  </si>
  <si>
    <t xml:space="preserve">GLADYS EMILZA PÉREZ CANEL </t>
  </si>
  <si>
    <t>ANDREA MARÍA DÍAZ ESPINA</t>
  </si>
  <si>
    <t xml:space="preserve">CARLOS RENÉ VIDAL LÓPEZ </t>
  </si>
  <si>
    <t>JORGE ALBERTO SANTIAGO CHEN SAM</t>
  </si>
  <si>
    <t>ARNOLDO HORACIO GONZÁLEZ ROSALES</t>
  </si>
  <si>
    <t xml:space="preserve">CARLOS OTTONIEL DE LEÓN TOLEDO </t>
  </si>
  <si>
    <t xml:space="preserve">MIRNA ESPERANZA RUBIO CANO </t>
  </si>
  <si>
    <t xml:space="preserve">LUIS HUMBERTO CANÚ SAQUEC </t>
  </si>
  <si>
    <t xml:space="preserve">DIANA PAMELA CARRILLO GUERRA </t>
  </si>
  <si>
    <t>MARÍA MERCEDES DE LEÓN DE LEÓN</t>
  </si>
  <si>
    <t xml:space="preserve">MAURICIO ELISEO COSAJAY CARRANZA </t>
  </si>
  <si>
    <t xml:space="preserve">SOFÍA ANDREA MENDEZ KREIZ </t>
  </si>
  <si>
    <t xml:space="preserve">ERIKA GABRIELA CARAVANTES DE LÉON </t>
  </si>
  <si>
    <t>MARIO ARMANDO AC CAAL</t>
  </si>
  <si>
    <t>REINA MAELY CORADO Y CORADO</t>
  </si>
  <si>
    <t xml:space="preserve">ANA PATRICIA VELÁSQUEZ VASQUEZ DE RIVAS </t>
  </si>
  <si>
    <t>MARA DANIELA PÉREZ ESTRADA</t>
  </si>
  <si>
    <t xml:space="preserve">INGRID WUALESKA MÉRIDA JIMÉNEZ </t>
  </si>
  <si>
    <t xml:space="preserve">HUGO ALEJANDRO ALONZO ALVA </t>
  </si>
  <si>
    <t xml:space="preserve">LUIS FERNANDO SALGUERO RECINOS </t>
  </si>
  <si>
    <t>VICTOR HUGO MONZÓN PEREZ</t>
  </si>
  <si>
    <t xml:space="preserve">SELVIN HAROLDO MÉNDEZ JUÁREZ </t>
  </si>
  <si>
    <t xml:space="preserve">LESTER WILFRIDO MATIAS HERNÁNDEZ </t>
  </si>
  <si>
    <t>LIZBETH YERALDIN LÓPEZ ESTRADA</t>
  </si>
  <si>
    <t xml:space="preserve">JORGE MARIO LÓPEZ GONZÁLEZ </t>
  </si>
  <si>
    <t>CÉSAR ESTEBAN GUERRERO HERNÁNDEZ</t>
  </si>
  <si>
    <t xml:space="preserve">JAQUELINE LISETH SARAVIA RAMÍREZ </t>
  </si>
  <si>
    <t xml:space="preserve">RUTH ADRIANA MADRID VALENZUELA </t>
  </si>
  <si>
    <t xml:space="preserve">ELENA ISABEL CASTILLO GUDIEL DE ORTEGA </t>
  </si>
  <si>
    <t xml:space="preserve">VERÓNICA ESPERANZA RECINOS ARGUETA </t>
  </si>
  <si>
    <t>OBDULIO ALBERTO RAMOS LEÓN</t>
  </si>
  <si>
    <t>MARILYN SHARON DAYANARA ORTIZ</t>
  </si>
  <si>
    <t>RUPERTA MARISSA TIÑO ZACARÍAS</t>
  </si>
  <si>
    <t>EFRÉN GODÍNEZ ORANTES</t>
  </si>
  <si>
    <t>EVELYN NINETH ESCOBAR ALONZO</t>
  </si>
  <si>
    <t>ALFREDO ANTONIO CIFUENTES LARA</t>
  </si>
  <si>
    <t>VERONICA ESTHER OVALLE CAJAS</t>
  </si>
  <si>
    <t>CLAUDIA ROXANA ARANA ORTIZ</t>
  </si>
  <si>
    <t>LIGIA NINETH MORATAYA ESCOBAR DE GUTIERREZ</t>
  </si>
  <si>
    <t xml:space="preserve">FREDY ALEJANDRO LUNA VÉLIZ </t>
  </si>
  <si>
    <t>PAULINA YOJCÓM UJPÁN DE CHAVAJAY</t>
  </si>
  <si>
    <t>SILVIA HANNETT ALAYA CIFUENTES</t>
  </si>
  <si>
    <t xml:space="preserve">ILSIA YOSETH ARÉVALO MÉNDEZ </t>
  </si>
  <si>
    <t>CASTA LUZ PÉREZ GÓMEZ</t>
  </si>
  <si>
    <t xml:space="preserve">GUSTAVO ADOLFO MENOCAL VILLAGRÁN </t>
  </si>
  <si>
    <t xml:space="preserve">BLANCA GLADIS SANTOS GARCÍA </t>
  </si>
  <si>
    <t>JOSÉ DIONICIO ROMERO MOREIRA</t>
  </si>
  <si>
    <t xml:space="preserve">LEOPOLDO MATEO CHUC SAM </t>
  </si>
  <si>
    <t xml:space="preserve">DIANA SOFÍA CHAMORRO LÓPEZ DE MARROQUIN </t>
  </si>
  <si>
    <t>VERÓNICA ANELISSE MORALES ENRÍQUEZ</t>
  </si>
  <si>
    <t xml:space="preserve">ZULMA PATRICIA LÓPEZ CRUZ </t>
  </si>
  <si>
    <t xml:space="preserve">BRENDA ELIZABETH FIGUEROA RODRÍGUEZ </t>
  </si>
  <si>
    <t>MILCA JACOBED ORTIZ PERALTA</t>
  </si>
  <si>
    <t>ANGÉLICA MARÍA AGUILAR (ÚNICO APELLIDO)</t>
  </si>
  <si>
    <t>JOSÉ MIGUEL ALCAZAR RIOS</t>
  </si>
  <si>
    <t>ANA LUCÍA DEL ROSARIO FIÓN GÓNGORA DE ESCOTO</t>
  </si>
  <si>
    <t xml:space="preserve">EDGAR RENE CHOY GUEVARA </t>
  </si>
  <si>
    <t>PRISCILLA MARIE MÉNDEZ CORTEZ DE ILLESCAS</t>
  </si>
  <si>
    <t>RENÉ AMANDO MURILLO (ÚNICO APELLIDO)</t>
  </si>
  <si>
    <t xml:space="preserve">SERGIO MIGUEL SANTOS RUIZ </t>
  </si>
  <si>
    <t>GRETHEL PÁMELA GALICH GODÍNEZ</t>
  </si>
  <si>
    <t xml:space="preserve">LISA ROSEMARY MORALES SOTO </t>
  </si>
  <si>
    <t>MARIO ALFREDO GONZÁLEZ DE LEÓN</t>
  </si>
  <si>
    <t>CELESTE CATARINA MORALES CRUZ</t>
  </si>
  <si>
    <t>FRANCISCO EFRAIN COTTÓM SOTO</t>
  </si>
  <si>
    <t xml:space="preserve">ESTEFANIA LIMA PERALTA </t>
  </si>
  <si>
    <t>OSCAR FELIPE JARAMILLO MELGAR</t>
  </si>
  <si>
    <t>BORIS ABEL ALVARADO MORALES</t>
  </si>
  <si>
    <t>JONATAN DAVID BARRIOS PÉREZ</t>
  </si>
  <si>
    <t>MARIO FERNANDO INTERIANO SANDOVAL</t>
  </si>
  <si>
    <t>WENDY ANDREA CACACHO CASTELLANOS</t>
  </si>
  <si>
    <t>OSCAR FERNANDO GARCÍA AYALA</t>
  </si>
  <si>
    <t xml:space="preserve">JAVIER ANTONIO RODRIGUEZ REYES </t>
  </si>
  <si>
    <t>MYNOR STEVEN ORDOÑEZ GOMEZ</t>
  </si>
  <si>
    <t>WALFRED NEFTALI SAZO MANZO</t>
  </si>
  <si>
    <t>ERICKA LETICIA REYNA HERRERA DE MAYÉN</t>
  </si>
  <si>
    <t>FELIPE LEONEL VILLATORO RECINOS</t>
  </si>
  <si>
    <t xml:space="preserve">MARIO ROBERTO HERNANDEZ MORAN </t>
  </si>
  <si>
    <t>ELVIRA COC CAAL</t>
  </si>
  <si>
    <t>EVAL ROBERTO LUNA BOLAÑOS</t>
  </si>
  <si>
    <t>CARLOS ANIBAL RAMÍREZ CABRERA</t>
  </si>
  <si>
    <t xml:space="preserve">EDGAR ROLANDO REYES MARTINEZ </t>
  </si>
  <si>
    <t xml:space="preserve">FELIX MARCOANTONIO VARGAS OLIVA </t>
  </si>
  <si>
    <t xml:space="preserve">RUDY ANDRÉS GAITÁN JIMENEZ </t>
  </si>
  <si>
    <t>OSCAR GUILLERMO SAMAYOA HURTARTE</t>
  </si>
  <si>
    <t xml:space="preserve">IRMA JEANNETH GONZÁLEZ JARQUIN </t>
  </si>
  <si>
    <t xml:space="preserve">CÉSAR RAÚL GARCÍA RODRÍGUEZ </t>
  </si>
  <si>
    <t>RIGOBERTO MA CASTILLO</t>
  </si>
  <si>
    <t xml:space="preserve">ANA GABRIELA HERNÁNDEZ NAVAS DE LÓPEZ </t>
  </si>
  <si>
    <t>ANA ISABEL BOBADILLA BARRIENTOS</t>
  </si>
  <si>
    <t>RUTH SARAÍ ARANA PONCIANO</t>
  </si>
  <si>
    <t xml:space="preserve">CÉSAR EXEQUIEL HERNÁNDEZ RAMÍREZ </t>
  </si>
  <si>
    <t>ANGÉLICA VERALIZ GARCÍA DONIS</t>
  </si>
  <si>
    <t>CLAUDIA LIZETH CHÁVEZ RAMIREZ DE MENDOZA</t>
  </si>
  <si>
    <t>LIGIA JEANNETH FLORES RAMÍREZ DE HERNÁNDEZ</t>
  </si>
  <si>
    <t>MARVIN GIOVANNI MEJÍA PUAQUE</t>
  </si>
  <si>
    <t>LIZANDRO SALGUERO (ÚNICO APELLIDO)</t>
  </si>
  <si>
    <t>EMILIO ENRIQUE RODRÍGUEZ VILLAGRÁN</t>
  </si>
  <si>
    <t xml:space="preserve">DARWIN ABELINO XONÁ AJANEL </t>
  </si>
  <si>
    <t xml:space="preserve">SALVADOR PEREZ DEL CID </t>
  </si>
  <si>
    <t>JENIFFER PAOLA JUÁREZ LÓPEZ</t>
  </si>
  <si>
    <t>MILDRED ENEYDA CANEL OSORIO</t>
  </si>
  <si>
    <t>KAREN JUDITH SANDOVAL CALVO</t>
  </si>
  <si>
    <t>YENNISEY YAMMILETH ESQUIVEL GUILLÉN</t>
  </si>
  <si>
    <t>MARIO ALEXANDER LÓPEZ RODRÍGUEZ</t>
  </si>
  <si>
    <t>LORENA DEL CARMEN CHAVARRIA HERNÁNDEZ</t>
  </si>
  <si>
    <t xml:space="preserve">BRYAN ALEXEI MORALES LÓPEZ </t>
  </si>
  <si>
    <t>JUAN FRANCISCO MORALES FLORES</t>
  </si>
  <si>
    <t xml:space="preserve">BYRON  BENEDIN VÁSQUEZ QUIJANO </t>
  </si>
  <si>
    <t>SANTIAGO ORTÍZ VÁSQUEZ</t>
  </si>
  <si>
    <t>SERGIO ALCEO BALAN MARTÍN</t>
  </si>
  <si>
    <t>GLORIA ELIZABETH RIVERA MENÉNDEZ</t>
  </si>
  <si>
    <t>ALAN AUGUSTO PÉREZ PANIAGUA</t>
  </si>
  <si>
    <t>ANDREA ALEJANDRA CASTILLO MIJÁNGOS</t>
  </si>
  <si>
    <t>BRAYAN NOÉ PÉREZ ARÉVALO</t>
  </si>
  <si>
    <t>INGRID PAHOLA BOBADILLA URRUTIA DE CALDERON</t>
  </si>
  <si>
    <t>FRANCISCO GAMBOA ZUÑIGA</t>
  </si>
  <si>
    <t>EDGAR ROLANDO ORTÍZ ARGUETA</t>
  </si>
  <si>
    <t>RONY ENRIQUE ORTIZ DE LEÓN</t>
  </si>
  <si>
    <t xml:space="preserve">CARLOS INDARY PORTILLO PÉREZ </t>
  </si>
  <si>
    <t>YANSI YAMILETH ALMIREZ LEMUS</t>
  </si>
  <si>
    <t>HECTOR RENÉ CHÉN YAT</t>
  </si>
  <si>
    <t>AUGUSTO ROSALES DE LA CRUZ</t>
  </si>
  <si>
    <t>LESLY MAGALY SOTO GARCÍA</t>
  </si>
  <si>
    <t>CARLOS MIGUEL RODRÍGUEZ RAMÍREZ</t>
  </si>
  <si>
    <t>HUGO LEONEL ARÉVALO CASTELLANOS</t>
  </si>
  <si>
    <t>JESSICA MARLENNY DÁVILA PAZ</t>
  </si>
  <si>
    <t>DINORA SCARLETTE ROJAS REYES</t>
  </si>
  <si>
    <t>JUAN JOSÉ COMPARINI GONZÁLEZ</t>
  </si>
  <si>
    <t>FRANCISCA MARINA CORNEJO LANZA DE FINER</t>
  </si>
  <si>
    <t xml:space="preserve">YAZMIN JUDITH ESPINA MOSCOSO DE SÚCHITE </t>
  </si>
  <si>
    <t xml:space="preserve">PAZ DE MARÍA ARGUETA GALICIA </t>
  </si>
  <si>
    <t>CLIFFORD ALEXIS GUTIÉRREZ CHARLTON</t>
  </si>
  <si>
    <t>CÉSAR ANTULIO ARCHILA ORELLANA</t>
  </si>
  <si>
    <t xml:space="preserve">EBELING LORENA VALLE COLINDRES DE RIVAS </t>
  </si>
  <si>
    <t xml:space="preserve">ANAELY MARIBEL RAMÍREZ RAMÍREZ </t>
  </si>
  <si>
    <t xml:space="preserve">LEONARDO FEDERICO DOMINGO GÓMEZ </t>
  </si>
  <si>
    <t>ANDREINA EUGENIA RIOS LEÓN</t>
  </si>
  <si>
    <t xml:space="preserve">HAMILTON MICHAEL HERRERA SALAZAR </t>
  </si>
  <si>
    <t xml:space="preserve">ABRIL ALEJANDRA HENRIQUEZ LÓPEZ </t>
  </si>
  <si>
    <t xml:space="preserve">YOSSELYN VANNESSA ROSALES PORTELA </t>
  </si>
  <si>
    <t>LUCY ADRIANA RECINOS NAJARRO</t>
  </si>
  <si>
    <t>ZAR ALBANÍ ESPINOZA CASTAÑEDA</t>
  </si>
  <si>
    <t>KENY GARELY AJEATAS PELICÓ</t>
  </si>
  <si>
    <t>ANA CRISTINA  CHACÓN VARGAS</t>
  </si>
  <si>
    <t>SELVIN DE JESÚS MORALES PASCUAL</t>
  </si>
  <si>
    <t>JOSÉ MANUEL VÁSQUEZ ZAMORA</t>
  </si>
  <si>
    <t>JUAN JOSÉ LÓPEZ MOTA</t>
  </si>
  <si>
    <t>MARÍA GABRIELA GÁLVEZ ALVARADO</t>
  </si>
  <si>
    <t>NANCY PAMELA SERRANO PANAZZA DE SANTAMARIA</t>
  </si>
  <si>
    <t>LUIS FELIPE MEJÍA ACEVEDO</t>
  </si>
  <si>
    <t xml:space="preserve">JUAN PABLO RECINOS ARÉVALO </t>
  </si>
  <si>
    <t xml:space="preserve">BIANCA YVETTE FLORES MOLLER DE SANTIZO </t>
  </si>
  <si>
    <t xml:space="preserve">JUAN LUIS SOTO AGUILAR </t>
  </si>
  <si>
    <t xml:space="preserve">VICTOR MANUEL SICAN PORRAS </t>
  </si>
  <si>
    <t>JULIO RAFAEL GIRÓN DÍAZ</t>
  </si>
  <si>
    <t xml:space="preserve">MANUEL ANTONIO GONZÁLEZ RIVERA </t>
  </si>
  <si>
    <t>JORGE ALFREDO EDILBERTO BÁMACA POJOY</t>
  </si>
  <si>
    <t xml:space="preserve">ERICK ALEXANDER GÓMEZ JAUREGUI </t>
  </si>
  <si>
    <t xml:space="preserve">DANIEL AUGUSTO VILLEDA MARTÍNEZ </t>
  </si>
  <si>
    <t xml:space="preserve">KATHERINE TATIANA CATALÁN CAMEY </t>
  </si>
  <si>
    <t>THELMA JEANNETTE JUÁREZ MALDONADO DE MURALLES</t>
  </si>
  <si>
    <t>LESTER VINICIO GODÍNEZ (ÚNICO APELLIDO)</t>
  </si>
  <si>
    <t>JOSE ANTONIO ECHARRE LUCERO</t>
  </si>
  <si>
    <t xml:space="preserve">DIANA LUZ MOYA PINEDA </t>
  </si>
  <si>
    <t>JORGE MARIO JOSÉ RIVAS VILLATORO</t>
  </si>
  <si>
    <t xml:space="preserve">CARLOS ALBERTO GONZÁLEZ DEL POZO </t>
  </si>
  <si>
    <t>DAYANA YULEIDY CIFUENTES MOLINA</t>
  </si>
  <si>
    <t>ALIDA GRISSEL RIVERA HERNÁNDEZ</t>
  </si>
  <si>
    <t>ADOLFO HERNANDEZ ESTRADA</t>
  </si>
  <si>
    <t>MARÍA TERESA PATZÁN (ÚNICO APELLIDO)</t>
  </si>
  <si>
    <t xml:space="preserve">MARÍA ISABEL RODRÍGUEZ PAIZ </t>
  </si>
  <si>
    <t xml:space="preserve">PEDRO ENRIQUE ARROYO CHAJÓN </t>
  </si>
  <si>
    <t>CARLOS RODOLFO VÁSQUEZ AROCHE</t>
  </si>
  <si>
    <t>GEBEL ALEXIS ARGUETA CORTÉZ</t>
  </si>
  <si>
    <t>MIRIAM ANGÉLICA VARELA ALEGRÍA</t>
  </si>
  <si>
    <t>JESSICA XIOMARA CARÍAS POLANCO DE SOSA</t>
  </si>
  <si>
    <t>YOSTIN ESTÉFANÍ SOZA RAMÍREZ</t>
  </si>
  <si>
    <t>DIEGO ANDRES ALVAREZ ESCOBAR</t>
  </si>
  <si>
    <t xml:space="preserve">LUIS ANDRÉS GUZMÁN GIRÓN </t>
  </si>
  <si>
    <t xml:space="preserve">ANA ELIZABETH AQUINO MORALES DE BARILLAS </t>
  </si>
  <si>
    <t>ROBERTO ANTONIO BOY DEL PINAL</t>
  </si>
  <si>
    <t>BLANCA OFELIA CABALLEROS RODRÍGUEZ</t>
  </si>
  <si>
    <t>JORGE MARIO ILLESCAS GRIJALVA</t>
  </si>
  <si>
    <t>PABLO ROBERTO ABRIL NORIEGA</t>
  </si>
  <si>
    <t xml:space="preserve">JHENYFER PAOLA MENENDEZ GONZÁLEZ </t>
  </si>
  <si>
    <t>MIGUEL JOSÉ  GONZÁLEZ MENDOZA</t>
  </si>
  <si>
    <t>MARCO VINICIO RIVERA CANEK</t>
  </si>
  <si>
    <t>HENRY OMAR MAZARIEGOS JUÁREZ</t>
  </si>
  <si>
    <t>JOSUE MARIO ROLANDO GALVEZ ALVAREZ</t>
  </si>
  <si>
    <t>JUAN ANTONIO PINZÓN RAMIREZ</t>
  </si>
  <si>
    <t xml:space="preserve">DAVID ALEJANDRO NÁJERA VÁSQUEZ </t>
  </si>
  <si>
    <t xml:space="preserve">EVELIN YOLIBET SAGASTUME GARCÍA </t>
  </si>
  <si>
    <t>MARÍA CRISTINA CENTENO TOBÍAS DE FONSECA</t>
  </si>
  <si>
    <t xml:space="preserve">MIGUEL ESTUARDO AROCHE RIMOLA </t>
  </si>
  <si>
    <t xml:space="preserve">IRENE DE JESÚS MORALES PÉREZ </t>
  </si>
  <si>
    <t>OSCAR DANIEL ALVEÑO RODRÍGUEZ</t>
  </si>
  <si>
    <t xml:space="preserve">CARLOS JONATHÁN CON SALVADOR </t>
  </si>
  <si>
    <t>ANDREA MILITZA NAVARRO MONTERROSO</t>
  </si>
  <si>
    <t xml:space="preserve">OLGA LIDIA CASTILLO GUTIÉRREZ </t>
  </si>
  <si>
    <t>OLGA MARINA GONZALEZ MARÍN DE STEINLE</t>
  </si>
  <si>
    <t>ESTUARDO ADOLFO BELTETÓN CHACÓN</t>
  </si>
  <si>
    <t xml:space="preserve">BRENDA LIZETH CRUZ DOMÍNGUEZ </t>
  </si>
  <si>
    <t>FELIX ALFONSO MACDONALD SARMIENTO</t>
  </si>
  <si>
    <t>MAYRA ALEJANDRA DAVILA LEMUS</t>
  </si>
  <si>
    <t>ROBERTO HERNÁNDEZ BARZANALLANA</t>
  </si>
  <si>
    <t xml:space="preserve">DAVID BONILLA WALLACE </t>
  </si>
  <si>
    <t>OLGA MARINA PAZ DE GALINDO</t>
  </si>
  <si>
    <t>INGRID JEANETH SABÁN YAC</t>
  </si>
  <si>
    <t xml:space="preserve">AXEL MANUEL GUDIEL ORELLANA </t>
  </si>
  <si>
    <t xml:space="preserve">KATHERINE ANDREA RUIZ LÓPEZ </t>
  </si>
  <si>
    <t xml:space="preserve">MARTA MARIA NORIEGA GAMBOA DE DE LA ROSA </t>
  </si>
  <si>
    <t xml:space="preserve">OSCAR HUMBERTO LÓPEZ SÁNCHEZ </t>
  </si>
  <si>
    <t>DORA MIRTALA DONADO MENDOZA DE MANCIA</t>
  </si>
  <si>
    <t>FREDY ROLANDO LÓPEZ  (ÚNICO APELLIDO)</t>
  </si>
  <si>
    <t>NERY RODRIGO VEGA RODRÍGUEZ</t>
  </si>
  <si>
    <t xml:space="preserve">RUDY ROLANDO RAMIREZ MORALES </t>
  </si>
  <si>
    <t>ERICK ROBERTO MIRANDA CHONAY</t>
  </si>
  <si>
    <t>BALDEMAR TUBÍN TÍGUA</t>
  </si>
  <si>
    <t xml:space="preserve">ROXANA RISSIVEL CISNEROS GODOY  </t>
  </si>
  <si>
    <t>NOHELIA ESPERANZA MORÁN YANES DE VILLALTA</t>
  </si>
  <si>
    <t xml:space="preserve">OTTO RENÉ FÉLIX LÓPEZ </t>
  </si>
  <si>
    <t>MIRALBA CAROLINA MENDIZABAL REYES DE MEJIA</t>
  </si>
  <si>
    <t>ANGEL ERICK MALIC SANCHEZ LEIVA</t>
  </si>
  <si>
    <t>LUDWING AUGUSTO ANZUETO ORTÍZ</t>
  </si>
  <si>
    <t>VICTOR ENRIQUE ALVAREZ OVIEDO</t>
  </si>
  <si>
    <t xml:space="preserve">VICENTE SALGUERO GODOY </t>
  </si>
  <si>
    <t>GERSON DANIEL RAMOS CASTILLO</t>
  </si>
  <si>
    <t>CÉSAR ALEJANDRO ALVAREZ MARTÍNEZ</t>
  </si>
  <si>
    <t>JAIRO ORLANDO IXTAMALIC SOCOREC</t>
  </si>
  <si>
    <t>MYNOR ESTUARDO DOMÍNGUEZ ESTRADA</t>
  </si>
  <si>
    <t>EVER EDUARDO DE JESÚS SÚCHITE TUNCHEZ</t>
  </si>
  <si>
    <t xml:space="preserve">ARTURO MARÍN PELÁEZ </t>
  </si>
  <si>
    <t>DULCEMARÍA DE LOS ANGELES LIMA MARTÍNEZ DE ROCA</t>
  </si>
  <si>
    <t>BEREDY LISETH LEÓN CAMPOS DE MONTENEGRO</t>
  </si>
  <si>
    <t>ESLY MERCEDES FIGUEROA VILLEDA DE LOBOS</t>
  </si>
  <si>
    <t xml:space="preserve">CORANDA FLOR LÓPEZ GARCÍA </t>
  </si>
  <si>
    <t>GERSON JOSUE ILLESCAS GÓMEZ</t>
  </si>
  <si>
    <t>KARLA YANIRA CARTAGENA BARRIENTOS</t>
  </si>
  <si>
    <t>MARCO ANTONIO FLÓRES (ÚNICO APELLIDO)</t>
  </si>
  <si>
    <t xml:space="preserve">KAREN YEMINA GONZÁLEZ MORALES </t>
  </si>
  <si>
    <t xml:space="preserve">SONY VANESSA AYALA GARCÍA </t>
  </si>
  <si>
    <t>MARIAJOSE TEJADA SALAZAR</t>
  </si>
  <si>
    <t>MARA EDITH AQUINO CALLEJAS</t>
  </si>
  <si>
    <t>BRENDA VARINIA VÍDES SANDOVAL</t>
  </si>
  <si>
    <t>LIDIA ELIZABETH AZURDIA ARRIAGA</t>
  </si>
  <si>
    <t>BRENDA ELIZABETH MOLINA LEONARDO</t>
  </si>
  <si>
    <t>LILIAN IVONNÉ MENDEZ BERGANZA</t>
  </si>
  <si>
    <t>JOSÉ LUIS ARNOLDO OVALLE MARTÍNEZ</t>
  </si>
  <si>
    <t xml:space="preserve">LUIS MIGUEL TALENTO GARCÍA </t>
  </si>
  <si>
    <t xml:space="preserve">ERICK ROLANDO LOPEZ GARCÍA </t>
  </si>
  <si>
    <t>LESLIE SARAHÍ BARAHONA CAMPOS</t>
  </si>
  <si>
    <t>RUBÉN MARTINEZ VARGAS</t>
  </si>
  <si>
    <t>DOUGLAS TECÚN MORALES</t>
  </si>
  <si>
    <t>BRETSINCLEAR ADÁN FELIPE CELADA RODAS</t>
  </si>
  <si>
    <t>CARLOS ALBERTO CINTO HERNÁNDEZ</t>
  </si>
  <si>
    <t>CARLOS ALBERTO OLIVA LÓPEZ</t>
  </si>
  <si>
    <t>EDI PAULINO CORADO MOLINA</t>
  </si>
  <si>
    <t>JUAN RODOLFO MUÑOZ HILDEBRAND</t>
  </si>
  <si>
    <t xml:space="preserve">ELIZABETH EUGENIA NÁJERA BELCHES </t>
  </si>
  <si>
    <t>DORA LILIANA RODRÍGUEZ ALBUREZ</t>
  </si>
  <si>
    <t xml:space="preserve">LÉSBIA ELIZABETH SAGASTUME CHANG </t>
  </si>
  <si>
    <t>DANIEL LISANDRO MALDONADO RALÓN</t>
  </si>
  <si>
    <t xml:space="preserve">KAREN LYSBETH REYES SANDOVAL </t>
  </si>
  <si>
    <t>KAREN LISSETTE TÁNCHEZ ANLEU</t>
  </si>
  <si>
    <t xml:space="preserve">JÉSSICA ROSMERY LEMUS HERRERA </t>
  </si>
  <si>
    <t>EDGAR GUSTAVO REYES (ÚNICO APELLIDO)</t>
  </si>
  <si>
    <t>CARLOS EDMUNDO CRÓCKER CÓRDOVA</t>
  </si>
  <si>
    <t>JOSÉ RIQUELMER MARTÍNEZ MARROQUÍN</t>
  </si>
  <si>
    <t>ELVIS JHOAO SIÁN TALA</t>
  </si>
  <si>
    <t>ALVA MARITZA BUENAFE JEREZ DE GÓNGORA</t>
  </si>
  <si>
    <t>SELVYN BAVINTON  SOLARES ESPINOZA</t>
  </si>
  <si>
    <t xml:space="preserve">JESSICA WALESKA MONROY DÍAZ </t>
  </si>
  <si>
    <t>EDWIN DANIEL VILLELA ORELLANA</t>
  </si>
  <si>
    <t>MARITZA DEL CARMEN PÉREZ OCHOA DE OROZCO</t>
  </si>
  <si>
    <t>EDGAR EMILIO  RECINOS OLIVARES</t>
  </si>
  <si>
    <t>ROBERTO ESTUARDO POLANCO TOBAR</t>
  </si>
  <si>
    <t xml:space="preserve">JOSÉ FERNANDO MORÁN VALENZUELA </t>
  </si>
  <si>
    <t>MYNOR ARADIO CORDÓN ORELLANA</t>
  </si>
  <si>
    <t xml:space="preserve">FRANCISCO JAVIER MÉNDEZ PANTZAY </t>
  </si>
  <si>
    <t xml:space="preserve">KANEC FRANCISCO LÓPEZ ZAVALA </t>
  </si>
  <si>
    <t xml:space="preserve">FRANCISCO JUC JOLOMNÁ </t>
  </si>
  <si>
    <t>ERWIN CRISTOBAL MULUL CASTRO</t>
  </si>
  <si>
    <t>LUIS ARNOLDO CHUTÁ PERÉN</t>
  </si>
  <si>
    <t>MARCO TULIO RAMÍREZ ROQUE</t>
  </si>
  <si>
    <t>MARLON HIRALDO WINTER ZAMORA</t>
  </si>
  <si>
    <t>PAOLA RIVAS LEIVA DE BALTAZAR</t>
  </si>
  <si>
    <t>JANICE YADIRA DE MATA MINAS</t>
  </si>
  <si>
    <t>JUDITH MARÍA DE LOS ANGELES ALVARADO SOZA</t>
  </si>
  <si>
    <t>JAQUELIN DEL CARMEN VILLATORO TELLO DE RIVAS</t>
  </si>
  <si>
    <t>CARLOS ROBERTO LÓPEZ MÉNDEZ</t>
  </si>
  <si>
    <t>ANTHONY JOSÉ CANO ROSALES</t>
  </si>
  <si>
    <t>BRENDA LIZETH GARCÍA MARROQUIN DE ICÚ</t>
  </si>
  <si>
    <t>CÉSAR AUGUSTO DE LEÓN LUNA</t>
  </si>
  <si>
    <t>MIRIAM ELIZABETH SANTIZO PEDOGLIO</t>
  </si>
  <si>
    <t>GUSTAVO FEDERICO CIFUENTES CASTELLANOS</t>
  </si>
  <si>
    <t>SANDRA PATRICIA LÓPEZ ROBLERO</t>
  </si>
  <si>
    <t>ELMER AROLDO GONZÁLEZ BARILLAS</t>
  </si>
  <si>
    <t xml:space="preserve">RAYMOND ESTUARDO BARILLAS CONTRERAS </t>
  </si>
  <si>
    <t>BRAYAN MIZRRAÍM ALVARADO ROSALES</t>
  </si>
  <si>
    <t xml:space="preserve">PEDRO JOSÉ GODOY QUIÑÓNEZ </t>
  </si>
  <si>
    <t>BYRON FERNANDO CASTRO ORDÓÑEZ</t>
  </si>
  <si>
    <t>LUGGY ALEXANDER RAMÍREZ ROBLES</t>
  </si>
  <si>
    <t>DOUGLAS HUMBERTO VÁSQUEZ PRADO</t>
  </si>
  <si>
    <t>MYRNA RUTH MELÉNDEZ LEMUS DE LESAGE</t>
  </si>
  <si>
    <t xml:space="preserve">MIRIAM YOLANDA GARCÍA GÓMEZ </t>
  </si>
  <si>
    <t>ZOILA FRANCISCA POCÓN GARCÍA</t>
  </si>
  <si>
    <t>OLGA FRANCISCA POCÓN GARCÍA</t>
  </si>
  <si>
    <t>BERTA LUCÍA VÁSQUEZ TUCH DE CHOLOTÍO</t>
  </si>
  <si>
    <t>ESVIN RENÉ MOLINA VILLAGRÁN</t>
  </si>
  <si>
    <t xml:space="preserve">EVA KARINA TOLÓN PÉREZ </t>
  </si>
  <si>
    <t>CARMEN LISETH PUAC HERNÁNDEZ</t>
  </si>
  <si>
    <t xml:space="preserve">NATIVIDAD DEL SOCORRO ROSALES VASQUEZ </t>
  </si>
  <si>
    <t>MIRIAM ELIZABETH ELÍAS (ÚNICO APELLIDO)</t>
  </si>
  <si>
    <t>LUIS ALBERTO HERRERA MEJÍA</t>
  </si>
  <si>
    <t>RICHARD ANTHONY MURALLES DIAZ</t>
  </si>
  <si>
    <t>JUAN MANUEL FISCAL GARCÍA</t>
  </si>
  <si>
    <t>EDUARDO LUIS DOMINGUEZ DE LA CRUZ</t>
  </si>
  <si>
    <t xml:space="preserve">ALEJANDRO JOSÉ RODAS GÓMEZ </t>
  </si>
  <si>
    <t>EDWIN OSWALDO CASPROWITZ SAGASTUME</t>
  </si>
  <si>
    <t>ELVA CRISTINA TELLO GÓMEZ</t>
  </si>
  <si>
    <t>KENNY RAÚL VALDEZ CÁRCAMO</t>
  </si>
  <si>
    <t>GABRIEL ARTURO RÍOS VÁSQUEZ</t>
  </si>
  <si>
    <t xml:space="preserve">ERIK EDELBERTO BARRERA VÁSQUEZ </t>
  </si>
  <si>
    <t>KAREN PAOLA RAMÍREZ PÉREZ</t>
  </si>
  <si>
    <t xml:space="preserve">MARIA FERNANDA MÉNDEZ SALGUERO DE GONZÁLEZ </t>
  </si>
  <si>
    <t>MAYRA ALEJANDRA TRUJILLO DE CANO</t>
  </si>
  <si>
    <t>ADILIA BRICELDA LÓPEZ NATARENO DE LÓPEZ</t>
  </si>
  <si>
    <t xml:space="preserve">JOSÉ ARMANDO RIOS QUEZADA </t>
  </si>
  <si>
    <t>CARLOS HUMBERTO MENDIZABAL EUCEDA</t>
  </si>
  <si>
    <t>ROMEO LUCAS ORTIZ VELÁSQUEZ</t>
  </si>
  <si>
    <t>ESTUARDO OTTONIEL FUENTES OROZCO</t>
  </si>
  <si>
    <t xml:space="preserve">GLORIA NOEMY PAREDES ESTRADA DE GARCÍA </t>
  </si>
  <si>
    <t>ALBERTO MAGNO GUARCHAJ TZOC</t>
  </si>
  <si>
    <t>GILBERTO ORLANDO MÉRIDA AVILA</t>
  </si>
  <si>
    <t xml:space="preserve">SERGIO GIOVANNI PALENCIA ESTRADA </t>
  </si>
  <si>
    <t>MELVIN GEOVANNY GARCÍA (ÚNICO APELLIDO)</t>
  </si>
  <si>
    <t>GERSON OTONIEL SULECIO DE LEÓN</t>
  </si>
  <si>
    <t>MANUEL ANTONIO LÓPEZ OVALLE</t>
  </si>
  <si>
    <t>WILSÓN ANTONIO GONZÁLEZ CORADO</t>
  </si>
  <si>
    <t xml:space="preserve">NANCY MARIBEL SOSA JAUREGUI </t>
  </si>
  <si>
    <t>LIONEL ENRIQUE BOJORQUEZ LECHUGA</t>
  </si>
  <si>
    <t>EILYN YARIMA ARRIOLA (ÚNICO APELLIDO)</t>
  </si>
  <si>
    <t>BÁRBARA JORDÁN FLORES-CALDERON</t>
  </si>
  <si>
    <t>VICTOR HUMBERTO GÓMEZ PINEDA</t>
  </si>
  <si>
    <t>IRMA YOLANDA LÓPEZ PERNILLO DE HERRERA</t>
  </si>
  <si>
    <t xml:space="preserve">TÉCNICOS </t>
  </si>
  <si>
    <t>PROFESIONALES</t>
  </si>
  <si>
    <t>PROFESIONAL JURIDICO I</t>
  </si>
  <si>
    <t>Salario corresponde a 47 dias trabajados</t>
  </si>
  <si>
    <t>MARCO ANTONIO TZOC MENCHÚ</t>
  </si>
  <si>
    <t>ASESOR PROFESIONAL ESPECIALIZADO II</t>
  </si>
  <si>
    <t>HORACIO FERNANDO GONZÁLEZ JUÁREZ</t>
  </si>
  <si>
    <t>ANA ROCÍO COTÓM SEM</t>
  </si>
  <si>
    <t>MARLON ESTUARDO MORALES</t>
  </si>
  <si>
    <t>SERGIO RICARDO SANTOS ALVARADO</t>
  </si>
  <si>
    <t>MARTIN ALEJANDRO VÁSQUEZ MAZARIEGOS</t>
  </si>
  <si>
    <t>JEFE DE SECCIÓN DE INVENTARIOS (0000)</t>
  </si>
  <si>
    <t>ASISTENTE DE RECURSOS HUMANOS II (0000)</t>
  </si>
  <si>
    <t>ASISTENTE JURÍDICO II (0000)</t>
  </si>
  <si>
    <t>ASISTENTE DE CONTABILIDAD II (0000)</t>
  </si>
  <si>
    <t xml:space="preserve">TÉCNICO DE ALMACEN I (0000) </t>
  </si>
  <si>
    <t>AGOSTO</t>
  </si>
  <si>
    <t>ROSMERY ROSABEL CASTAÑEDA MATÍAS</t>
  </si>
  <si>
    <t>VINICIO ALEJANDRO PAZOS CHEA</t>
  </si>
  <si>
    <t>MARIO RODOLFO SANTA CRUZ CUGUA</t>
  </si>
  <si>
    <t>DENNIS ALEJANDRO LARA MORALES</t>
  </si>
  <si>
    <t>WENDY CARINA CATUC GARCÍA DE HERNÁNDEZ</t>
  </si>
  <si>
    <t>SILVIA OLIMPIA AGUILAR DÍAZ DE ROSAL</t>
  </si>
  <si>
    <t>CLAUDIA VIVIANA MIRANDA CIFUENTES</t>
  </si>
  <si>
    <t>IRMA VIOLETA ARDÓN AGUILAR</t>
  </si>
  <si>
    <t xml:space="preserve">MARCO VINICIO VÁSQUEZ CHICAS </t>
  </si>
  <si>
    <t>JEFERSON ANTONIO MISAEL RAMÍREZ VÁSQUEZ</t>
  </si>
  <si>
    <t xml:space="preserve">EMMANUEL ANTONIO CHAJÓN GARCÍA </t>
  </si>
  <si>
    <t>WENER EDUARDO NAVARRO BRAVO</t>
  </si>
  <si>
    <t xml:space="preserve">LUIS ARTURO PALMIERI NUÑEZ </t>
  </si>
  <si>
    <t xml:space="preserve">YESENIA GABRIELA CIFUENTES SANCHEZ DE ORELLANA </t>
  </si>
  <si>
    <t>CLAUDIA MARÍA VILLEGAS DURINI</t>
  </si>
  <si>
    <t xml:space="preserve">KARLA MARÍA AGUILAR ARRIAGA </t>
  </si>
  <si>
    <t>LUIS PEDRO MOLINA MEZA</t>
  </si>
  <si>
    <t xml:space="preserve">ROOSELYN MAVEL CUBUR ARTIGA </t>
  </si>
  <si>
    <t>NORMAN ESTUARDO JIMENEZ MÉNDEZ</t>
  </si>
  <si>
    <t>NORA PATRICIA ROSALES ARRIAZA</t>
  </si>
  <si>
    <t>RODRIGO AZAF ZAMORA CASTILLO</t>
  </si>
  <si>
    <t>EVA JUDITH VIRULA (ÚNICO APELLIDO)</t>
  </si>
  <si>
    <t>BRAYNEN LEONEL MUÑOZ VARGAS</t>
  </si>
  <si>
    <t xml:space="preserve">TITO ISAAC MERLOS GARCÍA </t>
  </si>
  <si>
    <t xml:space="preserve">INGRID JUDITH ESCOBAR LEYTÁN </t>
  </si>
  <si>
    <t>JOSÉ ERNESTO MELÉNDEZ (ÚNICO APELLIDO)</t>
  </si>
  <si>
    <t xml:space="preserve">MARVIN ALBERTO GORDON PÉREZ </t>
  </si>
  <si>
    <t>DIEGO RENATO PÉREZ PELÉN</t>
  </si>
  <si>
    <t xml:space="preserve">LUIS PEDRO PINEDA MELENDEZ </t>
  </si>
  <si>
    <t>HIVER MANAEN CAAL MURALLES</t>
  </si>
  <si>
    <t xml:space="preserve">WENDY PAOLA RODRIGUEZ RUANO </t>
  </si>
  <si>
    <t>WINSTON ALEXIS NAJERA TUN</t>
  </si>
  <si>
    <t>EFRAÍN JORGE MARIO VILLAGRÁN LEMUS</t>
  </si>
  <si>
    <t xml:space="preserve">YOSELINE MADELINE POLANCO PEÑATE </t>
  </si>
  <si>
    <t>ANDREA MARÍA DÍAZ PALACIOS</t>
  </si>
  <si>
    <t xml:space="preserve">MAYRA ALEJANDRA LAINES MORALES </t>
  </si>
  <si>
    <t>WERNHER FELINO ELIAS PÉREZ FUENTES</t>
  </si>
  <si>
    <t>YOSELYN MARIELA JORDÁN GUERRA</t>
  </si>
  <si>
    <t xml:space="preserve">JULIO CÉSAR OBREGÓN HERNÁNDEZ </t>
  </si>
  <si>
    <t xml:space="preserve">SERGIO DANILO SEGURA HERNÁNDEZ </t>
  </si>
  <si>
    <t>YENIFER MARISOL HERNÁNDEZ HERRERA</t>
  </si>
  <si>
    <t xml:space="preserve">PÁMELA LANE BOCACHE CHAGUACEDA </t>
  </si>
  <si>
    <t xml:space="preserve">BENJAMÍN RODERICO CASTELLANOS ALDANA </t>
  </si>
  <si>
    <t>Honorarios Corresponden a Julio</t>
  </si>
  <si>
    <t>Salario corresponde a 62 dias trabajados</t>
  </si>
  <si>
    <t>Salario corresponde a 7 dias trabajados</t>
  </si>
  <si>
    <t>Salario corresponde a 30 dias trabajados</t>
  </si>
  <si>
    <t>Observaciones/  Viáticos</t>
  </si>
  <si>
    <t>UNIDAD DE INFORMACIÓN PÚBLICA</t>
  </si>
  <si>
    <t>DIRECCIÓN GENERAL DEL DEPORTE Y LA RECREACIÓN</t>
  </si>
  <si>
    <t>SUB GRUPO 18</t>
  </si>
  <si>
    <t>NUMERAL 4 ARTÍCULO 10</t>
  </si>
  <si>
    <t>APELLIDOS Y NOMBRES</t>
  </si>
  <si>
    <t xml:space="preserve"> TOTAL DE DESCUENTOS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</si>
</sst>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Q&quot;* #,##0.00_);_(&quot;Q&quot;* \(#,##0.00\);_(&quot;Q&quot;* &quot;-&quot;??_);_(@_)"/>
    <numFmt numFmtId="170" formatCode="_-&quot;Q&quot;* #,##0.00_-;\-&quot;Q&quot;* #,##0.00_-;_-&quot;Q&quot;* &quot;-&quot;??_-;_-@_-"/>
    <numFmt numFmtId="171" formatCode="_-* #,##0.00_-;\-* #,##0.00_-;_-* &quot;-&quot;??_-;_-@_-"/>
    <numFmt numFmtId="179" formatCode="&quot;Q&quot;#,##0.00"/>
    <numFmt numFmtId="192" formatCode="0_)"/>
    <numFmt numFmtId="193" formatCode="_-[$Q-100A]* #,##0.00_ ;_-[$Q-100A]* \-#,##0.00\ ;_-[$Q-100A]* &quot;-&quot;??_ ;_-@_ "/>
    <numFmt numFmtId="194" formatCode="_-[$Q-100A]* #,##0.00_-;\-[$Q-100A]* #,##0.00_-;_-[$Q-100A]* &quot;-&quot;??_-;_-@_-"/>
  </numFmts>
  <fonts count="17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medium">
        <color indexed="8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171" fontId="5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192" fontId="9" fillId="0" borderId="0"/>
  </cellStyleXfs>
  <cellXfs count="174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0" fontId="3" fillId="0" borderId="2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10" applyFont="1" applyFill="1" applyBorder="1" applyAlignment="1">
      <alignment vertical="center" wrapText="1" shrinkToFit="1"/>
    </xf>
    <xf numFmtId="170" fontId="3" fillId="0" borderId="2" xfId="10" applyNumberFormat="1" applyFont="1" applyFill="1" applyBorder="1" applyAlignment="1">
      <alignment horizontal="right" vertical="center"/>
    </xf>
    <xf numFmtId="170" fontId="3" fillId="0" borderId="2" xfId="0" applyNumberFormat="1" applyFont="1" applyFill="1" applyBorder="1" applyAlignment="1">
      <alignment horizontal="right" vertical="center"/>
    </xf>
    <xf numFmtId="170" fontId="3" fillId="0" borderId="2" xfId="10" applyNumberFormat="1" applyFont="1" applyFill="1" applyBorder="1" applyAlignment="1">
      <alignment horizontal="center" vertical="center"/>
    </xf>
    <xf numFmtId="170" fontId="3" fillId="0" borderId="6" xfId="10" applyNumberFormat="1" applyFont="1" applyFill="1" applyBorder="1" applyAlignment="1">
      <alignment horizontal="right" vertical="center"/>
    </xf>
    <xf numFmtId="170" fontId="3" fillId="0" borderId="7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170" fontId="3" fillId="0" borderId="9" xfId="0" applyNumberFormat="1" applyFont="1" applyFill="1" applyBorder="1" applyAlignment="1">
      <alignment vertical="center" wrapText="1"/>
    </xf>
    <xf numFmtId="170" fontId="3" fillId="0" borderId="6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0" fontId="3" fillId="0" borderId="2" xfId="2" applyNumberFormat="1" applyFont="1" applyFill="1" applyBorder="1" applyAlignment="1">
      <alignment vertical="center"/>
    </xf>
    <xf numFmtId="170" fontId="3" fillId="0" borderId="6" xfId="2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10" xfId="10" applyFont="1" applyFill="1" applyBorder="1" applyAlignment="1">
      <alignment horizontal="left" vertical="center" wrapText="1" shrinkToFit="1"/>
    </xf>
    <xf numFmtId="170" fontId="3" fillId="0" borderId="11" xfId="0" applyNumberFormat="1" applyFont="1" applyFill="1" applyBorder="1" applyAlignment="1">
      <alignment vertical="center" wrapText="1"/>
    </xf>
    <xf numFmtId="170" fontId="3" fillId="0" borderId="12" xfId="0" applyNumberFormat="1" applyFont="1" applyFill="1" applyBorder="1" applyAlignment="1">
      <alignment vertical="center" wrapText="1"/>
    </xf>
    <xf numFmtId="194" fontId="0" fillId="0" borderId="0" xfId="0" applyNumberFormat="1" applyAlignment="1">
      <alignment vertical="center" wrapText="1"/>
    </xf>
    <xf numFmtId="192" fontId="10" fillId="3" borderId="13" xfId="12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94" fontId="3" fillId="0" borderId="14" xfId="0" applyNumberFormat="1" applyFont="1" applyBorder="1" applyAlignment="1">
      <alignment horizontal="center" vertical="center" wrapText="1"/>
    </xf>
    <xf numFmtId="194" fontId="0" fillId="0" borderId="0" xfId="0" applyNumberFormat="1" applyAlignment="1">
      <alignment horizontal="center" vertical="center" wrapText="1"/>
    </xf>
    <xf numFmtId="194" fontId="2" fillId="0" borderId="0" xfId="0" applyNumberFormat="1" applyFont="1" applyFill="1" applyBorder="1" applyAlignment="1">
      <alignment vertical="center" wrapText="1"/>
    </xf>
    <xf numFmtId="194" fontId="2" fillId="0" borderId="0" xfId="0" applyNumberFormat="1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94" fontId="2" fillId="5" borderId="4" xfId="0" applyNumberFormat="1" applyFont="1" applyFill="1" applyBorder="1" applyAlignment="1">
      <alignment horizontal="center" vertical="center" wrapText="1"/>
    </xf>
    <xf numFmtId="194" fontId="2" fillId="5" borderId="1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0" fontId="3" fillId="0" borderId="2" xfId="2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17" xfId="0" applyFont="1" applyFill="1" applyBorder="1"/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70" fontId="16" fillId="0" borderId="2" xfId="0" applyNumberFormat="1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 shrinkToFit="1"/>
    </xf>
    <xf numFmtId="193" fontId="12" fillId="0" borderId="21" xfId="12" applyNumberFormat="1" applyFont="1" applyFill="1" applyBorder="1" applyAlignment="1" applyProtection="1">
      <alignment horizontal="center" vertical="center" wrapText="1"/>
    </xf>
    <xf numFmtId="194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92" fontId="10" fillId="3" borderId="22" xfId="12" applyFont="1" applyFill="1" applyBorder="1" applyAlignment="1">
      <alignment horizontal="center" vertical="center" wrapText="1"/>
    </xf>
    <xf numFmtId="194" fontId="2" fillId="2" borderId="23" xfId="0" applyNumberFormat="1" applyFont="1" applyFill="1" applyBorder="1" applyAlignment="1">
      <alignment horizontal="center" vertical="center" wrapText="1"/>
    </xf>
    <xf numFmtId="194" fontId="7" fillId="2" borderId="23" xfId="0" applyNumberFormat="1" applyFont="1" applyFill="1" applyBorder="1" applyAlignment="1">
      <alignment horizontal="center" vertical="center" wrapText="1"/>
    </xf>
    <xf numFmtId="194" fontId="2" fillId="2" borderId="24" xfId="0" applyNumberFormat="1" applyFont="1" applyFill="1" applyBorder="1" applyAlignment="1">
      <alignment horizontal="center" vertical="center" wrapText="1"/>
    </xf>
    <xf numFmtId="194" fontId="0" fillId="0" borderId="21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2" borderId="29" xfId="0" applyFont="1" applyFill="1" applyBorder="1" applyAlignment="1">
      <alignment horizontal="center" vertical="center" wrapText="1"/>
    </xf>
    <xf numFmtId="170" fontId="3" fillId="0" borderId="30" xfId="0" applyNumberFormat="1" applyFont="1" applyFill="1" applyBorder="1" applyAlignment="1">
      <alignment vertical="center" wrapText="1"/>
    </xf>
    <xf numFmtId="170" fontId="3" fillId="0" borderId="31" xfId="0" applyNumberFormat="1" applyFont="1" applyFill="1" applyBorder="1" applyAlignment="1">
      <alignment vertical="center" wrapText="1"/>
    </xf>
    <xf numFmtId="170" fontId="3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3" fillId="0" borderId="32" xfId="0" applyFont="1" applyFill="1" applyBorder="1" applyAlignment="1">
      <alignment vertical="center" wrapText="1"/>
    </xf>
    <xf numFmtId="0" fontId="3" fillId="0" borderId="33" xfId="10" applyFont="1" applyFill="1" applyBorder="1" applyAlignment="1">
      <alignment horizontal="left" vertical="center" wrapText="1" shrinkToFit="1"/>
    </xf>
    <xf numFmtId="0" fontId="3" fillId="0" borderId="34" xfId="10" applyFont="1" applyFill="1" applyBorder="1" applyAlignment="1">
      <alignment horizontal="left" vertical="center" wrapText="1" shrinkToFit="1"/>
    </xf>
    <xf numFmtId="170" fontId="2" fillId="5" borderId="5" xfId="0" applyNumberFormat="1" applyFont="1" applyFill="1" applyBorder="1" applyAlignment="1">
      <alignment horizontal="center" vertical="center" wrapText="1"/>
    </xf>
    <xf numFmtId="194" fontId="2" fillId="2" borderId="35" xfId="0" applyNumberFormat="1" applyFont="1" applyFill="1" applyBorder="1" applyAlignment="1">
      <alignment horizontal="center" vertical="center" wrapText="1"/>
    </xf>
    <xf numFmtId="0" fontId="3" fillId="0" borderId="36" xfId="10" applyFont="1" applyFill="1" applyBorder="1" applyAlignment="1">
      <alignment horizontal="left" vertical="center" wrapText="1" shrinkToFit="1"/>
    </xf>
    <xf numFmtId="0" fontId="3" fillId="0" borderId="37" xfId="10" applyFont="1" applyFill="1" applyBorder="1" applyAlignment="1">
      <alignment horizontal="left" vertical="center" wrapText="1" shrinkToFit="1"/>
    </xf>
    <xf numFmtId="0" fontId="3" fillId="0" borderId="38" xfId="10" applyFont="1" applyFill="1" applyBorder="1" applyAlignment="1">
      <alignment horizontal="left" vertical="center" wrapText="1" shrinkToFit="1"/>
    </xf>
    <xf numFmtId="0" fontId="3" fillId="0" borderId="39" xfId="10" applyFont="1" applyFill="1" applyBorder="1" applyAlignment="1">
      <alignment horizontal="left" vertical="center" wrapText="1" shrinkToFit="1"/>
    </xf>
    <xf numFmtId="0" fontId="3" fillId="0" borderId="40" xfId="10" applyFont="1" applyFill="1" applyBorder="1" applyAlignment="1">
      <alignment horizontal="left" vertical="center" wrapText="1" shrinkToFit="1"/>
    </xf>
    <xf numFmtId="0" fontId="3" fillId="0" borderId="0" xfId="10" applyFont="1" applyFill="1" applyBorder="1" applyAlignment="1">
      <alignment horizontal="left" vertical="center" wrapText="1" shrinkToFit="1"/>
    </xf>
    <xf numFmtId="0" fontId="3" fillId="0" borderId="41" xfId="10" applyFont="1" applyFill="1" applyBorder="1" applyAlignment="1">
      <alignment horizontal="left" vertical="center" wrapText="1" shrinkToFit="1"/>
    </xf>
    <xf numFmtId="0" fontId="3" fillId="0" borderId="42" xfId="10" applyFont="1" applyFill="1" applyBorder="1" applyAlignment="1">
      <alignment horizontal="left" vertical="center" wrapText="1" shrinkToFit="1"/>
    </xf>
    <xf numFmtId="0" fontId="14" fillId="0" borderId="21" xfId="0" applyFont="1" applyFill="1" applyBorder="1" applyAlignment="1">
      <alignment horizontal="center" vertical="center" wrapText="1" shrinkToFit="1"/>
    </xf>
    <xf numFmtId="0" fontId="3" fillId="0" borderId="2" xfId="10" applyFont="1" applyFill="1" applyBorder="1" applyAlignment="1">
      <alignment vertical="center" wrapText="1"/>
    </xf>
    <xf numFmtId="0" fontId="3" fillId="0" borderId="2" xfId="1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" xfId="10" applyFont="1" applyFill="1" applyBorder="1" applyAlignment="1">
      <alignment horizontal="left" vertical="center" wrapText="1" shrinkToFit="1"/>
    </xf>
    <xf numFmtId="0" fontId="16" fillId="0" borderId="2" xfId="0" applyFont="1" applyFill="1" applyBorder="1" applyAlignment="1">
      <alignment horizontal="left" vertical="center" wrapText="1"/>
    </xf>
    <xf numFmtId="0" fontId="3" fillId="0" borderId="43" xfId="10" applyFont="1" applyFill="1" applyBorder="1" applyAlignment="1">
      <alignment horizontal="left" vertical="center" wrapText="1" shrinkToFit="1"/>
    </xf>
    <xf numFmtId="0" fontId="3" fillId="0" borderId="6" xfId="10" applyFont="1" applyFill="1" applyBorder="1" applyAlignment="1">
      <alignment vertical="center" wrapText="1" shrinkToFit="1"/>
    </xf>
    <xf numFmtId="0" fontId="16" fillId="0" borderId="34" xfId="0" applyFont="1" applyFill="1" applyBorder="1" applyAlignment="1">
      <alignment vertical="center" wrapText="1"/>
    </xf>
    <xf numFmtId="0" fontId="16" fillId="0" borderId="34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3" fillId="0" borderId="45" xfId="10" applyFont="1" applyFill="1" applyBorder="1" applyAlignment="1">
      <alignment horizontal="left" vertical="center" wrapText="1" shrinkToFit="1"/>
    </xf>
    <xf numFmtId="170" fontId="8" fillId="0" borderId="2" xfId="0" applyNumberFormat="1" applyFont="1" applyFill="1" applyBorder="1" applyAlignment="1">
      <alignment vertical="center" wrapText="1"/>
    </xf>
    <xf numFmtId="179" fontId="3" fillId="0" borderId="19" xfId="0" applyNumberFormat="1" applyFont="1" applyFill="1" applyBorder="1" applyAlignment="1">
      <alignment vertical="center" wrapText="1"/>
    </xf>
    <xf numFmtId="194" fontId="2" fillId="0" borderId="21" xfId="0" applyNumberFormat="1" applyFont="1" applyFill="1" applyBorder="1" applyAlignment="1">
      <alignment horizontal="center" vertical="center" wrapText="1"/>
    </xf>
    <xf numFmtId="179" fontId="3" fillId="0" borderId="17" xfId="0" applyNumberFormat="1" applyFont="1" applyFill="1" applyBorder="1"/>
    <xf numFmtId="179" fontId="3" fillId="0" borderId="18" xfId="0" applyNumberFormat="1" applyFont="1" applyFill="1" applyBorder="1" applyAlignment="1">
      <alignment vertical="center" wrapText="1"/>
    </xf>
    <xf numFmtId="179" fontId="3" fillId="0" borderId="0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4" fontId="2" fillId="2" borderId="8" xfId="0" applyNumberFormat="1" applyFont="1" applyFill="1" applyBorder="1" applyAlignment="1">
      <alignment horizontal="center" vertical="center" wrapText="1"/>
    </xf>
    <xf numFmtId="194" fontId="2" fillId="2" borderId="5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0" fillId="0" borderId="68" xfId="0" applyBorder="1"/>
    <xf numFmtId="0" fontId="0" fillId="0" borderId="69" xfId="0" applyBorder="1"/>
    <xf numFmtId="44" fontId="0" fillId="0" borderId="69" xfId="0" applyNumberFormat="1" applyBorder="1"/>
    <xf numFmtId="0" fontId="0" fillId="0" borderId="70" xfId="0" applyBorder="1"/>
  </cellXfs>
  <cellStyles count="13">
    <cellStyle name="Millares 2" xfId="1"/>
    <cellStyle name="Moneda" xfId="2" builtinId="4"/>
    <cellStyle name="Moneda 2" xfId="3"/>
    <cellStyle name="Moneda 2 2" xfId="4"/>
    <cellStyle name="Moneda 3" xfId="5"/>
    <cellStyle name="Normal" xfId="0" builtinId="0"/>
    <cellStyle name="Normal 2" xfId="6"/>
    <cellStyle name="Normal 2 2 3" xfId="7"/>
    <cellStyle name="Normal 3" xfId="8"/>
    <cellStyle name="Normal 4" xfId="9"/>
    <cellStyle name="Normal 8" xfId="10"/>
    <cellStyle name="Normal 8 2" xfId="11"/>
    <cellStyle name="Normal_PLANILLAS PROCORBIC" xfId="12"/>
  </cellStyles>
  <dxfs count="38"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664369</xdr:colOff>
      <xdr:row>1</xdr:row>
      <xdr:rowOff>235744</xdr:rowOff>
    </xdr:from>
    <xdr:to>
      <xdr:col>2</xdr:col>
      <xdr:colOff>1512094</xdr:colOff>
      <xdr:row>6</xdr:row>
      <xdr:rowOff>57150</xdr:rowOff>
    </xdr:to>
    <xdr:pic>
      <xdr:nvPicPr>
        <xdr:cNvPr id="488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119" y="592932"/>
          <a:ext cx="2800350" cy="785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1</xdr:col>
      <xdr:colOff>971550</xdr:colOff>
      <xdr:row>1</xdr:row>
      <xdr:rowOff>66675</xdr:rowOff>
    </xdr:to>
    <xdr:pic>
      <xdr:nvPicPr>
        <xdr:cNvPr id="536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781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0</xdr:rowOff>
    </xdr:from>
    <xdr:to>
      <xdr:col>1</xdr:col>
      <xdr:colOff>971550</xdr:colOff>
      <xdr:row>1</xdr:row>
      <xdr:rowOff>66675</xdr:rowOff>
    </xdr:to>
    <xdr:pic>
      <xdr:nvPicPr>
        <xdr:cNvPr id="536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781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28575</xdr:rowOff>
    </xdr:from>
    <xdr:to>
      <xdr:col>1</xdr:col>
      <xdr:colOff>1619250</xdr:colOff>
      <xdr:row>6</xdr:row>
      <xdr:rowOff>28575</xdr:rowOff>
    </xdr:to>
    <xdr:pic>
      <xdr:nvPicPr>
        <xdr:cNvPr id="478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2387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521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52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521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1</xdr:col>
      <xdr:colOff>1304925</xdr:colOff>
      <xdr:row>6</xdr:row>
      <xdr:rowOff>85725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61975"/>
          <a:ext cx="1971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11</xdr:row>
      <xdr:rowOff>66675</xdr:rowOff>
    </xdr:from>
    <xdr:to>
      <xdr:col>5</xdr:col>
      <xdr:colOff>1133968</xdr:colOff>
      <xdr:row>13</xdr:row>
      <xdr:rowOff>95250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590550" y="2095500"/>
          <a:ext cx="7534768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s-ES" sz="36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SIN PERSONAL EN ESTE RENGLON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0"/>
  <sheetViews>
    <sheetView tabSelected="1" topLeftCell="A3" zoomScale="80" zoomScaleNormal="80" workbookViewId="0">
      <pane ySplit="8" topLeftCell="A11" activePane="bottomLeft" state="frozen"/>
      <selection activeCell="A3" sqref="A3"/>
      <selection pane="bottomLeft" activeCell="P13" sqref="P13"/>
    </sheetView>
  </sheetViews>
  <sheetFormatPr baseColWidth="10" defaultRowHeight="12.75" x14ac:dyDescent="0.2"/>
  <cols>
    <col min="1" max="1" width="4.28515625" style="1" customWidth="1"/>
    <col min="2" max="2" width="29.28515625" style="2" customWidth="1"/>
    <col min="3" max="3" width="27.85546875" style="2" customWidth="1"/>
    <col min="4" max="4" width="12.7109375" style="2" customWidth="1"/>
    <col min="5" max="5" width="14.7109375" style="2" customWidth="1"/>
    <col min="6" max="6" width="17.42578125" style="2" customWidth="1"/>
    <col min="7" max="7" width="12.7109375" style="2" customWidth="1"/>
    <col min="8" max="8" width="6.28515625" style="2" customWidth="1"/>
    <col min="9" max="9" width="7" style="2" customWidth="1"/>
    <col min="10" max="10" width="12.7109375" style="2" customWidth="1"/>
    <col min="11" max="11" width="11.85546875" style="2" customWidth="1"/>
    <col min="12" max="12" width="8.140625" style="2" customWidth="1"/>
    <col min="13" max="13" width="9.85546875" style="2" customWidth="1"/>
    <col min="14" max="14" width="15.42578125" customWidth="1"/>
    <col min="15" max="15" width="12.85546875" customWidth="1"/>
    <col min="16" max="16" width="12" customWidth="1"/>
    <col min="18" max="18" width="17.85546875" customWidth="1"/>
  </cols>
  <sheetData>
    <row r="1" spans="1:18" ht="27.75" customHeight="1" x14ac:dyDescent="0.3">
      <c r="A1"/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8" ht="19.5" x14ac:dyDescent="0.3">
      <c r="A2" s="6"/>
      <c r="B2" s="123" t="s">
        <v>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8" ht="14.25" customHeight="1" x14ac:dyDescent="0.25">
      <c r="A3" s="124" t="s">
        <v>13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8" ht="14.25" customHeight="1" x14ac:dyDescent="0.2">
      <c r="A4" s="125" t="s">
        <v>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8" ht="14.25" customHeight="1" x14ac:dyDescent="0.2">
      <c r="A5" s="125" t="s">
        <v>20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8" ht="14.25" customHeight="1" x14ac:dyDescent="0.2">
      <c r="A6" s="130">
        <v>43708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8" ht="14.25" customHeight="1" x14ac:dyDescent="0.2">
      <c r="A7" s="3" t="s">
        <v>24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8" ht="13.5" thickBot="1" x14ac:dyDescent="0.25"/>
    <row r="9" spans="1:18" s="4" customFormat="1" ht="12.95" customHeight="1" thickBot="1" x14ac:dyDescent="0.25">
      <c r="A9" s="131" t="s">
        <v>3</v>
      </c>
      <c r="B9" s="133" t="s">
        <v>103</v>
      </c>
      <c r="C9" s="135" t="s">
        <v>15</v>
      </c>
      <c r="D9" s="137" t="s">
        <v>16</v>
      </c>
      <c r="E9" s="140" t="s">
        <v>32</v>
      </c>
      <c r="F9" s="141"/>
      <c r="G9" s="141"/>
      <c r="H9" s="141"/>
      <c r="I9" s="141"/>
      <c r="J9" s="141"/>
      <c r="K9" s="141"/>
      <c r="L9" s="142"/>
      <c r="M9" s="128" t="s">
        <v>5</v>
      </c>
      <c r="N9" s="126" t="s">
        <v>23</v>
      </c>
      <c r="O9" s="128" t="s">
        <v>21</v>
      </c>
      <c r="P9" s="120" t="s">
        <v>22</v>
      </c>
      <c r="Q9" s="120" t="s">
        <v>138</v>
      </c>
      <c r="R9" s="120" t="s">
        <v>139</v>
      </c>
    </row>
    <row r="10" spans="1:18" s="4" customFormat="1" ht="26.25" thickBot="1" x14ac:dyDescent="0.25">
      <c r="A10" s="132"/>
      <c r="B10" s="134"/>
      <c r="C10" s="136"/>
      <c r="D10" s="138"/>
      <c r="E10" s="7" t="s">
        <v>17</v>
      </c>
      <c r="F10" s="7" t="s">
        <v>101</v>
      </c>
      <c r="G10" s="7" t="s">
        <v>6</v>
      </c>
      <c r="H10" s="7" t="s">
        <v>7</v>
      </c>
      <c r="I10" s="7" t="s">
        <v>8</v>
      </c>
      <c r="J10" s="7" t="s">
        <v>18</v>
      </c>
      <c r="K10" s="73" t="s">
        <v>19</v>
      </c>
      <c r="L10" s="76" t="s">
        <v>9</v>
      </c>
      <c r="M10" s="139"/>
      <c r="N10" s="127"/>
      <c r="O10" s="129"/>
      <c r="P10" s="121"/>
      <c r="Q10" s="121"/>
      <c r="R10" s="121"/>
    </row>
    <row r="11" spans="1:18" s="56" customFormat="1" ht="35.1" customHeight="1" thickBot="1" x14ac:dyDescent="0.25">
      <c r="A11" s="78">
        <v>1</v>
      </c>
      <c r="B11" s="90" t="s">
        <v>115</v>
      </c>
      <c r="C11" s="91" t="s">
        <v>128</v>
      </c>
      <c r="D11" s="29">
        <v>5835</v>
      </c>
      <c r="E11" s="29">
        <v>3000</v>
      </c>
      <c r="F11" s="29">
        <v>0</v>
      </c>
      <c r="G11" s="29">
        <v>3000</v>
      </c>
      <c r="H11" s="29">
        <v>0</v>
      </c>
      <c r="I11" s="29">
        <v>0</v>
      </c>
      <c r="J11" s="29">
        <v>375</v>
      </c>
      <c r="K11" s="29">
        <v>0</v>
      </c>
      <c r="L11" s="29">
        <v>250</v>
      </c>
      <c r="M11" s="37">
        <f t="shared" ref="M11:M20" si="0">SUM(D11:L11)</f>
        <v>12460</v>
      </c>
      <c r="N11" s="29">
        <v>2667.64</v>
      </c>
      <c r="O11" s="26">
        <f t="shared" ref="O11:O20" si="1">+M11-N11</f>
        <v>9792.36</v>
      </c>
      <c r="P11" s="117">
        <v>200</v>
      </c>
      <c r="Q11" s="57"/>
      <c r="R11" s="57"/>
    </row>
    <row r="12" spans="1:18" s="56" customFormat="1" ht="35.1" customHeight="1" thickBot="1" x14ac:dyDescent="0.25">
      <c r="A12" s="77">
        <v>2</v>
      </c>
      <c r="B12" s="90" t="s">
        <v>100</v>
      </c>
      <c r="C12" s="91" t="s">
        <v>306</v>
      </c>
      <c r="D12" s="29">
        <v>6759</v>
      </c>
      <c r="E12" s="29">
        <v>4000</v>
      </c>
      <c r="F12" s="29">
        <v>0</v>
      </c>
      <c r="G12" s="29">
        <v>4000</v>
      </c>
      <c r="H12" s="29">
        <v>0</v>
      </c>
      <c r="I12" s="29">
        <v>0</v>
      </c>
      <c r="J12" s="29">
        <v>375</v>
      </c>
      <c r="K12" s="29">
        <v>0</v>
      </c>
      <c r="L12" s="29">
        <v>250</v>
      </c>
      <c r="M12" s="37">
        <f t="shared" si="0"/>
        <v>15384</v>
      </c>
      <c r="N12" s="29">
        <f>3959.25-608.07</f>
        <v>3351.18</v>
      </c>
      <c r="O12" s="26">
        <v>12032.82</v>
      </c>
      <c r="P12" s="117">
        <v>168</v>
      </c>
      <c r="Q12" s="57"/>
      <c r="R12" s="57"/>
    </row>
    <row r="13" spans="1:18" s="56" customFormat="1" ht="35.1" customHeight="1" thickBot="1" x14ac:dyDescent="0.25">
      <c r="A13" s="77">
        <v>3</v>
      </c>
      <c r="B13" s="90" t="s">
        <v>46</v>
      </c>
      <c r="C13" s="91" t="s">
        <v>127</v>
      </c>
      <c r="D13" s="29">
        <v>5835</v>
      </c>
      <c r="E13" s="29">
        <v>4000</v>
      </c>
      <c r="F13" s="29">
        <v>0</v>
      </c>
      <c r="G13" s="29">
        <v>3000</v>
      </c>
      <c r="H13" s="29">
        <v>0</v>
      </c>
      <c r="I13" s="29">
        <v>0</v>
      </c>
      <c r="J13" s="29">
        <v>0</v>
      </c>
      <c r="K13" s="29">
        <v>0</v>
      </c>
      <c r="L13" s="29">
        <v>250</v>
      </c>
      <c r="M13" s="37">
        <f t="shared" si="0"/>
        <v>13085</v>
      </c>
      <c r="N13" s="29">
        <v>2813.74</v>
      </c>
      <c r="O13" s="36">
        <f t="shared" si="1"/>
        <v>10271.26</v>
      </c>
      <c r="P13" s="117"/>
      <c r="Q13" s="57"/>
      <c r="R13" s="57"/>
    </row>
    <row r="14" spans="1:18" s="56" customFormat="1" ht="35.1" customHeight="1" thickBot="1" x14ac:dyDescent="0.25">
      <c r="A14" s="77">
        <v>4</v>
      </c>
      <c r="B14" s="92" t="s">
        <v>135</v>
      </c>
      <c r="C14" s="93" t="s">
        <v>541</v>
      </c>
      <c r="D14" s="29">
        <v>10949</v>
      </c>
      <c r="E14" s="29">
        <v>4000</v>
      </c>
      <c r="F14" s="29">
        <v>6000</v>
      </c>
      <c r="G14" s="29">
        <v>5000</v>
      </c>
      <c r="H14" s="29">
        <v>0</v>
      </c>
      <c r="I14" s="29">
        <v>0</v>
      </c>
      <c r="J14" s="29">
        <v>0</v>
      </c>
      <c r="K14" s="29">
        <v>0</v>
      </c>
      <c r="L14" s="29">
        <v>250</v>
      </c>
      <c r="M14" s="37">
        <f t="shared" si="0"/>
        <v>26199</v>
      </c>
      <c r="N14" s="29">
        <v>4635.24</v>
      </c>
      <c r="O14" s="36">
        <f t="shared" si="1"/>
        <v>21563.760000000002</v>
      </c>
      <c r="P14" s="118"/>
      <c r="Q14" s="58"/>
      <c r="R14" s="58"/>
    </row>
    <row r="15" spans="1:18" s="56" customFormat="1" ht="35.1" customHeight="1" thickBot="1" x14ac:dyDescent="0.25">
      <c r="A15" s="80">
        <v>5</v>
      </c>
      <c r="B15" s="86" t="s">
        <v>133</v>
      </c>
      <c r="C15" s="94" t="s">
        <v>134</v>
      </c>
      <c r="D15" s="29">
        <v>8216</v>
      </c>
      <c r="E15" s="29">
        <v>4000</v>
      </c>
      <c r="F15" s="29">
        <v>0</v>
      </c>
      <c r="G15" s="29">
        <v>5000</v>
      </c>
      <c r="H15" s="29">
        <v>0</v>
      </c>
      <c r="I15" s="29">
        <v>0</v>
      </c>
      <c r="J15" s="29">
        <v>0</v>
      </c>
      <c r="K15" s="29">
        <v>0</v>
      </c>
      <c r="L15" s="29">
        <v>250</v>
      </c>
      <c r="M15" s="37">
        <f t="shared" si="0"/>
        <v>17466</v>
      </c>
      <c r="N15" s="29">
        <f>5406.63-1561.81</f>
        <v>3844.82</v>
      </c>
      <c r="O15" s="36">
        <f t="shared" si="1"/>
        <v>13621.18</v>
      </c>
      <c r="P15" s="115"/>
      <c r="Q15" s="59"/>
      <c r="R15" s="59"/>
    </row>
    <row r="16" spans="1:18" s="84" customFormat="1" ht="35.1" customHeight="1" thickBot="1" x14ac:dyDescent="0.25">
      <c r="A16" s="80">
        <v>6</v>
      </c>
      <c r="B16" s="95" t="s">
        <v>148</v>
      </c>
      <c r="C16" s="95" t="s">
        <v>147</v>
      </c>
      <c r="D16" s="83">
        <v>9581</v>
      </c>
      <c r="E16" s="83">
        <v>4000</v>
      </c>
      <c r="F16" s="83">
        <v>0</v>
      </c>
      <c r="G16" s="83">
        <v>5000</v>
      </c>
      <c r="H16" s="83">
        <v>0</v>
      </c>
      <c r="I16" s="83">
        <v>0</v>
      </c>
      <c r="J16" s="83">
        <v>375</v>
      </c>
      <c r="K16" s="83">
        <v>0</v>
      </c>
      <c r="L16" s="83">
        <v>250</v>
      </c>
      <c r="M16" s="37">
        <f t="shared" si="0"/>
        <v>19206</v>
      </c>
      <c r="N16" s="83">
        <f>5782.06-1698.73</f>
        <v>4083.3300000000004</v>
      </c>
      <c r="O16" s="83">
        <f t="shared" si="1"/>
        <v>15122.67</v>
      </c>
      <c r="P16" s="119"/>
      <c r="Q16" s="85"/>
      <c r="R16" s="58"/>
    </row>
    <row r="17" spans="1:18" s="56" customFormat="1" ht="29.25" customHeight="1" thickBot="1" x14ac:dyDescent="0.25">
      <c r="A17" s="80">
        <v>7</v>
      </c>
      <c r="B17" s="92" t="s">
        <v>158</v>
      </c>
      <c r="C17" s="93" t="s">
        <v>159</v>
      </c>
      <c r="D17" s="81">
        <v>5373</v>
      </c>
      <c r="E17" s="81">
        <v>3000</v>
      </c>
      <c r="F17" s="81">
        <v>0</v>
      </c>
      <c r="G17" s="81">
        <v>3000</v>
      </c>
      <c r="H17" s="81">
        <v>0</v>
      </c>
      <c r="I17" s="81">
        <v>0</v>
      </c>
      <c r="J17" s="81">
        <v>375</v>
      </c>
      <c r="K17" s="81">
        <v>0</v>
      </c>
      <c r="L17" s="81">
        <v>250</v>
      </c>
      <c r="M17" s="37">
        <f t="shared" si="0"/>
        <v>11998</v>
      </c>
      <c r="N17" s="81">
        <v>2438.65</v>
      </c>
      <c r="O17" s="82">
        <f t="shared" si="1"/>
        <v>9559.35</v>
      </c>
      <c r="P17" s="118"/>
      <c r="Q17" s="58"/>
      <c r="R17" s="58"/>
    </row>
    <row r="18" spans="1:18" s="56" customFormat="1" ht="25.5" customHeight="1" thickBot="1" x14ac:dyDescent="0.25">
      <c r="A18" s="78">
        <v>8</v>
      </c>
      <c r="B18" s="86" t="s">
        <v>539</v>
      </c>
      <c r="C18" s="94" t="s">
        <v>540</v>
      </c>
      <c r="D18" s="29">
        <v>10261</v>
      </c>
      <c r="E18" s="29">
        <v>0</v>
      </c>
      <c r="F18" s="29">
        <v>0</v>
      </c>
      <c r="G18" s="29">
        <v>5000</v>
      </c>
      <c r="H18" s="29">
        <v>0</v>
      </c>
      <c r="I18" s="29">
        <v>0</v>
      </c>
      <c r="J18" s="29">
        <v>0</v>
      </c>
      <c r="K18" s="29">
        <v>0</v>
      </c>
      <c r="L18" s="29">
        <v>250</v>
      </c>
      <c r="M18" s="37">
        <f t="shared" si="0"/>
        <v>15511</v>
      </c>
      <c r="N18" s="29">
        <v>3303.48</v>
      </c>
      <c r="O18" s="82">
        <f t="shared" si="1"/>
        <v>12207.52</v>
      </c>
      <c r="P18" s="115"/>
      <c r="Q18" s="59"/>
      <c r="R18" s="58"/>
    </row>
    <row r="19" spans="1:18" s="56" customFormat="1" ht="25.5" customHeight="1" thickBot="1" x14ac:dyDescent="0.25">
      <c r="A19" s="112">
        <v>9</v>
      </c>
      <c r="B19" s="113" t="s">
        <v>325</v>
      </c>
      <c r="C19" s="94" t="s">
        <v>159</v>
      </c>
      <c r="D19" s="29">
        <v>5373</v>
      </c>
      <c r="E19" s="29">
        <v>0</v>
      </c>
      <c r="F19" s="29">
        <v>0</v>
      </c>
      <c r="G19" s="29">
        <v>3000</v>
      </c>
      <c r="H19" s="29">
        <v>0</v>
      </c>
      <c r="I19" s="29">
        <v>0</v>
      </c>
      <c r="J19" s="29">
        <v>375</v>
      </c>
      <c r="K19" s="29">
        <v>0</v>
      </c>
      <c r="L19" s="29">
        <v>250</v>
      </c>
      <c r="M19" s="37">
        <f t="shared" si="0"/>
        <v>8998</v>
      </c>
      <c r="N19" s="29">
        <v>1767.3</v>
      </c>
      <c r="O19" s="82">
        <f>+M19-N19</f>
        <v>7230.7</v>
      </c>
      <c r="P19" s="115">
        <f>2308+1640+630</f>
        <v>4578</v>
      </c>
      <c r="Q19" s="59"/>
      <c r="R19" s="58"/>
    </row>
    <row r="20" spans="1:18" ht="25.5" customHeight="1" thickBot="1" x14ac:dyDescent="0.25">
      <c r="A20" s="77">
        <v>10</v>
      </c>
      <c r="B20" s="96" t="s">
        <v>1255</v>
      </c>
      <c r="C20" s="97" t="s">
        <v>1256</v>
      </c>
      <c r="D20" s="28"/>
      <c r="E20" s="28">
        <v>0</v>
      </c>
      <c r="F20" s="28">
        <v>0</v>
      </c>
      <c r="G20" s="28"/>
      <c r="H20" s="28"/>
      <c r="I20" s="28"/>
      <c r="J20" s="28">
        <v>0</v>
      </c>
      <c r="K20" s="28"/>
      <c r="L20" s="28">
        <v>0</v>
      </c>
      <c r="M20" s="28">
        <f t="shared" si="0"/>
        <v>0</v>
      </c>
      <c r="N20" s="28">
        <v>0</v>
      </c>
      <c r="O20" s="28">
        <f t="shared" si="1"/>
        <v>0</v>
      </c>
      <c r="P20" s="60"/>
      <c r="Q20" s="60"/>
      <c r="R20" s="60"/>
    </row>
  </sheetData>
  <mergeCells count="17">
    <mergeCell ref="A6:P6"/>
    <mergeCell ref="A9:A10"/>
    <mergeCell ref="B9:B10"/>
    <mergeCell ref="C9:C10"/>
    <mergeCell ref="D9:D10"/>
    <mergeCell ref="M9:M10"/>
    <mergeCell ref="E9:L9"/>
    <mergeCell ref="Q9:Q10"/>
    <mergeCell ref="R9:R10"/>
    <mergeCell ref="B1:O1"/>
    <mergeCell ref="B2:O2"/>
    <mergeCell ref="A3:P3"/>
    <mergeCell ref="A4:P4"/>
    <mergeCell ref="A5:P5"/>
    <mergeCell ref="N9:N10"/>
    <mergeCell ref="O9:O10"/>
    <mergeCell ref="P9:P10"/>
  </mergeCells>
  <conditionalFormatting sqref="B12">
    <cfRule type="duplicateValues" dxfId="37" priority="20"/>
  </conditionalFormatting>
  <conditionalFormatting sqref="B12">
    <cfRule type="duplicateValues" dxfId="36" priority="21"/>
  </conditionalFormatting>
  <conditionalFormatting sqref="B15">
    <cfRule type="duplicateValues" dxfId="35" priority="14"/>
  </conditionalFormatting>
  <conditionalFormatting sqref="B15">
    <cfRule type="duplicateValues" dxfId="34" priority="15"/>
  </conditionalFormatting>
  <conditionalFormatting sqref="B16:B17">
    <cfRule type="duplicateValues" dxfId="33" priority="4"/>
  </conditionalFormatting>
  <conditionalFormatting sqref="B16:B17">
    <cfRule type="duplicateValues" dxfId="32" priority="5"/>
  </conditionalFormatting>
  <conditionalFormatting sqref="B20">
    <cfRule type="duplicateValues" dxfId="31" priority="768"/>
  </conditionalFormatting>
  <conditionalFormatting sqref="B11">
    <cfRule type="duplicateValues" dxfId="30" priority="770"/>
  </conditionalFormatting>
  <conditionalFormatting sqref="B18:B19">
    <cfRule type="duplicateValues" dxfId="29" priority="1"/>
  </conditionalFormatting>
  <conditionalFormatting sqref="B13:B14">
    <cfRule type="duplicateValues" dxfId="28" priority="798"/>
  </conditionalFormatting>
  <printOptions horizontalCentered="1"/>
  <pageMargins left="1.01" right="0.38" top="0.65486111111111112" bottom="0.3527777777777778" header="0.38958333333333334" footer="0.51180555555555551"/>
  <pageSetup paperSize="5" orientation="landscape" useFirstPageNumber="1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26"/>
  <sheetViews>
    <sheetView zoomScale="85" zoomScaleNormal="85" workbookViewId="0">
      <pane ySplit="9" topLeftCell="A84" activePane="bottomLeft" state="frozen"/>
      <selection activeCell="A9" sqref="A9"/>
      <selection pane="bottomLeft" activeCell="P88" sqref="P88"/>
    </sheetView>
  </sheetViews>
  <sheetFormatPr baseColWidth="10" defaultColWidth="11.5703125" defaultRowHeight="12.75" x14ac:dyDescent="0.2"/>
  <cols>
    <col min="1" max="1" width="5.140625" style="14" customWidth="1"/>
    <col min="2" max="2" width="37.5703125" style="34" customWidth="1"/>
    <col min="3" max="3" width="27" style="15" customWidth="1"/>
    <col min="4" max="4" width="9.85546875" style="14" customWidth="1"/>
    <col min="5" max="6" width="10.42578125" style="14" customWidth="1"/>
    <col min="7" max="7" width="12.85546875" style="14" customWidth="1"/>
    <col min="8" max="8" width="9" style="14" customWidth="1"/>
    <col min="9" max="9" width="9.85546875" style="14" customWidth="1"/>
    <col min="10" max="10" width="8" style="14" customWidth="1"/>
    <col min="11" max="11" width="9" style="14" customWidth="1"/>
    <col min="12" max="12" width="10.85546875" style="14" customWidth="1"/>
    <col min="13" max="13" width="9.28515625" style="14" customWidth="1"/>
    <col min="14" max="14" width="13.7109375" style="34" customWidth="1"/>
    <col min="15" max="17" width="12" style="14" customWidth="1"/>
    <col min="18" max="18" width="17.7109375" style="12" bestFit="1" customWidth="1"/>
    <col min="19" max="16384" width="11.5703125" style="12"/>
  </cols>
  <sheetData>
    <row r="1" spans="1:18" ht="19.5" x14ac:dyDescent="0.2">
      <c r="A1" s="12"/>
      <c r="B1" s="148" t="s">
        <v>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ht="19.5" x14ac:dyDescent="0.2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8" ht="15" x14ac:dyDescent="0.2">
      <c r="A3" s="150" t="s">
        <v>13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x14ac:dyDescent="0.2">
      <c r="A4" s="146" t="s">
        <v>10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18" x14ac:dyDescent="0.2">
      <c r="A5" s="146" t="s">
        <v>20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8" x14ac:dyDescent="0.2">
      <c r="A6" s="147">
        <v>43708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spans="1:18" ht="13.5" thickBot="1" x14ac:dyDescent="0.25">
      <c r="A7" s="13"/>
      <c r="B7" s="7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74"/>
      <c r="O7" s="13"/>
      <c r="P7" s="13"/>
      <c r="Q7" s="13"/>
    </row>
    <row r="8" spans="1:18" ht="13.5" customHeight="1" thickBot="1" x14ac:dyDescent="0.25">
      <c r="A8" s="13"/>
      <c r="B8" s="74"/>
      <c r="C8" s="13"/>
      <c r="D8" s="13"/>
      <c r="E8" s="143" t="s">
        <v>32</v>
      </c>
      <c r="F8" s="144"/>
      <c r="G8" s="144"/>
      <c r="H8" s="144"/>
      <c r="I8" s="145"/>
      <c r="J8" s="13"/>
      <c r="K8" s="13"/>
      <c r="L8" s="13"/>
      <c r="M8" s="13"/>
      <c r="N8" s="74"/>
      <c r="O8" s="13"/>
      <c r="P8" s="13"/>
      <c r="Q8" s="13"/>
    </row>
    <row r="9" spans="1:18" s="17" customFormat="1" ht="39" thickBot="1" x14ac:dyDescent="0.25">
      <c r="A9" s="18" t="s">
        <v>3</v>
      </c>
      <c r="B9" s="19" t="s">
        <v>35</v>
      </c>
      <c r="C9" s="19" t="s">
        <v>15</v>
      </c>
      <c r="D9" s="19" t="s">
        <v>16</v>
      </c>
      <c r="E9" s="19" t="s">
        <v>6</v>
      </c>
      <c r="F9" s="19" t="s">
        <v>309</v>
      </c>
      <c r="G9" s="19" t="s">
        <v>18</v>
      </c>
      <c r="H9" s="19" t="s">
        <v>9</v>
      </c>
      <c r="I9" s="19" t="s">
        <v>5</v>
      </c>
      <c r="J9" s="19" t="s">
        <v>97</v>
      </c>
      <c r="K9" s="19" t="s">
        <v>96</v>
      </c>
      <c r="L9" s="19" t="s">
        <v>98</v>
      </c>
      <c r="M9" s="19" t="s">
        <v>99</v>
      </c>
      <c r="N9" s="75" t="s">
        <v>23</v>
      </c>
      <c r="O9" s="19" t="s">
        <v>21</v>
      </c>
      <c r="P9" s="20" t="s">
        <v>30</v>
      </c>
      <c r="Q9" s="20" t="s">
        <v>138</v>
      </c>
      <c r="R9" s="20" t="s">
        <v>139</v>
      </c>
    </row>
    <row r="10" spans="1:18" s="54" customFormat="1" ht="35.1" customHeight="1" thickBot="1" x14ac:dyDescent="0.25">
      <c r="A10" s="18">
        <v>1</v>
      </c>
      <c r="B10" s="35" t="s">
        <v>311</v>
      </c>
      <c r="C10" s="21" t="s">
        <v>510</v>
      </c>
      <c r="D10" s="16">
        <v>3081</v>
      </c>
      <c r="E10" s="16">
        <v>1000</v>
      </c>
      <c r="F10" s="16"/>
      <c r="G10" s="16">
        <v>0</v>
      </c>
      <c r="H10" s="16">
        <v>250</v>
      </c>
      <c r="I10" s="16">
        <f t="shared" ref="I10:I41" si="0">SUM(D10:H10)</f>
        <v>4331</v>
      </c>
      <c r="J10" s="16">
        <v>54.85</v>
      </c>
      <c r="K10" s="16">
        <v>122.43</v>
      </c>
      <c r="L10" s="22">
        <v>489.72</v>
      </c>
      <c r="M10" s="22">
        <v>0</v>
      </c>
      <c r="N10" s="16">
        <f t="shared" ref="N10:N68" si="1">SUM(J10:M10)</f>
        <v>667</v>
      </c>
      <c r="O10" s="16">
        <f t="shared" ref="O10:O68" si="2">+I10-N10</f>
        <v>3664</v>
      </c>
      <c r="P10" s="16"/>
      <c r="Q10" s="16"/>
      <c r="R10" s="55"/>
    </row>
    <row r="11" spans="1:18" s="54" customFormat="1" ht="35.1" customHeight="1" thickBot="1" x14ac:dyDescent="0.25">
      <c r="A11" s="18">
        <f>1+A10</f>
        <v>2</v>
      </c>
      <c r="B11" s="35" t="s">
        <v>145</v>
      </c>
      <c r="C11" s="21" t="s">
        <v>146</v>
      </c>
      <c r="D11" s="16">
        <v>6249</v>
      </c>
      <c r="E11" s="16">
        <v>1800</v>
      </c>
      <c r="F11" s="16"/>
      <c r="G11" s="16">
        <v>375</v>
      </c>
      <c r="H11" s="16">
        <v>250</v>
      </c>
      <c r="I11" s="16">
        <f t="shared" si="0"/>
        <v>8674</v>
      </c>
      <c r="J11" s="16">
        <v>113.22</v>
      </c>
      <c r="K11" s="16">
        <v>252.72</v>
      </c>
      <c r="L11" s="22">
        <v>1179.3599999999999</v>
      </c>
      <c r="M11" s="22">
        <v>162.88999999999999</v>
      </c>
      <c r="N11" s="16">
        <f t="shared" si="1"/>
        <v>1708.19</v>
      </c>
      <c r="O11" s="16">
        <f t="shared" si="2"/>
        <v>6965.8099999999995</v>
      </c>
      <c r="P11" s="16"/>
      <c r="Q11" s="16"/>
      <c r="R11" s="32"/>
    </row>
    <row r="12" spans="1:18" s="54" customFormat="1" ht="35.1" customHeight="1" thickBot="1" x14ac:dyDescent="0.25">
      <c r="A12" s="18">
        <f t="shared" ref="A12:A72" si="3">1+A11</f>
        <v>3</v>
      </c>
      <c r="B12" s="35" t="s">
        <v>82</v>
      </c>
      <c r="C12" s="21" t="s">
        <v>174</v>
      </c>
      <c r="D12" s="16">
        <v>2920</v>
      </c>
      <c r="E12" s="16">
        <v>1000</v>
      </c>
      <c r="F12" s="16"/>
      <c r="G12" s="16">
        <v>0</v>
      </c>
      <c r="H12" s="16">
        <v>250</v>
      </c>
      <c r="I12" s="16">
        <f t="shared" si="0"/>
        <v>4170</v>
      </c>
      <c r="J12" s="16">
        <v>52.68</v>
      </c>
      <c r="K12" s="16">
        <v>117.6</v>
      </c>
      <c r="L12" s="23">
        <v>431.2</v>
      </c>
      <c r="M12" s="22">
        <v>0</v>
      </c>
      <c r="N12" s="16">
        <f t="shared" si="1"/>
        <v>601.48</v>
      </c>
      <c r="O12" s="16">
        <f t="shared" si="2"/>
        <v>3568.52</v>
      </c>
      <c r="P12" s="16"/>
      <c r="Q12" s="16"/>
      <c r="R12" s="32"/>
    </row>
    <row r="13" spans="1:18" s="54" customFormat="1" ht="35.1" customHeight="1" thickBot="1" x14ac:dyDescent="0.25">
      <c r="A13" s="18">
        <f t="shared" si="3"/>
        <v>4</v>
      </c>
      <c r="B13" s="35" t="s">
        <v>125</v>
      </c>
      <c r="C13" s="21" t="s">
        <v>124</v>
      </c>
      <c r="D13" s="16">
        <v>6249</v>
      </c>
      <c r="E13" s="16">
        <v>1800</v>
      </c>
      <c r="F13" s="16"/>
      <c r="G13" s="16">
        <v>375</v>
      </c>
      <c r="H13" s="16">
        <v>250</v>
      </c>
      <c r="I13" s="16">
        <f t="shared" si="0"/>
        <v>8674</v>
      </c>
      <c r="J13" s="16">
        <v>113.22</v>
      </c>
      <c r="K13" s="16">
        <v>252.72</v>
      </c>
      <c r="L13" s="23">
        <v>1179.3599999999999</v>
      </c>
      <c r="M13" s="22">
        <v>162.93</v>
      </c>
      <c r="N13" s="16">
        <f t="shared" si="1"/>
        <v>1708.23</v>
      </c>
      <c r="O13" s="16">
        <f t="shared" si="2"/>
        <v>6965.77</v>
      </c>
      <c r="P13" s="16"/>
      <c r="Q13" s="16"/>
      <c r="R13" s="32"/>
    </row>
    <row r="14" spans="1:18" s="54" customFormat="1" ht="35.1" customHeight="1" thickBot="1" x14ac:dyDescent="0.25">
      <c r="A14" s="18">
        <f t="shared" si="3"/>
        <v>5</v>
      </c>
      <c r="B14" s="35" t="s">
        <v>151</v>
      </c>
      <c r="C14" s="21" t="s">
        <v>174</v>
      </c>
      <c r="D14" s="16">
        <v>2920</v>
      </c>
      <c r="E14" s="16">
        <v>1000</v>
      </c>
      <c r="F14" s="16"/>
      <c r="G14" s="16">
        <v>0</v>
      </c>
      <c r="H14" s="16">
        <v>250</v>
      </c>
      <c r="I14" s="16">
        <f t="shared" si="0"/>
        <v>4170</v>
      </c>
      <c r="J14" s="16">
        <v>52.68</v>
      </c>
      <c r="K14" s="16">
        <v>117.6</v>
      </c>
      <c r="L14" s="22">
        <v>431.2</v>
      </c>
      <c r="M14" s="22">
        <v>0</v>
      </c>
      <c r="N14" s="16">
        <f t="shared" si="1"/>
        <v>601.48</v>
      </c>
      <c r="O14" s="16">
        <f t="shared" si="2"/>
        <v>3568.52</v>
      </c>
      <c r="P14" s="16"/>
      <c r="Q14" s="16"/>
      <c r="R14" s="32"/>
    </row>
    <row r="15" spans="1:18" s="54" customFormat="1" ht="35.1" customHeight="1" thickBot="1" x14ac:dyDescent="0.25">
      <c r="A15" s="18">
        <f t="shared" si="3"/>
        <v>6</v>
      </c>
      <c r="B15" s="35" t="s">
        <v>25</v>
      </c>
      <c r="C15" s="21" t="s">
        <v>180</v>
      </c>
      <c r="D15" s="16">
        <v>5835</v>
      </c>
      <c r="E15" s="16">
        <v>3000</v>
      </c>
      <c r="F15" s="16"/>
      <c r="G15" s="16">
        <v>0</v>
      </c>
      <c r="H15" s="16">
        <v>250</v>
      </c>
      <c r="I15" s="16">
        <f t="shared" si="0"/>
        <v>9085</v>
      </c>
      <c r="J15" s="16">
        <v>118.74</v>
      </c>
      <c r="K15" s="16">
        <v>265.05</v>
      </c>
      <c r="L15" s="22">
        <v>1236.9000000000001</v>
      </c>
      <c r="M15" s="22">
        <v>179.99</v>
      </c>
      <c r="N15" s="16">
        <f t="shared" si="1"/>
        <v>1800.68</v>
      </c>
      <c r="O15" s="16">
        <f t="shared" si="2"/>
        <v>7284.32</v>
      </c>
      <c r="P15" s="16"/>
      <c r="Q15" s="16"/>
      <c r="R15" s="32"/>
    </row>
    <row r="16" spans="1:18" s="54" customFormat="1" ht="35.1" customHeight="1" thickBot="1" x14ac:dyDescent="0.25">
      <c r="A16" s="18">
        <f t="shared" si="3"/>
        <v>7</v>
      </c>
      <c r="B16" s="35" t="s">
        <v>123</v>
      </c>
      <c r="C16" s="21" t="s">
        <v>141</v>
      </c>
      <c r="D16" s="16">
        <v>6759</v>
      </c>
      <c r="E16" s="16">
        <v>4000</v>
      </c>
      <c r="F16" s="16"/>
      <c r="G16" s="16"/>
      <c r="H16" s="16">
        <v>250</v>
      </c>
      <c r="I16" s="16">
        <f t="shared" si="0"/>
        <v>11009</v>
      </c>
      <c r="J16" s="16">
        <v>144.6</v>
      </c>
      <c r="K16" s="16">
        <v>322.77</v>
      </c>
      <c r="L16" s="22">
        <v>1613.85</v>
      </c>
      <c r="M16" s="22">
        <v>254.45</v>
      </c>
      <c r="N16" s="16">
        <f t="shared" si="1"/>
        <v>2335.6699999999996</v>
      </c>
      <c r="O16" s="16">
        <f t="shared" si="2"/>
        <v>8673.33</v>
      </c>
      <c r="P16" s="16"/>
      <c r="Q16" s="16"/>
      <c r="R16" s="32"/>
    </row>
    <row r="17" spans="1:18" s="54" customFormat="1" ht="35.1" customHeight="1" thickBot="1" x14ac:dyDescent="0.25">
      <c r="A17" s="18">
        <f t="shared" si="3"/>
        <v>8</v>
      </c>
      <c r="B17" s="35" t="s">
        <v>120</v>
      </c>
      <c r="C17" s="21" t="s">
        <v>165</v>
      </c>
      <c r="D17" s="16">
        <v>2920</v>
      </c>
      <c r="E17" s="16">
        <v>1000</v>
      </c>
      <c r="F17" s="16"/>
      <c r="G17" s="16">
        <v>0</v>
      </c>
      <c r="H17" s="16">
        <v>250</v>
      </c>
      <c r="I17" s="16">
        <f t="shared" si="0"/>
        <v>4170</v>
      </c>
      <c r="J17" s="16">
        <v>52.68</v>
      </c>
      <c r="K17" s="16">
        <v>117.6</v>
      </c>
      <c r="L17" s="22">
        <v>431.2</v>
      </c>
      <c r="M17" s="22">
        <v>0</v>
      </c>
      <c r="N17" s="16">
        <f t="shared" si="1"/>
        <v>601.48</v>
      </c>
      <c r="O17" s="16">
        <f t="shared" si="2"/>
        <v>3568.52</v>
      </c>
      <c r="P17" s="16"/>
      <c r="Q17" s="16"/>
      <c r="R17" s="32"/>
    </row>
    <row r="18" spans="1:18" s="54" customFormat="1" ht="35.1" customHeight="1" thickBot="1" x14ac:dyDescent="0.25">
      <c r="A18" s="18">
        <f t="shared" si="3"/>
        <v>9</v>
      </c>
      <c r="B18" s="35" t="s">
        <v>36</v>
      </c>
      <c r="C18" s="99" t="s">
        <v>313</v>
      </c>
      <c r="D18" s="16">
        <v>2375</v>
      </c>
      <c r="E18" s="16">
        <v>1000</v>
      </c>
      <c r="F18" s="16"/>
      <c r="G18" s="16">
        <v>0</v>
      </c>
      <c r="H18" s="16">
        <v>250</v>
      </c>
      <c r="I18" s="16">
        <f t="shared" si="0"/>
        <v>3625</v>
      </c>
      <c r="J18" s="16">
        <v>45.36</v>
      </c>
      <c r="K18" s="16">
        <v>101.25</v>
      </c>
      <c r="L18" s="22">
        <v>371.25</v>
      </c>
      <c r="M18" s="22">
        <v>0</v>
      </c>
      <c r="N18" s="16">
        <f t="shared" si="1"/>
        <v>517.86</v>
      </c>
      <c r="O18" s="16">
        <f t="shared" si="2"/>
        <v>3107.14</v>
      </c>
      <c r="P18" s="16"/>
      <c r="Q18" s="16"/>
      <c r="R18" s="32"/>
    </row>
    <row r="19" spans="1:18" s="54" customFormat="1" ht="35.1" customHeight="1" thickBot="1" x14ac:dyDescent="0.25">
      <c r="A19" s="18">
        <f t="shared" si="3"/>
        <v>10</v>
      </c>
      <c r="B19" s="35" t="s">
        <v>404</v>
      </c>
      <c r="C19" s="21" t="s">
        <v>95</v>
      </c>
      <c r="D19" s="16">
        <v>5787</v>
      </c>
      <c r="E19" s="16">
        <v>1800</v>
      </c>
      <c r="F19" s="16"/>
      <c r="G19" s="16">
        <v>375</v>
      </c>
      <c r="H19" s="16">
        <v>250</v>
      </c>
      <c r="I19" s="16">
        <f t="shared" si="0"/>
        <v>8212</v>
      </c>
      <c r="J19" s="16">
        <v>107.01</v>
      </c>
      <c r="K19" s="16">
        <v>238.86</v>
      </c>
      <c r="L19" s="22">
        <v>1035.06</v>
      </c>
      <c r="M19" s="22">
        <v>295.47000000000003</v>
      </c>
      <c r="N19" s="16">
        <f t="shared" si="1"/>
        <v>1676.3999999999999</v>
      </c>
      <c r="O19" s="16">
        <f t="shared" si="2"/>
        <v>6535.6</v>
      </c>
      <c r="P19" s="16"/>
      <c r="Q19" s="16"/>
      <c r="R19" s="32"/>
    </row>
    <row r="20" spans="1:18" s="54" customFormat="1" ht="35.1" customHeight="1" thickBot="1" x14ac:dyDescent="0.25">
      <c r="A20" s="18">
        <f t="shared" si="3"/>
        <v>11</v>
      </c>
      <c r="B20" s="35" t="s">
        <v>111</v>
      </c>
      <c r="C20" s="21" t="s">
        <v>112</v>
      </c>
      <c r="D20" s="16">
        <v>5787</v>
      </c>
      <c r="E20" s="16">
        <v>1800</v>
      </c>
      <c r="F20" s="16"/>
      <c r="G20" s="16">
        <v>0</v>
      </c>
      <c r="H20" s="16">
        <v>250</v>
      </c>
      <c r="I20" s="16">
        <f t="shared" si="0"/>
        <v>7837</v>
      </c>
      <c r="J20" s="16">
        <v>101.97</v>
      </c>
      <c r="K20" s="16">
        <v>227.61</v>
      </c>
      <c r="L20" s="22">
        <v>986.31</v>
      </c>
      <c r="M20" s="22">
        <v>131.99</v>
      </c>
      <c r="N20" s="16">
        <f t="shared" si="1"/>
        <v>1447.8799999999999</v>
      </c>
      <c r="O20" s="16">
        <f t="shared" si="2"/>
        <v>6389.12</v>
      </c>
      <c r="P20" s="16"/>
      <c r="Q20" s="16"/>
      <c r="R20" s="32"/>
    </row>
    <row r="21" spans="1:18" s="54" customFormat="1" ht="35.1" customHeight="1" thickBot="1" x14ac:dyDescent="0.25">
      <c r="A21" s="18">
        <f t="shared" si="3"/>
        <v>12</v>
      </c>
      <c r="B21" s="35" t="s">
        <v>73</v>
      </c>
      <c r="C21" s="21" t="s">
        <v>152</v>
      </c>
      <c r="D21" s="16">
        <v>1668</v>
      </c>
      <c r="E21" s="16">
        <v>1000</v>
      </c>
      <c r="F21" s="16">
        <v>75</v>
      </c>
      <c r="G21" s="16">
        <v>0</v>
      </c>
      <c r="H21" s="16">
        <v>250</v>
      </c>
      <c r="I21" s="16">
        <f t="shared" si="0"/>
        <v>2993</v>
      </c>
      <c r="J21" s="16">
        <v>36.869999999999997</v>
      </c>
      <c r="K21" s="16">
        <v>82.29</v>
      </c>
      <c r="L21" s="22">
        <v>301.73</v>
      </c>
      <c r="M21" s="22">
        <v>0</v>
      </c>
      <c r="N21" s="16">
        <f t="shared" si="1"/>
        <v>420.89</v>
      </c>
      <c r="O21" s="16">
        <v>2572.11</v>
      </c>
      <c r="P21" s="16">
        <v>1050</v>
      </c>
      <c r="Q21" s="16"/>
      <c r="R21" s="32"/>
    </row>
    <row r="22" spans="1:18" s="54" customFormat="1" ht="35.1" customHeight="1" thickBot="1" x14ac:dyDescent="0.25">
      <c r="A22" s="18">
        <f t="shared" si="3"/>
        <v>13</v>
      </c>
      <c r="B22" s="35" t="s">
        <v>84</v>
      </c>
      <c r="C22" s="100" t="s">
        <v>14</v>
      </c>
      <c r="D22" s="16">
        <v>1668</v>
      </c>
      <c r="E22" s="16">
        <v>1000</v>
      </c>
      <c r="F22" s="16">
        <v>75</v>
      </c>
      <c r="G22" s="16">
        <v>0</v>
      </c>
      <c r="H22" s="16">
        <v>250</v>
      </c>
      <c r="I22" s="16">
        <f t="shared" si="0"/>
        <v>2993</v>
      </c>
      <c r="J22" s="16">
        <v>36.869999999999997</v>
      </c>
      <c r="K22" s="16">
        <v>82.29</v>
      </c>
      <c r="L22" s="22">
        <v>301.73</v>
      </c>
      <c r="M22" s="22">
        <v>0</v>
      </c>
      <c r="N22" s="16">
        <f t="shared" si="1"/>
        <v>420.89</v>
      </c>
      <c r="O22" s="16">
        <f t="shared" si="2"/>
        <v>2572.11</v>
      </c>
      <c r="P22" s="16"/>
      <c r="Q22" s="16"/>
      <c r="R22" s="32"/>
    </row>
    <row r="23" spans="1:18" s="54" customFormat="1" ht="35.1" customHeight="1" thickBot="1" x14ac:dyDescent="0.25">
      <c r="A23" s="18">
        <f t="shared" si="3"/>
        <v>14</v>
      </c>
      <c r="B23" s="35" t="s">
        <v>34</v>
      </c>
      <c r="C23" s="21" t="s">
        <v>14</v>
      </c>
      <c r="D23" s="16">
        <v>1668</v>
      </c>
      <c r="E23" s="16">
        <v>1000</v>
      </c>
      <c r="F23" s="16">
        <v>75</v>
      </c>
      <c r="G23" s="16">
        <v>0</v>
      </c>
      <c r="H23" s="16">
        <v>250</v>
      </c>
      <c r="I23" s="16">
        <f t="shared" si="0"/>
        <v>2993</v>
      </c>
      <c r="J23" s="16">
        <v>36.869999999999997</v>
      </c>
      <c r="K23" s="16">
        <v>82.29</v>
      </c>
      <c r="L23" s="22">
        <v>301.73</v>
      </c>
      <c r="M23" s="22">
        <v>0</v>
      </c>
      <c r="N23" s="16">
        <f t="shared" si="1"/>
        <v>420.89</v>
      </c>
      <c r="O23" s="16">
        <f t="shared" si="2"/>
        <v>2572.11</v>
      </c>
      <c r="P23" s="16"/>
      <c r="Q23" s="16"/>
      <c r="R23" s="32"/>
    </row>
    <row r="24" spans="1:18" s="54" customFormat="1" ht="35.1" customHeight="1" thickBot="1" x14ac:dyDescent="0.25">
      <c r="A24" s="18">
        <f t="shared" si="3"/>
        <v>15</v>
      </c>
      <c r="B24" s="35" t="s">
        <v>67</v>
      </c>
      <c r="C24" s="21" t="s">
        <v>181</v>
      </c>
      <c r="D24" s="16">
        <v>3241</v>
      </c>
      <c r="E24" s="16">
        <v>1000</v>
      </c>
      <c r="F24" s="16"/>
      <c r="G24" s="16">
        <v>0</v>
      </c>
      <c r="H24" s="16">
        <v>250</v>
      </c>
      <c r="I24" s="16">
        <f t="shared" si="0"/>
        <v>4491</v>
      </c>
      <c r="J24" s="16">
        <v>57</v>
      </c>
      <c r="K24" s="16">
        <v>127.23</v>
      </c>
      <c r="L24" s="22">
        <v>508.92</v>
      </c>
      <c r="M24" s="22">
        <v>0</v>
      </c>
      <c r="N24" s="16">
        <f t="shared" si="1"/>
        <v>693.15000000000009</v>
      </c>
      <c r="O24" s="16">
        <f t="shared" si="2"/>
        <v>3797.85</v>
      </c>
      <c r="P24" s="16">
        <v>10690</v>
      </c>
      <c r="Q24" s="16"/>
      <c r="R24" s="32"/>
    </row>
    <row r="25" spans="1:18" s="54" customFormat="1" ht="35.1" customHeight="1" thickBot="1" x14ac:dyDescent="0.25">
      <c r="A25" s="18">
        <f t="shared" si="3"/>
        <v>16</v>
      </c>
      <c r="B25" s="35" t="s">
        <v>53</v>
      </c>
      <c r="C25" s="21" t="s">
        <v>181</v>
      </c>
      <c r="D25" s="16">
        <v>3241</v>
      </c>
      <c r="E25" s="16">
        <v>1000</v>
      </c>
      <c r="F25" s="16"/>
      <c r="G25" s="16">
        <v>0</v>
      </c>
      <c r="H25" s="16">
        <v>250</v>
      </c>
      <c r="I25" s="16">
        <f t="shared" si="0"/>
        <v>4491</v>
      </c>
      <c r="J25" s="16">
        <v>57</v>
      </c>
      <c r="K25" s="16">
        <v>127.23</v>
      </c>
      <c r="L25" s="22">
        <v>508.92</v>
      </c>
      <c r="M25" s="22">
        <v>0</v>
      </c>
      <c r="N25" s="16">
        <f t="shared" si="1"/>
        <v>693.15000000000009</v>
      </c>
      <c r="O25" s="16">
        <f t="shared" si="2"/>
        <v>3797.85</v>
      </c>
      <c r="P25" s="16"/>
      <c r="Q25" s="16"/>
      <c r="R25" s="32"/>
    </row>
    <row r="26" spans="1:18" s="54" customFormat="1" ht="35.1" customHeight="1" thickBot="1" x14ac:dyDescent="0.25">
      <c r="A26" s="18">
        <f t="shared" si="3"/>
        <v>17</v>
      </c>
      <c r="B26" s="35" t="s">
        <v>76</v>
      </c>
      <c r="C26" s="21" t="s">
        <v>14</v>
      </c>
      <c r="D26" s="16">
        <v>3336</v>
      </c>
      <c r="E26" s="16">
        <v>2000</v>
      </c>
      <c r="F26" s="16">
        <v>150</v>
      </c>
      <c r="G26" s="16">
        <v>0</v>
      </c>
      <c r="H26" s="16">
        <v>500</v>
      </c>
      <c r="I26" s="16">
        <f t="shared" si="0"/>
        <v>5986</v>
      </c>
      <c r="J26" s="16">
        <v>73.739999999999995</v>
      </c>
      <c r="K26" s="16">
        <v>164.58</v>
      </c>
      <c r="L26" s="22">
        <v>603.46</v>
      </c>
      <c r="M26" s="22">
        <v>0</v>
      </c>
      <c r="N26" s="16">
        <f t="shared" si="1"/>
        <v>841.78</v>
      </c>
      <c r="O26" s="16">
        <f t="shared" si="2"/>
        <v>5144.22</v>
      </c>
      <c r="P26" s="16"/>
      <c r="Q26" s="16"/>
      <c r="R26" s="55" t="s">
        <v>1312</v>
      </c>
    </row>
    <row r="27" spans="1:18" s="54" customFormat="1" ht="35.1" customHeight="1" thickBot="1" x14ac:dyDescent="0.25">
      <c r="A27" s="18">
        <f t="shared" si="3"/>
        <v>18</v>
      </c>
      <c r="B27" s="35" t="s">
        <v>65</v>
      </c>
      <c r="C27" s="21" t="s">
        <v>94</v>
      </c>
      <c r="D27" s="16">
        <v>5787</v>
      </c>
      <c r="E27" s="16">
        <v>1800</v>
      </c>
      <c r="F27" s="16"/>
      <c r="G27" s="16">
        <v>0</v>
      </c>
      <c r="H27" s="16">
        <v>250</v>
      </c>
      <c r="I27" s="16">
        <f t="shared" si="0"/>
        <v>7837</v>
      </c>
      <c r="J27" s="16">
        <v>101.97</v>
      </c>
      <c r="K27" s="16">
        <v>227.61</v>
      </c>
      <c r="L27" s="22">
        <v>986.31</v>
      </c>
      <c r="M27" s="22">
        <v>131.99</v>
      </c>
      <c r="N27" s="16">
        <f t="shared" si="1"/>
        <v>1447.8799999999999</v>
      </c>
      <c r="O27" s="16">
        <f t="shared" si="2"/>
        <v>6389.12</v>
      </c>
      <c r="P27" s="16"/>
      <c r="Q27" s="16"/>
      <c r="R27" s="32"/>
    </row>
    <row r="28" spans="1:18" s="54" customFormat="1" ht="35.1" customHeight="1" thickBot="1" x14ac:dyDescent="0.25">
      <c r="A28" s="18">
        <f t="shared" si="3"/>
        <v>19</v>
      </c>
      <c r="B28" s="35" t="s">
        <v>71</v>
      </c>
      <c r="C28" s="21" t="s">
        <v>152</v>
      </c>
      <c r="D28" s="16">
        <v>1668</v>
      </c>
      <c r="E28" s="16">
        <v>1000</v>
      </c>
      <c r="F28" s="16">
        <v>75</v>
      </c>
      <c r="G28" s="16">
        <v>0</v>
      </c>
      <c r="H28" s="16">
        <v>250</v>
      </c>
      <c r="I28" s="16">
        <f t="shared" si="0"/>
        <v>2993</v>
      </c>
      <c r="J28" s="16">
        <v>36.869999999999997</v>
      </c>
      <c r="K28" s="16">
        <v>82.29</v>
      </c>
      <c r="L28" s="22">
        <v>301.73</v>
      </c>
      <c r="M28" s="22">
        <v>0</v>
      </c>
      <c r="N28" s="16">
        <f t="shared" si="1"/>
        <v>420.89</v>
      </c>
      <c r="O28" s="16">
        <f t="shared" si="2"/>
        <v>2572.11</v>
      </c>
      <c r="P28" s="16">
        <f>10690+583</f>
        <v>11273</v>
      </c>
      <c r="Q28" s="16"/>
      <c r="R28" s="32"/>
    </row>
    <row r="29" spans="1:18" s="54" customFormat="1" ht="35.1" customHeight="1" thickBot="1" x14ac:dyDescent="0.25">
      <c r="A29" s="18">
        <f t="shared" si="3"/>
        <v>20</v>
      </c>
      <c r="B29" s="35" t="s">
        <v>60</v>
      </c>
      <c r="C29" s="21" t="s">
        <v>314</v>
      </c>
      <c r="D29" s="16">
        <v>2920</v>
      </c>
      <c r="E29" s="16">
        <v>1000</v>
      </c>
      <c r="F29" s="16"/>
      <c r="G29" s="16">
        <v>0</v>
      </c>
      <c r="H29" s="16">
        <v>250</v>
      </c>
      <c r="I29" s="16">
        <f t="shared" si="0"/>
        <v>4170</v>
      </c>
      <c r="J29" s="16">
        <v>52.68</v>
      </c>
      <c r="K29" s="16">
        <v>117.6</v>
      </c>
      <c r="L29" s="22">
        <v>431.2</v>
      </c>
      <c r="M29" s="22">
        <v>0</v>
      </c>
      <c r="N29" s="16">
        <f t="shared" si="1"/>
        <v>601.48</v>
      </c>
      <c r="O29" s="16">
        <f t="shared" si="2"/>
        <v>3568.52</v>
      </c>
      <c r="P29" s="16"/>
      <c r="Q29" s="16"/>
      <c r="R29" s="32"/>
    </row>
    <row r="30" spans="1:18" s="54" customFormat="1" ht="35.1" customHeight="1" thickBot="1" x14ac:dyDescent="0.25">
      <c r="A30" s="18">
        <f t="shared" si="3"/>
        <v>21</v>
      </c>
      <c r="B30" s="101" t="s">
        <v>27</v>
      </c>
      <c r="C30" s="102" t="s">
        <v>152</v>
      </c>
      <c r="D30" s="16">
        <v>1668</v>
      </c>
      <c r="E30" s="16">
        <v>1000</v>
      </c>
      <c r="F30" s="16">
        <v>75</v>
      </c>
      <c r="G30" s="16">
        <v>0</v>
      </c>
      <c r="H30" s="16">
        <v>250</v>
      </c>
      <c r="I30" s="16">
        <f t="shared" si="0"/>
        <v>2993</v>
      </c>
      <c r="J30" s="16">
        <v>36.869999999999997</v>
      </c>
      <c r="K30" s="16">
        <v>82.29</v>
      </c>
      <c r="L30" s="24">
        <v>301.73</v>
      </c>
      <c r="M30" s="22">
        <v>0</v>
      </c>
      <c r="N30" s="16">
        <f t="shared" si="1"/>
        <v>420.89</v>
      </c>
      <c r="O30" s="16">
        <f t="shared" si="2"/>
        <v>2572.11</v>
      </c>
      <c r="P30" s="16">
        <f>5585+630+1835</f>
        <v>8050</v>
      </c>
      <c r="Q30" s="16"/>
      <c r="R30" s="32"/>
    </row>
    <row r="31" spans="1:18" s="54" customFormat="1" ht="35.1" customHeight="1" thickBot="1" x14ac:dyDescent="0.25">
      <c r="A31" s="18">
        <f t="shared" si="3"/>
        <v>22</v>
      </c>
      <c r="B31" s="35" t="s">
        <v>79</v>
      </c>
      <c r="C31" s="21" t="s">
        <v>14</v>
      </c>
      <c r="D31" s="16">
        <v>1614.19</v>
      </c>
      <c r="E31" s="16">
        <v>967.74</v>
      </c>
      <c r="F31" s="16">
        <v>72.58</v>
      </c>
      <c r="G31" s="16">
        <v>0</v>
      </c>
      <c r="H31" s="16">
        <v>241.94</v>
      </c>
      <c r="I31" s="16">
        <f t="shared" si="0"/>
        <v>2896.4500000000003</v>
      </c>
      <c r="J31" s="16">
        <v>35.68</v>
      </c>
      <c r="K31" s="16">
        <v>79.64</v>
      </c>
      <c r="L31" s="22">
        <v>292</v>
      </c>
      <c r="M31" s="22">
        <v>0</v>
      </c>
      <c r="N31" s="16">
        <f t="shared" si="1"/>
        <v>407.32</v>
      </c>
      <c r="O31" s="16">
        <f t="shared" si="2"/>
        <v>2489.13</v>
      </c>
      <c r="P31" s="16"/>
      <c r="Q31" s="16"/>
      <c r="R31" s="55" t="s">
        <v>1314</v>
      </c>
    </row>
    <row r="32" spans="1:18" s="54" customFormat="1" ht="35.1" customHeight="1" thickBot="1" x14ac:dyDescent="0.25">
      <c r="A32" s="18">
        <f t="shared" si="3"/>
        <v>23</v>
      </c>
      <c r="B32" s="35" t="s">
        <v>37</v>
      </c>
      <c r="C32" s="21" t="s">
        <v>14</v>
      </c>
      <c r="D32" s="16">
        <v>1668</v>
      </c>
      <c r="E32" s="16">
        <v>1000</v>
      </c>
      <c r="F32" s="16">
        <v>75</v>
      </c>
      <c r="G32" s="16">
        <v>0</v>
      </c>
      <c r="H32" s="16">
        <v>250</v>
      </c>
      <c r="I32" s="16">
        <f t="shared" si="0"/>
        <v>2993</v>
      </c>
      <c r="J32" s="16">
        <v>36.869999999999997</v>
      </c>
      <c r="K32" s="16">
        <v>82.29</v>
      </c>
      <c r="L32" s="22">
        <v>301.73</v>
      </c>
      <c r="M32" s="22">
        <v>0</v>
      </c>
      <c r="N32" s="16">
        <f t="shared" si="1"/>
        <v>420.89</v>
      </c>
      <c r="O32" s="16">
        <f t="shared" si="2"/>
        <v>2572.11</v>
      </c>
      <c r="P32" s="16"/>
      <c r="Q32" s="16"/>
      <c r="R32" s="32"/>
    </row>
    <row r="33" spans="1:18" s="54" customFormat="1" ht="35.1" customHeight="1" thickBot="1" x14ac:dyDescent="0.25">
      <c r="A33" s="18">
        <f t="shared" si="3"/>
        <v>24</v>
      </c>
      <c r="B33" s="35" t="s">
        <v>28</v>
      </c>
      <c r="C33" s="102" t="s">
        <v>152</v>
      </c>
      <c r="D33" s="16">
        <v>1668</v>
      </c>
      <c r="E33" s="16">
        <v>1000</v>
      </c>
      <c r="F33" s="16">
        <v>75</v>
      </c>
      <c r="G33" s="16">
        <v>0</v>
      </c>
      <c r="H33" s="16">
        <v>250</v>
      </c>
      <c r="I33" s="16">
        <f t="shared" si="0"/>
        <v>2993</v>
      </c>
      <c r="J33" s="16">
        <v>36.869999999999997</v>
      </c>
      <c r="K33" s="16">
        <v>82.29</v>
      </c>
      <c r="L33" s="22">
        <v>301.73</v>
      </c>
      <c r="M33" s="22">
        <v>0</v>
      </c>
      <c r="N33" s="16">
        <f t="shared" si="1"/>
        <v>420.89</v>
      </c>
      <c r="O33" s="16">
        <f t="shared" si="2"/>
        <v>2572.11</v>
      </c>
      <c r="P33" s="16"/>
      <c r="Q33" s="16"/>
      <c r="R33" s="55" t="s">
        <v>1254</v>
      </c>
    </row>
    <row r="34" spans="1:18" s="54" customFormat="1" ht="35.1" customHeight="1" thickBot="1" x14ac:dyDescent="0.25">
      <c r="A34" s="18">
        <f t="shared" si="3"/>
        <v>25</v>
      </c>
      <c r="B34" s="35" t="s">
        <v>72</v>
      </c>
      <c r="C34" s="21" t="s">
        <v>152</v>
      </c>
      <c r="D34" s="16">
        <v>1668</v>
      </c>
      <c r="E34" s="16">
        <v>1000</v>
      </c>
      <c r="F34" s="16">
        <v>75</v>
      </c>
      <c r="G34" s="16">
        <v>0</v>
      </c>
      <c r="H34" s="16">
        <v>250</v>
      </c>
      <c r="I34" s="16">
        <f t="shared" si="0"/>
        <v>2993</v>
      </c>
      <c r="J34" s="16">
        <v>36.869999999999997</v>
      </c>
      <c r="K34" s="16">
        <v>82.29</v>
      </c>
      <c r="L34" s="22">
        <v>301.73</v>
      </c>
      <c r="M34" s="22">
        <v>0</v>
      </c>
      <c r="N34" s="16">
        <f t="shared" si="1"/>
        <v>420.89</v>
      </c>
      <c r="O34" s="16">
        <f t="shared" si="2"/>
        <v>2572.11</v>
      </c>
      <c r="P34" s="16">
        <f>1010+630</f>
        <v>1640</v>
      </c>
      <c r="Q34" s="16"/>
      <c r="R34" s="32"/>
    </row>
    <row r="35" spans="1:18" s="54" customFormat="1" ht="35.1" customHeight="1" thickBot="1" x14ac:dyDescent="0.25">
      <c r="A35" s="18">
        <f t="shared" si="3"/>
        <v>26</v>
      </c>
      <c r="B35" s="35" t="s">
        <v>85</v>
      </c>
      <c r="C35" s="21" t="s">
        <v>45</v>
      </c>
      <c r="D35" s="16">
        <v>1668</v>
      </c>
      <c r="E35" s="16">
        <v>1000</v>
      </c>
      <c r="F35" s="16">
        <v>75</v>
      </c>
      <c r="G35" s="16">
        <v>0</v>
      </c>
      <c r="H35" s="16">
        <v>250</v>
      </c>
      <c r="I35" s="16">
        <f t="shared" si="0"/>
        <v>2993</v>
      </c>
      <c r="J35" s="16">
        <v>36.869999999999997</v>
      </c>
      <c r="K35" s="16">
        <v>82.29</v>
      </c>
      <c r="L35" s="22">
        <v>301.73</v>
      </c>
      <c r="M35" s="22">
        <v>0</v>
      </c>
      <c r="N35" s="16">
        <f t="shared" si="1"/>
        <v>420.89</v>
      </c>
      <c r="O35" s="16">
        <f t="shared" si="2"/>
        <v>2572.11</v>
      </c>
      <c r="P35" s="16"/>
      <c r="Q35" s="16"/>
      <c r="R35" s="32"/>
    </row>
    <row r="36" spans="1:18" s="54" customFormat="1" ht="35.1" customHeight="1" thickBot="1" x14ac:dyDescent="0.25">
      <c r="A36" s="18">
        <f t="shared" si="3"/>
        <v>27</v>
      </c>
      <c r="B36" s="35" t="s">
        <v>26</v>
      </c>
      <c r="C36" s="21" t="s">
        <v>155</v>
      </c>
      <c r="D36" s="16">
        <v>3241</v>
      </c>
      <c r="E36" s="16">
        <v>1000</v>
      </c>
      <c r="F36" s="16"/>
      <c r="G36" s="16">
        <v>0</v>
      </c>
      <c r="H36" s="16">
        <v>250</v>
      </c>
      <c r="I36" s="16">
        <f t="shared" si="0"/>
        <v>4491</v>
      </c>
      <c r="J36" s="16">
        <v>57</v>
      </c>
      <c r="K36" s="16">
        <v>127.23</v>
      </c>
      <c r="L36" s="22">
        <v>508.92</v>
      </c>
      <c r="M36" s="22">
        <v>0</v>
      </c>
      <c r="N36" s="16">
        <f t="shared" si="1"/>
        <v>693.15000000000009</v>
      </c>
      <c r="O36" s="16">
        <f t="shared" si="2"/>
        <v>3797.85</v>
      </c>
      <c r="P36" s="16"/>
      <c r="Q36" s="16"/>
      <c r="R36" s="32"/>
    </row>
    <row r="37" spans="1:18" s="54" customFormat="1" ht="35.1" customHeight="1" thickBot="1" x14ac:dyDescent="0.25">
      <c r="A37" s="18">
        <f t="shared" si="3"/>
        <v>28</v>
      </c>
      <c r="B37" s="35" t="s">
        <v>81</v>
      </c>
      <c r="C37" s="21" t="s">
        <v>314</v>
      </c>
      <c r="D37" s="16">
        <v>2920</v>
      </c>
      <c r="E37" s="16">
        <v>1000</v>
      </c>
      <c r="F37" s="16"/>
      <c r="G37" s="16">
        <v>0</v>
      </c>
      <c r="H37" s="16">
        <v>250</v>
      </c>
      <c r="I37" s="16">
        <f t="shared" si="0"/>
        <v>4170</v>
      </c>
      <c r="J37" s="16">
        <v>52.68</v>
      </c>
      <c r="K37" s="16">
        <v>117.6</v>
      </c>
      <c r="L37" s="22">
        <v>431.2</v>
      </c>
      <c r="M37" s="22">
        <v>0</v>
      </c>
      <c r="N37" s="16">
        <f t="shared" si="1"/>
        <v>601.48</v>
      </c>
      <c r="O37" s="16">
        <f t="shared" si="2"/>
        <v>3568.52</v>
      </c>
      <c r="P37" s="16"/>
      <c r="Q37" s="16"/>
      <c r="R37" s="32"/>
    </row>
    <row r="38" spans="1:18" s="54" customFormat="1" ht="35.1" customHeight="1" thickBot="1" x14ac:dyDescent="0.25">
      <c r="A38" s="18">
        <f t="shared" si="3"/>
        <v>29</v>
      </c>
      <c r="B38" s="35" t="s">
        <v>126</v>
      </c>
      <c r="C38" s="21" t="s">
        <v>102</v>
      </c>
      <c r="D38" s="16">
        <v>5835</v>
      </c>
      <c r="E38" s="16">
        <v>3000</v>
      </c>
      <c r="F38" s="16"/>
      <c r="G38" s="16">
        <v>0</v>
      </c>
      <c r="H38" s="16">
        <v>250</v>
      </c>
      <c r="I38" s="16">
        <f t="shared" si="0"/>
        <v>9085</v>
      </c>
      <c r="J38" s="16">
        <v>118.74</v>
      </c>
      <c r="K38" s="16">
        <v>265.05</v>
      </c>
      <c r="L38" s="22">
        <v>1236.9000000000001</v>
      </c>
      <c r="M38" s="22">
        <v>179.99</v>
      </c>
      <c r="N38" s="16">
        <f t="shared" si="1"/>
        <v>1800.68</v>
      </c>
      <c r="O38" s="16">
        <f t="shared" si="2"/>
        <v>7284.32</v>
      </c>
      <c r="P38" s="16"/>
      <c r="Q38" s="16"/>
      <c r="R38" s="32"/>
    </row>
    <row r="39" spans="1:18" s="54" customFormat="1" ht="35.1" customHeight="1" thickBot="1" x14ac:dyDescent="0.25">
      <c r="A39" s="18">
        <f t="shared" si="3"/>
        <v>30</v>
      </c>
      <c r="B39" s="103" t="s">
        <v>92</v>
      </c>
      <c r="C39" s="104" t="s">
        <v>181</v>
      </c>
      <c r="D39" s="16">
        <v>3241</v>
      </c>
      <c r="E39" s="16">
        <v>1000</v>
      </c>
      <c r="F39" s="16"/>
      <c r="G39" s="16">
        <v>0</v>
      </c>
      <c r="H39" s="16">
        <v>250</v>
      </c>
      <c r="I39" s="16">
        <f t="shared" si="0"/>
        <v>4491</v>
      </c>
      <c r="J39" s="16">
        <v>57</v>
      </c>
      <c r="K39" s="16">
        <v>127.23</v>
      </c>
      <c r="L39" s="22">
        <v>508.92</v>
      </c>
      <c r="M39" s="22">
        <v>0</v>
      </c>
      <c r="N39" s="16">
        <f t="shared" si="1"/>
        <v>693.15000000000009</v>
      </c>
      <c r="O39" s="16">
        <f t="shared" si="2"/>
        <v>3797.85</v>
      </c>
      <c r="P39" s="16"/>
      <c r="Q39" s="16"/>
      <c r="R39" s="32"/>
    </row>
    <row r="40" spans="1:18" s="54" customFormat="1" ht="35.1" customHeight="1" thickBot="1" x14ac:dyDescent="0.25">
      <c r="A40" s="18">
        <f t="shared" si="3"/>
        <v>31</v>
      </c>
      <c r="B40" s="35" t="s">
        <v>38</v>
      </c>
      <c r="C40" s="21" t="s">
        <v>152</v>
      </c>
      <c r="D40" s="16">
        <v>1668</v>
      </c>
      <c r="E40" s="16">
        <v>1000</v>
      </c>
      <c r="F40" s="16">
        <v>75</v>
      </c>
      <c r="G40" s="16">
        <v>0</v>
      </c>
      <c r="H40" s="16">
        <v>250</v>
      </c>
      <c r="I40" s="16">
        <f t="shared" si="0"/>
        <v>2993</v>
      </c>
      <c r="J40" s="16">
        <v>36.869999999999997</v>
      </c>
      <c r="K40" s="16">
        <v>82.29</v>
      </c>
      <c r="L40" s="22">
        <v>301.73</v>
      </c>
      <c r="M40" s="22">
        <v>0</v>
      </c>
      <c r="N40" s="16">
        <f t="shared" si="1"/>
        <v>420.89</v>
      </c>
      <c r="O40" s="16">
        <f t="shared" si="2"/>
        <v>2572.11</v>
      </c>
      <c r="P40" s="16">
        <v>1860</v>
      </c>
      <c r="Q40" s="16"/>
      <c r="R40" s="32"/>
    </row>
    <row r="41" spans="1:18" s="54" customFormat="1" ht="35.1" customHeight="1" thickBot="1" x14ac:dyDescent="0.25">
      <c r="A41" s="18">
        <f t="shared" si="3"/>
        <v>32</v>
      </c>
      <c r="B41" s="35" t="s">
        <v>105</v>
      </c>
      <c r="C41" s="102" t="s">
        <v>137</v>
      </c>
      <c r="D41" s="16">
        <v>2920</v>
      </c>
      <c r="E41" s="16">
        <v>1000</v>
      </c>
      <c r="F41" s="16"/>
      <c r="G41" s="16">
        <v>0</v>
      </c>
      <c r="H41" s="16">
        <v>250</v>
      </c>
      <c r="I41" s="16">
        <f t="shared" si="0"/>
        <v>4170</v>
      </c>
      <c r="J41" s="16">
        <v>52.68</v>
      </c>
      <c r="K41" s="16">
        <v>117.6</v>
      </c>
      <c r="L41" s="22">
        <v>431.2</v>
      </c>
      <c r="M41" s="22">
        <v>0</v>
      </c>
      <c r="N41" s="16">
        <f t="shared" si="1"/>
        <v>601.48</v>
      </c>
      <c r="O41" s="16">
        <f t="shared" si="2"/>
        <v>3568.52</v>
      </c>
      <c r="P41" s="16"/>
      <c r="Q41" s="16"/>
      <c r="R41" s="32"/>
    </row>
    <row r="42" spans="1:18" s="54" customFormat="1" ht="35.1" customHeight="1" thickBot="1" x14ac:dyDescent="0.25">
      <c r="A42" s="18">
        <f t="shared" si="3"/>
        <v>33</v>
      </c>
      <c r="B42" s="101" t="s">
        <v>39</v>
      </c>
      <c r="C42" s="102" t="s">
        <v>1253</v>
      </c>
      <c r="D42" s="16">
        <v>5095</v>
      </c>
      <c r="E42" s="16">
        <v>1800</v>
      </c>
      <c r="F42" s="16"/>
      <c r="G42" s="16">
        <v>0</v>
      </c>
      <c r="H42" s="16">
        <v>250</v>
      </c>
      <c r="I42" s="16">
        <f t="shared" ref="I42:I73" si="4">SUM(D42:H42)</f>
        <v>7145</v>
      </c>
      <c r="J42" s="16">
        <v>92.67</v>
      </c>
      <c r="K42" s="16">
        <v>206.85</v>
      </c>
      <c r="L42" s="22">
        <v>896.35</v>
      </c>
      <c r="M42" s="22">
        <v>102.92</v>
      </c>
      <c r="N42" s="16">
        <f t="shared" si="1"/>
        <v>1298.79</v>
      </c>
      <c r="O42" s="16">
        <f t="shared" si="2"/>
        <v>5846.21</v>
      </c>
      <c r="P42" s="16"/>
      <c r="Q42" s="16"/>
      <c r="R42" s="32"/>
    </row>
    <row r="43" spans="1:18" s="54" customFormat="1" ht="35.1" customHeight="1" thickBot="1" x14ac:dyDescent="0.25">
      <c r="A43" s="18">
        <f t="shared" si="3"/>
        <v>34</v>
      </c>
      <c r="B43" s="35" t="s">
        <v>40</v>
      </c>
      <c r="C43" s="21" t="s">
        <v>169</v>
      </c>
      <c r="D43" s="16">
        <v>2920</v>
      </c>
      <c r="E43" s="16">
        <v>1000</v>
      </c>
      <c r="F43" s="16"/>
      <c r="G43" s="16">
        <v>0</v>
      </c>
      <c r="H43" s="16">
        <v>250</v>
      </c>
      <c r="I43" s="16">
        <f t="shared" si="4"/>
        <v>4170</v>
      </c>
      <c r="J43" s="16">
        <v>52.68</v>
      </c>
      <c r="K43" s="16">
        <v>117.6</v>
      </c>
      <c r="L43" s="22">
        <v>431.2</v>
      </c>
      <c r="M43" s="22">
        <v>0</v>
      </c>
      <c r="N43" s="16">
        <f t="shared" si="1"/>
        <v>601.48</v>
      </c>
      <c r="O43" s="16">
        <f t="shared" si="2"/>
        <v>3568.52</v>
      </c>
      <c r="P43" s="16"/>
      <c r="Q43" s="16"/>
      <c r="R43" s="32"/>
    </row>
    <row r="44" spans="1:18" s="54" customFormat="1" ht="35.1" customHeight="1" thickBot="1" x14ac:dyDescent="0.25">
      <c r="A44" s="18">
        <f t="shared" si="3"/>
        <v>35</v>
      </c>
      <c r="B44" s="35" t="s">
        <v>508</v>
      </c>
      <c r="C44" s="21" t="s">
        <v>14</v>
      </c>
      <c r="D44" s="16">
        <v>1668</v>
      </c>
      <c r="E44" s="16">
        <v>1000</v>
      </c>
      <c r="F44" s="16">
        <v>75</v>
      </c>
      <c r="G44" s="16">
        <v>0</v>
      </c>
      <c r="H44" s="16">
        <v>250</v>
      </c>
      <c r="I44" s="16">
        <f t="shared" si="4"/>
        <v>2993</v>
      </c>
      <c r="J44" s="16">
        <v>36.869999999999997</v>
      </c>
      <c r="K44" s="16">
        <v>82.29</v>
      </c>
      <c r="L44" s="22">
        <v>301.73</v>
      </c>
      <c r="M44" s="22">
        <v>0</v>
      </c>
      <c r="N44" s="16">
        <f t="shared" si="1"/>
        <v>420.89</v>
      </c>
      <c r="O44" s="16">
        <f t="shared" si="2"/>
        <v>2572.11</v>
      </c>
      <c r="P44" s="16"/>
      <c r="Q44" s="16"/>
      <c r="R44" s="32"/>
    </row>
    <row r="45" spans="1:18" s="54" customFormat="1" ht="35.1" customHeight="1" thickBot="1" x14ac:dyDescent="0.25">
      <c r="A45" s="18">
        <f t="shared" si="3"/>
        <v>36</v>
      </c>
      <c r="B45" s="35" t="s">
        <v>51</v>
      </c>
      <c r="C45" s="21" t="s">
        <v>137</v>
      </c>
      <c r="D45" s="16">
        <v>2920</v>
      </c>
      <c r="E45" s="16">
        <v>1000</v>
      </c>
      <c r="F45" s="16"/>
      <c r="G45" s="16">
        <v>0</v>
      </c>
      <c r="H45" s="16">
        <v>250</v>
      </c>
      <c r="I45" s="16">
        <f t="shared" si="4"/>
        <v>4170</v>
      </c>
      <c r="J45" s="16">
        <v>52.68</v>
      </c>
      <c r="K45" s="16">
        <v>117.6</v>
      </c>
      <c r="L45" s="22">
        <v>431.2</v>
      </c>
      <c r="M45" s="22">
        <v>0</v>
      </c>
      <c r="N45" s="16">
        <f t="shared" si="1"/>
        <v>601.48</v>
      </c>
      <c r="O45" s="16">
        <f t="shared" si="2"/>
        <v>3568.52</v>
      </c>
      <c r="P45" s="16"/>
      <c r="Q45" s="16"/>
      <c r="R45" s="32"/>
    </row>
    <row r="46" spans="1:18" s="54" customFormat="1" ht="35.1" customHeight="1" thickBot="1" x14ac:dyDescent="0.25">
      <c r="A46" s="18">
        <f t="shared" si="3"/>
        <v>37</v>
      </c>
      <c r="B46" s="103" t="s">
        <v>58</v>
      </c>
      <c r="C46" s="104" t="s">
        <v>155</v>
      </c>
      <c r="D46" s="16">
        <v>3241</v>
      </c>
      <c r="E46" s="16">
        <v>1000</v>
      </c>
      <c r="F46" s="16"/>
      <c r="G46" s="16">
        <v>0</v>
      </c>
      <c r="H46" s="16">
        <v>250</v>
      </c>
      <c r="I46" s="16">
        <f t="shared" si="4"/>
        <v>4491</v>
      </c>
      <c r="J46" s="16">
        <v>57</v>
      </c>
      <c r="K46" s="16">
        <v>127.23</v>
      </c>
      <c r="L46" s="22">
        <v>508.92</v>
      </c>
      <c r="M46" s="22">
        <v>0</v>
      </c>
      <c r="N46" s="16">
        <f t="shared" si="1"/>
        <v>693.15000000000009</v>
      </c>
      <c r="O46" s="16">
        <f t="shared" si="2"/>
        <v>3797.85</v>
      </c>
      <c r="P46" s="16"/>
      <c r="Q46" s="16"/>
      <c r="R46" s="32"/>
    </row>
    <row r="47" spans="1:18" s="54" customFormat="1" ht="35.1" customHeight="1" thickBot="1" x14ac:dyDescent="0.25">
      <c r="A47" s="18">
        <f t="shared" si="3"/>
        <v>38</v>
      </c>
      <c r="B47" s="35" t="s">
        <v>116</v>
      </c>
      <c r="C47" s="21" t="s">
        <v>174</v>
      </c>
      <c r="D47" s="16">
        <v>2920</v>
      </c>
      <c r="E47" s="16">
        <v>1000</v>
      </c>
      <c r="F47" s="16"/>
      <c r="G47" s="16">
        <v>0</v>
      </c>
      <c r="H47" s="16">
        <v>250</v>
      </c>
      <c r="I47" s="16">
        <f t="shared" si="4"/>
        <v>4170</v>
      </c>
      <c r="J47" s="16">
        <v>52.68</v>
      </c>
      <c r="K47" s="16">
        <v>117.6</v>
      </c>
      <c r="L47" s="22">
        <v>431.2</v>
      </c>
      <c r="M47" s="22">
        <v>0</v>
      </c>
      <c r="N47" s="16">
        <f t="shared" si="1"/>
        <v>601.48</v>
      </c>
      <c r="O47" s="16">
        <f t="shared" si="2"/>
        <v>3568.52</v>
      </c>
      <c r="P47" s="16"/>
      <c r="Q47" s="16"/>
      <c r="R47" s="32"/>
    </row>
    <row r="48" spans="1:18" s="54" customFormat="1" ht="35.1" customHeight="1" thickBot="1" x14ac:dyDescent="0.25">
      <c r="A48" s="18">
        <f t="shared" si="3"/>
        <v>39</v>
      </c>
      <c r="B48" s="35" t="s">
        <v>106</v>
      </c>
      <c r="C48" s="21" t="s">
        <v>542</v>
      </c>
      <c r="D48" s="16">
        <v>5095</v>
      </c>
      <c r="E48" s="16">
        <v>1800</v>
      </c>
      <c r="F48" s="16"/>
      <c r="G48" s="16">
        <v>0</v>
      </c>
      <c r="H48" s="16">
        <v>250</v>
      </c>
      <c r="I48" s="16">
        <f t="shared" si="4"/>
        <v>7145</v>
      </c>
      <c r="J48" s="16">
        <v>92.67</v>
      </c>
      <c r="K48" s="16">
        <v>206.85</v>
      </c>
      <c r="L48" s="22">
        <v>896.35</v>
      </c>
      <c r="M48" s="22">
        <v>105.05</v>
      </c>
      <c r="N48" s="16">
        <f t="shared" si="1"/>
        <v>1300.9199999999998</v>
      </c>
      <c r="O48" s="16">
        <f t="shared" si="2"/>
        <v>5844.08</v>
      </c>
      <c r="P48" s="16"/>
      <c r="Q48" s="16"/>
      <c r="R48" s="32"/>
    </row>
    <row r="49" spans="1:18" s="54" customFormat="1" ht="35.1" customHeight="1" thickBot="1" x14ac:dyDescent="0.25">
      <c r="A49" s="18">
        <f t="shared" si="3"/>
        <v>40</v>
      </c>
      <c r="B49" s="35" t="s">
        <v>121</v>
      </c>
      <c r="C49" s="21" t="s">
        <v>144</v>
      </c>
      <c r="D49" s="16">
        <v>2760</v>
      </c>
      <c r="E49" s="16">
        <v>1000</v>
      </c>
      <c r="F49" s="16"/>
      <c r="G49" s="16">
        <v>0</v>
      </c>
      <c r="H49" s="16">
        <v>250</v>
      </c>
      <c r="I49" s="16">
        <f t="shared" si="4"/>
        <v>4010</v>
      </c>
      <c r="J49" s="16">
        <v>50.53</v>
      </c>
      <c r="K49" s="16">
        <v>112.8</v>
      </c>
      <c r="L49" s="22">
        <v>413.6</v>
      </c>
      <c r="M49" s="22">
        <v>0</v>
      </c>
      <c r="N49" s="16">
        <f t="shared" si="1"/>
        <v>576.93000000000006</v>
      </c>
      <c r="O49" s="16">
        <f t="shared" si="2"/>
        <v>3433.0699999999997</v>
      </c>
      <c r="P49" s="16"/>
      <c r="Q49" s="16"/>
      <c r="R49" s="32"/>
    </row>
    <row r="50" spans="1:18" s="54" customFormat="1" ht="35.1" customHeight="1" thickBot="1" x14ac:dyDescent="0.25">
      <c r="A50" s="18">
        <f t="shared" si="3"/>
        <v>41</v>
      </c>
      <c r="B50" s="35" t="s">
        <v>57</v>
      </c>
      <c r="C50" s="21" t="s">
        <v>183</v>
      </c>
      <c r="D50" s="16">
        <v>3241</v>
      </c>
      <c r="E50" s="16">
        <v>1000</v>
      </c>
      <c r="F50" s="16"/>
      <c r="G50" s="16">
        <v>0</v>
      </c>
      <c r="H50" s="16">
        <v>250</v>
      </c>
      <c r="I50" s="16">
        <f t="shared" si="4"/>
        <v>4491</v>
      </c>
      <c r="J50" s="16">
        <v>57</v>
      </c>
      <c r="K50" s="16">
        <v>127.23</v>
      </c>
      <c r="L50" s="22">
        <v>508.92</v>
      </c>
      <c r="M50" s="22">
        <v>0</v>
      </c>
      <c r="N50" s="16">
        <f t="shared" si="1"/>
        <v>693.15000000000009</v>
      </c>
      <c r="O50" s="16">
        <f t="shared" si="2"/>
        <v>3797.85</v>
      </c>
      <c r="P50" s="16"/>
      <c r="Q50" s="16"/>
      <c r="R50" s="32"/>
    </row>
    <row r="51" spans="1:18" s="54" customFormat="1" ht="35.1" customHeight="1" thickBot="1" x14ac:dyDescent="0.25">
      <c r="A51" s="18">
        <f t="shared" si="3"/>
        <v>42</v>
      </c>
      <c r="B51" s="35" t="s">
        <v>64</v>
      </c>
      <c r="C51" s="21" t="s">
        <v>104</v>
      </c>
      <c r="D51" s="16">
        <v>5787</v>
      </c>
      <c r="E51" s="16">
        <v>1800</v>
      </c>
      <c r="F51" s="16"/>
      <c r="G51" s="16">
        <v>0</v>
      </c>
      <c r="H51" s="16">
        <v>250</v>
      </c>
      <c r="I51" s="16">
        <f t="shared" si="4"/>
        <v>7837</v>
      </c>
      <c r="J51" s="16">
        <v>101.97</v>
      </c>
      <c r="K51" s="16">
        <v>227.61</v>
      </c>
      <c r="L51" s="22">
        <v>986.31</v>
      </c>
      <c r="M51" s="22">
        <v>131.99</v>
      </c>
      <c r="N51" s="16">
        <f t="shared" si="1"/>
        <v>1447.8799999999999</v>
      </c>
      <c r="O51" s="16">
        <f t="shared" si="2"/>
        <v>6389.12</v>
      </c>
      <c r="P51" s="16"/>
      <c r="Q51" s="16"/>
      <c r="R51" s="32"/>
    </row>
    <row r="52" spans="1:18" s="54" customFormat="1" ht="35.1" customHeight="1" thickBot="1" x14ac:dyDescent="0.25">
      <c r="A52" s="18">
        <f t="shared" si="3"/>
        <v>43</v>
      </c>
      <c r="B52" s="35" t="s">
        <v>83</v>
      </c>
      <c r="C52" s="21" t="s">
        <v>14</v>
      </c>
      <c r="D52" s="16">
        <v>1668</v>
      </c>
      <c r="E52" s="16">
        <v>1000</v>
      </c>
      <c r="F52" s="16">
        <v>75</v>
      </c>
      <c r="G52" s="16">
        <v>0</v>
      </c>
      <c r="H52" s="16">
        <v>250</v>
      </c>
      <c r="I52" s="16">
        <f t="shared" si="4"/>
        <v>2993</v>
      </c>
      <c r="J52" s="16">
        <v>36.869999999999997</v>
      </c>
      <c r="K52" s="16">
        <v>82.29</v>
      </c>
      <c r="L52" s="22">
        <v>301.73</v>
      </c>
      <c r="M52" s="22">
        <v>0</v>
      </c>
      <c r="N52" s="16">
        <f t="shared" si="1"/>
        <v>420.89</v>
      </c>
      <c r="O52" s="16">
        <f t="shared" si="2"/>
        <v>2572.11</v>
      </c>
      <c r="P52" s="16"/>
      <c r="Q52" s="16"/>
      <c r="R52" s="32"/>
    </row>
    <row r="53" spans="1:18" s="54" customFormat="1" ht="35.1" customHeight="1" thickBot="1" x14ac:dyDescent="0.25">
      <c r="A53" s="18">
        <f t="shared" si="3"/>
        <v>44</v>
      </c>
      <c r="B53" s="35" t="s">
        <v>55</v>
      </c>
      <c r="C53" s="21" t="s">
        <v>47</v>
      </c>
      <c r="D53" s="16">
        <v>6249</v>
      </c>
      <c r="E53" s="16">
        <v>1800</v>
      </c>
      <c r="F53" s="16"/>
      <c r="G53" s="16">
        <v>375</v>
      </c>
      <c r="H53" s="16">
        <v>250</v>
      </c>
      <c r="I53" s="16">
        <f t="shared" si="4"/>
        <v>8674</v>
      </c>
      <c r="J53" s="16">
        <v>113.22</v>
      </c>
      <c r="K53" s="16">
        <v>252.72</v>
      </c>
      <c r="L53" s="22">
        <v>1179.3599999999999</v>
      </c>
      <c r="M53" s="22">
        <v>325.86</v>
      </c>
      <c r="N53" s="16">
        <f t="shared" si="1"/>
        <v>1871.1599999999999</v>
      </c>
      <c r="O53" s="16">
        <f t="shared" si="2"/>
        <v>6802.84</v>
      </c>
      <c r="P53" s="16"/>
      <c r="Q53" s="16"/>
      <c r="R53" s="32"/>
    </row>
    <row r="54" spans="1:18" s="54" customFormat="1" ht="35.1" customHeight="1" thickBot="1" x14ac:dyDescent="0.25">
      <c r="A54" s="18">
        <f t="shared" si="3"/>
        <v>45</v>
      </c>
      <c r="B54" s="35" t="s">
        <v>75</v>
      </c>
      <c r="C54" s="21" t="s">
        <v>48</v>
      </c>
      <c r="D54" s="16">
        <v>1668</v>
      </c>
      <c r="E54" s="16">
        <v>1000</v>
      </c>
      <c r="F54" s="16">
        <v>75</v>
      </c>
      <c r="G54" s="16">
        <v>0</v>
      </c>
      <c r="H54" s="16">
        <v>250</v>
      </c>
      <c r="I54" s="16">
        <f t="shared" si="4"/>
        <v>2993</v>
      </c>
      <c r="J54" s="16">
        <v>36.869999999999997</v>
      </c>
      <c r="K54" s="16">
        <v>82.29</v>
      </c>
      <c r="L54" s="22">
        <v>301.73</v>
      </c>
      <c r="M54" s="22">
        <v>0</v>
      </c>
      <c r="N54" s="16">
        <f t="shared" si="1"/>
        <v>420.89</v>
      </c>
      <c r="O54" s="16">
        <f t="shared" si="2"/>
        <v>2572.11</v>
      </c>
      <c r="P54" s="16"/>
      <c r="Q54" s="16"/>
      <c r="R54" s="32"/>
    </row>
    <row r="55" spans="1:18" s="54" customFormat="1" ht="35.1" customHeight="1" thickBot="1" x14ac:dyDescent="0.25">
      <c r="A55" s="18">
        <f t="shared" si="3"/>
        <v>46</v>
      </c>
      <c r="B55" s="103" t="s">
        <v>63</v>
      </c>
      <c r="C55" s="104" t="s">
        <v>166</v>
      </c>
      <c r="D55" s="16">
        <v>2920</v>
      </c>
      <c r="E55" s="16">
        <v>1000</v>
      </c>
      <c r="F55" s="16"/>
      <c r="G55" s="16">
        <v>0</v>
      </c>
      <c r="H55" s="16">
        <v>250</v>
      </c>
      <c r="I55" s="16">
        <f t="shared" si="4"/>
        <v>4170</v>
      </c>
      <c r="J55" s="16">
        <v>52.68</v>
      </c>
      <c r="K55" s="16">
        <v>117.6</v>
      </c>
      <c r="L55" s="22">
        <v>431.2</v>
      </c>
      <c r="M55" s="22">
        <v>0</v>
      </c>
      <c r="N55" s="16">
        <f t="shared" si="1"/>
        <v>601.48</v>
      </c>
      <c r="O55" s="16">
        <f t="shared" si="2"/>
        <v>3568.52</v>
      </c>
      <c r="P55" s="16"/>
      <c r="Q55" s="16"/>
      <c r="R55" s="32"/>
    </row>
    <row r="56" spans="1:18" s="54" customFormat="1" ht="35.1" customHeight="1" thickBot="1" x14ac:dyDescent="0.25">
      <c r="A56" s="18">
        <f t="shared" si="3"/>
        <v>47</v>
      </c>
      <c r="B56" s="35" t="s">
        <v>74</v>
      </c>
      <c r="C56" s="21" t="s">
        <v>152</v>
      </c>
      <c r="D56" s="16">
        <v>1668</v>
      </c>
      <c r="E56" s="16">
        <v>1000</v>
      </c>
      <c r="F56" s="16">
        <v>75</v>
      </c>
      <c r="G56" s="16">
        <v>0</v>
      </c>
      <c r="H56" s="16">
        <v>250</v>
      </c>
      <c r="I56" s="16">
        <f t="shared" si="4"/>
        <v>2993</v>
      </c>
      <c r="J56" s="16">
        <v>36.869999999999997</v>
      </c>
      <c r="K56" s="16">
        <v>82.29</v>
      </c>
      <c r="L56" s="22">
        <v>301.73</v>
      </c>
      <c r="M56" s="22">
        <v>0</v>
      </c>
      <c r="N56" s="16">
        <f t="shared" si="1"/>
        <v>420.89</v>
      </c>
      <c r="O56" s="16">
        <f t="shared" si="2"/>
        <v>2572.11</v>
      </c>
      <c r="P56" s="16"/>
      <c r="Q56" s="16"/>
      <c r="R56" s="32"/>
    </row>
    <row r="57" spans="1:18" s="54" customFormat="1" ht="35.1" customHeight="1" thickBot="1" x14ac:dyDescent="0.25">
      <c r="A57" s="18">
        <f t="shared" si="3"/>
        <v>48</v>
      </c>
      <c r="B57" s="35" t="s">
        <v>41</v>
      </c>
      <c r="C57" s="21" t="s">
        <v>170</v>
      </c>
      <c r="D57" s="16">
        <v>2920</v>
      </c>
      <c r="E57" s="16">
        <v>1000</v>
      </c>
      <c r="F57" s="16"/>
      <c r="G57" s="16">
        <v>0</v>
      </c>
      <c r="H57" s="16">
        <v>250</v>
      </c>
      <c r="I57" s="16">
        <f t="shared" si="4"/>
        <v>4170</v>
      </c>
      <c r="J57" s="16">
        <v>52.68</v>
      </c>
      <c r="K57" s="16">
        <v>117.6</v>
      </c>
      <c r="L57" s="22">
        <v>431.2</v>
      </c>
      <c r="M57" s="22">
        <v>0</v>
      </c>
      <c r="N57" s="16">
        <f t="shared" si="1"/>
        <v>601.48</v>
      </c>
      <c r="O57" s="16">
        <f t="shared" si="2"/>
        <v>3568.52</v>
      </c>
      <c r="P57" s="16"/>
      <c r="Q57" s="16"/>
      <c r="R57" s="55"/>
    </row>
    <row r="58" spans="1:18" s="54" customFormat="1" ht="35.1" customHeight="1" thickBot="1" x14ac:dyDescent="0.25">
      <c r="A58" s="18">
        <f t="shared" si="3"/>
        <v>49</v>
      </c>
      <c r="B58" s="35" t="s">
        <v>86</v>
      </c>
      <c r="C58" s="21" t="s">
        <v>14</v>
      </c>
      <c r="D58" s="16">
        <v>1668</v>
      </c>
      <c r="E58" s="16">
        <v>1000</v>
      </c>
      <c r="F58" s="16">
        <v>75</v>
      </c>
      <c r="G58" s="16">
        <v>0</v>
      </c>
      <c r="H58" s="16">
        <v>250</v>
      </c>
      <c r="I58" s="16">
        <f t="shared" si="4"/>
        <v>2993</v>
      </c>
      <c r="J58" s="16">
        <v>36.869999999999997</v>
      </c>
      <c r="K58" s="16">
        <v>82.29</v>
      </c>
      <c r="L58" s="22">
        <v>301.73</v>
      </c>
      <c r="M58" s="22">
        <v>0</v>
      </c>
      <c r="N58" s="16">
        <f t="shared" si="1"/>
        <v>420.89</v>
      </c>
      <c r="O58" s="16">
        <f t="shared" si="2"/>
        <v>2572.11</v>
      </c>
      <c r="P58" s="16"/>
      <c r="Q58" s="16"/>
      <c r="R58" s="32"/>
    </row>
    <row r="59" spans="1:18" s="54" customFormat="1" ht="35.1" customHeight="1" thickBot="1" x14ac:dyDescent="0.25">
      <c r="A59" s="18">
        <f t="shared" si="3"/>
        <v>50</v>
      </c>
      <c r="B59" s="35" t="s">
        <v>109</v>
      </c>
      <c r="C59" s="104" t="s">
        <v>310</v>
      </c>
      <c r="D59" s="16">
        <v>376.65</v>
      </c>
      <c r="E59" s="16">
        <v>225.81</v>
      </c>
      <c r="F59" s="16">
        <v>16.940000000000001</v>
      </c>
      <c r="G59" s="16">
        <v>0</v>
      </c>
      <c r="H59" s="16">
        <v>56.45</v>
      </c>
      <c r="I59" s="16">
        <f t="shared" si="4"/>
        <v>675.85000000000014</v>
      </c>
      <c r="J59" s="16">
        <v>8.33</v>
      </c>
      <c r="K59" s="16">
        <v>18.579999999999998</v>
      </c>
      <c r="L59" s="22">
        <v>68.13</v>
      </c>
      <c r="M59" s="22">
        <v>0</v>
      </c>
      <c r="N59" s="16">
        <f t="shared" si="1"/>
        <v>95.039999999999992</v>
      </c>
      <c r="O59" s="16">
        <f t="shared" si="2"/>
        <v>580.81000000000017</v>
      </c>
      <c r="P59" s="16"/>
      <c r="Q59" s="16"/>
      <c r="R59" s="55" t="s">
        <v>1313</v>
      </c>
    </row>
    <row r="60" spans="1:18" s="54" customFormat="1" ht="35.1" customHeight="1" thickBot="1" x14ac:dyDescent="0.25">
      <c r="A60" s="18">
        <f t="shared" si="3"/>
        <v>51</v>
      </c>
      <c r="B60" s="35" t="s">
        <v>90</v>
      </c>
      <c r="C60" s="21" t="s">
        <v>174</v>
      </c>
      <c r="D60" s="16">
        <v>2920</v>
      </c>
      <c r="E60" s="16">
        <v>1000</v>
      </c>
      <c r="F60" s="16"/>
      <c r="G60" s="16">
        <v>0</v>
      </c>
      <c r="H60" s="16">
        <v>250</v>
      </c>
      <c r="I60" s="16">
        <f t="shared" si="4"/>
        <v>4170</v>
      </c>
      <c r="J60" s="16">
        <v>52.68</v>
      </c>
      <c r="K60" s="16">
        <v>117.6</v>
      </c>
      <c r="L60" s="22">
        <v>431.2</v>
      </c>
      <c r="M60" s="22">
        <v>0</v>
      </c>
      <c r="N60" s="16">
        <f t="shared" si="1"/>
        <v>601.48</v>
      </c>
      <c r="O60" s="16">
        <f t="shared" si="2"/>
        <v>3568.52</v>
      </c>
      <c r="P60" s="16"/>
      <c r="Q60" s="16"/>
      <c r="R60" s="32"/>
    </row>
    <row r="61" spans="1:18" s="54" customFormat="1" ht="35.1" customHeight="1" thickBot="1" x14ac:dyDescent="0.25">
      <c r="A61" s="18">
        <f t="shared" si="3"/>
        <v>52</v>
      </c>
      <c r="B61" s="35" t="s">
        <v>61</v>
      </c>
      <c r="C61" s="21" t="s">
        <v>171</v>
      </c>
      <c r="D61" s="16">
        <v>5787</v>
      </c>
      <c r="E61" s="16">
        <v>1800</v>
      </c>
      <c r="F61" s="16"/>
      <c r="G61" s="16">
        <v>0</v>
      </c>
      <c r="H61" s="16">
        <v>250</v>
      </c>
      <c r="I61" s="16">
        <f t="shared" si="4"/>
        <v>7837</v>
      </c>
      <c r="J61" s="16">
        <v>101.97</v>
      </c>
      <c r="K61" s="16">
        <v>227.61</v>
      </c>
      <c r="L61" s="22">
        <v>986.31</v>
      </c>
      <c r="M61" s="22">
        <v>131.99</v>
      </c>
      <c r="N61" s="16">
        <f t="shared" si="1"/>
        <v>1447.8799999999999</v>
      </c>
      <c r="O61" s="16">
        <f t="shared" si="2"/>
        <v>6389.12</v>
      </c>
      <c r="P61" s="16"/>
      <c r="Q61" s="16"/>
      <c r="R61" s="32"/>
    </row>
    <row r="62" spans="1:18" s="54" customFormat="1" ht="35.1" customHeight="1" thickBot="1" x14ac:dyDescent="0.25">
      <c r="A62" s="18">
        <f t="shared" si="3"/>
        <v>53</v>
      </c>
      <c r="B62" s="35" t="s">
        <v>77</v>
      </c>
      <c r="C62" s="21" t="s">
        <v>310</v>
      </c>
      <c r="D62" s="16">
        <v>1668</v>
      </c>
      <c r="E62" s="16">
        <v>1000</v>
      </c>
      <c r="F62" s="16">
        <v>75</v>
      </c>
      <c r="G62" s="16">
        <v>0</v>
      </c>
      <c r="H62" s="16">
        <v>250</v>
      </c>
      <c r="I62" s="16">
        <f t="shared" si="4"/>
        <v>2993</v>
      </c>
      <c r="J62" s="16">
        <v>36.869999999999997</v>
      </c>
      <c r="K62" s="16">
        <v>82.29</v>
      </c>
      <c r="L62" s="22">
        <v>301.73</v>
      </c>
      <c r="M62" s="22"/>
      <c r="N62" s="16">
        <f t="shared" si="1"/>
        <v>420.89</v>
      </c>
      <c r="O62" s="16">
        <f t="shared" si="2"/>
        <v>2572.11</v>
      </c>
      <c r="P62" s="16"/>
      <c r="Q62" s="16"/>
      <c r="R62" s="32"/>
    </row>
    <row r="63" spans="1:18" s="54" customFormat="1" ht="35.1" customHeight="1" thickBot="1" x14ac:dyDescent="0.25">
      <c r="A63" s="18">
        <f t="shared" si="3"/>
        <v>54</v>
      </c>
      <c r="B63" s="105" t="s">
        <v>31</v>
      </c>
      <c r="C63" s="106" t="s">
        <v>155</v>
      </c>
      <c r="D63" s="16">
        <v>3241</v>
      </c>
      <c r="E63" s="16">
        <v>1000</v>
      </c>
      <c r="F63" s="16"/>
      <c r="G63" s="16">
        <v>0</v>
      </c>
      <c r="H63" s="16">
        <v>250</v>
      </c>
      <c r="I63" s="16">
        <f t="shared" si="4"/>
        <v>4491</v>
      </c>
      <c r="J63" s="16">
        <v>57</v>
      </c>
      <c r="K63" s="16">
        <v>127.23</v>
      </c>
      <c r="L63" s="24">
        <v>508.92</v>
      </c>
      <c r="M63" s="22">
        <v>0</v>
      </c>
      <c r="N63" s="16">
        <f t="shared" si="1"/>
        <v>693.15000000000009</v>
      </c>
      <c r="O63" s="16">
        <f t="shared" si="2"/>
        <v>3797.85</v>
      </c>
      <c r="P63" s="16"/>
      <c r="Q63" s="16"/>
      <c r="R63" s="32"/>
    </row>
    <row r="64" spans="1:18" s="54" customFormat="1" ht="35.1" customHeight="1" thickBot="1" x14ac:dyDescent="0.25">
      <c r="A64" s="18">
        <f t="shared" si="3"/>
        <v>55</v>
      </c>
      <c r="B64" s="103" t="s">
        <v>107</v>
      </c>
      <c r="C64" s="104" t="s">
        <v>165</v>
      </c>
      <c r="D64" s="16">
        <v>2920</v>
      </c>
      <c r="E64" s="16">
        <v>1000</v>
      </c>
      <c r="F64" s="16"/>
      <c r="G64" s="16">
        <v>0</v>
      </c>
      <c r="H64" s="16">
        <v>250</v>
      </c>
      <c r="I64" s="16">
        <f t="shared" si="4"/>
        <v>4170</v>
      </c>
      <c r="J64" s="16">
        <v>52.68</v>
      </c>
      <c r="K64" s="16">
        <v>117.6</v>
      </c>
      <c r="L64" s="22">
        <v>431.2</v>
      </c>
      <c r="M64" s="22">
        <v>0</v>
      </c>
      <c r="N64" s="16">
        <f t="shared" si="1"/>
        <v>601.48</v>
      </c>
      <c r="O64" s="16">
        <f t="shared" si="2"/>
        <v>3568.52</v>
      </c>
      <c r="P64" s="16"/>
      <c r="Q64" s="16"/>
      <c r="R64" s="32"/>
    </row>
    <row r="65" spans="1:18" s="54" customFormat="1" ht="35.1" customHeight="1" thickBot="1" x14ac:dyDescent="0.25">
      <c r="A65" s="18">
        <f t="shared" si="3"/>
        <v>56</v>
      </c>
      <c r="B65" s="35" t="s">
        <v>88</v>
      </c>
      <c r="C65" s="21" t="s">
        <v>49</v>
      </c>
      <c r="D65" s="16">
        <v>2920</v>
      </c>
      <c r="E65" s="16">
        <v>1000</v>
      </c>
      <c r="F65" s="16"/>
      <c r="G65" s="16">
        <v>0</v>
      </c>
      <c r="H65" s="16">
        <v>250</v>
      </c>
      <c r="I65" s="16">
        <f t="shared" si="4"/>
        <v>4170</v>
      </c>
      <c r="J65" s="16">
        <v>52.68</v>
      </c>
      <c r="K65" s="16">
        <v>117.6</v>
      </c>
      <c r="L65" s="22">
        <v>431.2</v>
      </c>
      <c r="M65" s="22">
        <v>0</v>
      </c>
      <c r="N65" s="16">
        <f t="shared" si="1"/>
        <v>601.48</v>
      </c>
      <c r="O65" s="16">
        <f t="shared" si="2"/>
        <v>3568.52</v>
      </c>
      <c r="P65" s="16"/>
      <c r="Q65" s="16"/>
      <c r="R65" s="32"/>
    </row>
    <row r="66" spans="1:18" s="54" customFormat="1" ht="35.1" customHeight="1" thickBot="1" x14ac:dyDescent="0.25">
      <c r="A66" s="18">
        <f t="shared" si="3"/>
        <v>57</v>
      </c>
      <c r="B66" s="35" t="s">
        <v>42</v>
      </c>
      <c r="C66" s="104" t="s">
        <v>174</v>
      </c>
      <c r="D66" s="16">
        <v>2920</v>
      </c>
      <c r="E66" s="16">
        <v>1000</v>
      </c>
      <c r="F66" s="16"/>
      <c r="G66" s="16">
        <v>0</v>
      </c>
      <c r="H66" s="16">
        <v>250</v>
      </c>
      <c r="I66" s="16">
        <f t="shared" si="4"/>
        <v>4170</v>
      </c>
      <c r="J66" s="16">
        <v>52.68</v>
      </c>
      <c r="K66" s="16">
        <v>117.6</v>
      </c>
      <c r="L66" s="22">
        <v>431.2</v>
      </c>
      <c r="M66" s="22">
        <v>0</v>
      </c>
      <c r="N66" s="16">
        <f t="shared" si="1"/>
        <v>601.48</v>
      </c>
      <c r="O66" s="16">
        <f t="shared" si="2"/>
        <v>3568.52</v>
      </c>
      <c r="P66" s="16"/>
      <c r="Q66" s="16"/>
      <c r="R66" s="32"/>
    </row>
    <row r="67" spans="1:18" s="54" customFormat="1" ht="35.1" customHeight="1" thickBot="1" x14ac:dyDescent="0.25">
      <c r="A67" s="18">
        <f t="shared" si="3"/>
        <v>58</v>
      </c>
      <c r="B67" s="35" t="s">
        <v>110</v>
      </c>
      <c r="C67" s="104" t="s">
        <v>308</v>
      </c>
      <c r="D67" s="16">
        <v>2375</v>
      </c>
      <c r="E67" s="16">
        <v>1000</v>
      </c>
      <c r="F67" s="16"/>
      <c r="G67" s="16">
        <v>0</v>
      </c>
      <c r="H67" s="16">
        <v>250</v>
      </c>
      <c r="I67" s="16">
        <f t="shared" si="4"/>
        <v>3625</v>
      </c>
      <c r="J67" s="16">
        <v>45.36</v>
      </c>
      <c r="K67" s="16">
        <v>101.25</v>
      </c>
      <c r="L67" s="22">
        <v>371.25</v>
      </c>
      <c r="M67" s="22">
        <v>0</v>
      </c>
      <c r="N67" s="16">
        <f t="shared" si="1"/>
        <v>517.86</v>
      </c>
      <c r="O67" s="16">
        <f t="shared" si="2"/>
        <v>3107.14</v>
      </c>
      <c r="P67" s="16"/>
      <c r="Q67" s="16"/>
      <c r="R67" s="32"/>
    </row>
    <row r="68" spans="1:18" s="54" customFormat="1" ht="35.1" customHeight="1" thickBot="1" x14ac:dyDescent="0.25">
      <c r="A68" s="18">
        <f t="shared" si="3"/>
        <v>59</v>
      </c>
      <c r="B68" s="35" t="s">
        <v>62</v>
      </c>
      <c r="C68" s="21" t="s">
        <v>144</v>
      </c>
      <c r="D68" s="16">
        <v>2760</v>
      </c>
      <c r="E68" s="16">
        <v>1000</v>
      </c>
      <c r="F68" s="16"/>
      <c r="G68" s="16">
        <v>0</v>
      </c>
      <c r="H68" s="16">
        <v>250</v>
      </c>
      <c r="I68" s="16">
        <f t="shared" si="4"/>
        <v>4010</v>
      </c>
      <c r="J68" s="16">
        <v>50.53</v>
      </c>
      <c r="K68" s="16">
        <v>112.8</v>
      </c>
      <c r="L68" s="22">
        <v>413.6</v>
      </c>
      <c r="M68" s="22">
        <v>0</v>
      </c>
      <c r="N68" s="16">
        <f t="shared" si="1"/>
        <v>576.93000000000006</v>
      </c>
      <c r="O68" s="16">
        <f t="shared" si="2"/>
        <v>3433.0699999999997</v>
      </c>
      <c r="P68" s="16">
        <v>10690</v>
      </c>
      <c r="Q68" s="16"/>
      <c r="R68" s="32"/>
    </row>
    <row r="69" spans="1:18" s="54" customFormat="1" ht="35.1" customHeight="1" thickBot="1" x14ac:dyDescent="0.25">
      <c r="A69" s="18">
        <f t="shared" si="3"/>
        <v>60</v>
      </c>
      <c r="B69" s="35" t="s">
        <v>118</v>
      </c>
      <c r="C69" s="21" t="s">
        <v>119</v>
      </c>
      <c r="D69" s="16">
        <v>6759</v>
      </c>
      <c r="E69" s="16">
        <v>4000</v>
      </c>
      <c r="F69" s="16"/>
      <c r="G69" s="16">
        <v>375</v>
      </c>
      <c r="H69" s="16">
        <v>250</v>
      </c>
      <c r="I69" s="16">
        <f t="shared" si="4"/>
        <v>11384</v>
      </c>
      <c r="J69" s="16">
        <v>149.63999999999999</v>
      </c>
      <c r="K69" s="16">
        <v>334.02</v>
      </c>
      <c r="L69" s="22">
        <v>1670.1</v>
      </c>
      <c r="M69" s="22">
        <v>269.83</v>
      </c>
      <c r="N69" s="16">
        <f t="shared" ref="N69:N107" si="5">SUM(J69:M69)</f>
        <v>2423.5899999999997</v>
      </c>
      <c r="O69" s="16">
        <f t="shared" ref="O69:O107" si="6">+I69-N69</f>
        <v>8960.41</v>
      </c>
      <c r="P69" s="16"/>
      <c r="Q69" s="16"/>
      <c r="R69" s="32"/>
    </row>
    <row r="70" spans="1:18" s="54" customFormat="1" ht="35.1" customHeight="1" thickBot="1" x14ac:dyDescent="0.25">
      <c r="A70" s="18">
        <f t="shared" si="3"/>
        <v>61</v>
      </c>
      <c r="B70" s="101" t="s">
        <v>54</v>
      </c>
      <c r="C70" s="107" t="s">
        <v>175</v>
      </c>
      <c r="D70" s="16">
        <v>2920</v>
      </c>
      <c r="E70" s="16">
        <v>1000</v>
      </c>
      <c r="F70" s="16"/>
      <c r="G70" s="16">
        <v>0</v>
      </c>
      <c r="H70" s="16">
        <v>250</v>
      </c>
      <c r="I70" s="16">
        <f t="shared" si="4"/>
        <v>4170</v>
      </c>
      <c r="J70" s="16">
        <v>52.68</v>
      </c>
      <c r="K70" s="16">
        <v>117.6</v>
      </c>
      <c r="L70" s="22">
        <v>431.2</v>
      </c>
      <c r="M70" s="22">
        <v>0</v>
      </c>
      <c r="N70" s="16">
        <f t="shared" si="5"/>
        <v>601.48</v>
      </c>
      <c r="O70" s="16">
        <f t="shared" si="6"/>
        <v>3568.52</v>
      </c>
      <c r="P70" s="16"/>
      <c r="Q70" s="16"/>
      <c r="R70" s="32"/>
    </row>
    <row r="71" spans="1:18" s="54" customFormat="1" ht="35.1" customHeight="1" thickBot="1" x14ac:dyDescent="0.25">
      <c r="A71" s="18">
        <f t="shared" si="3"/>
        <v>62</v>
      </c>
      <c r="B71" s="35" t="s">
        <v>78</v>
      </c>
      <c r="C71" s="21" t="s">
        <v>14</v>
      </c>
      <c r="D71" s="16">
        <v>1668</v>
      </c>
      <c r="E71" s="16">
        <v>1000</v>
      </c>
      <c r="F71" s="16">
        <v>75</v>
      </c>
      <c r="G71" s="16">
        <v>0</v>
      </c>
      <c r="H71" s="16">
        <v>250</v>
      </c>
      <c r="I71" s="16">
        <f t="shared" si="4"/>
        <v>2993</v>
      </c>
      <c r="J71" s="16">
        <v>36.869999999999997</v>
      </c>
      <c r="K71" s="16">
        <v>82.29</v>
      </c>
      <c r="L71" s="22">
        <v>301.73</v>
      </c>
      <c r="M71" s="22">
        <v>0</v>
      </c>
      <c r="N71" s="16">
        <f t="shared" si="5"/>
        <v>420.89</v>
      </c>
      <c r="O71" s="16">
        <f t="shared" si="6"/>
        <v>2572.11</v>
      </c>
      <c r="P71" s="16"/>
      <c r="Q71" s="16"/>
      <c r="R71" s="32"/>
    </row>
    <row r="72" spans="1:18" s="54" customFormat="1" ht="35.1" customHeight="1" thickBot="1" x14ac:dyDescent="0.25">
      <c r="A72" s="18">
        <f t="shared" si="3"/>
        <v>63</v>
      </c>
      <c r="B72" s="103" t="s">
        <v>69</v>
      </c>
      <c r="C72" s="104" t="s">
        <v>166</v>
      </c>
      <c r="D72" s="16">
        <v>2920</v>
      </c>
      <c r="E72" s="16">
        <v>1000</v>
      </c>
      <c r="F72" s="16"/>
      <c r="G72" s="16">
        <v>0</v>
      </c>
      <c r="H72" s="16">
        <v>250</v>
      </c>
      <c r="I72" s="16">
        <f t="shared" si="4"/>
        <v>4170</v>
      </c>
      <c r="J72" s="16">
        <v>52.68</v>
      </c>
      <c r="K72" s="16">
        <v>117.6</v>
      </c>
      <c r="L72" s="22">
        <v>431.2</v>
      </c>
      <c r="M72" s="22">
        <v>0</v>
      </c>
      <c r="N72" s="16">
        <f t="shared" si="5"/>
        <v>601.48</v>
      </c>
      <c r="O72" s="16">
        <f t="shared" si="6"/>
        <v>3568.52</v>
      </c>
      <c r="P72" s="16"/>
      <c r="Q72" s="16"/>
      <c r="R72" s="32"/>
    </row>
    <row r="73" spans="1:18" s="54" customFormat="1" ht="35.1" customHeight="1" thickBot="1" x14ac:dyDescent="0.25">
      <c r="A73" s="18">
        <f t="shared" ref="A73:A126" si="7">1+A72</f>
        <v>64</v>
      </c>
      <c r="B73" s="35" t="s">
        <v>70</v>
      </c>
      <c r="C73" s="21" t="s">
        <v>165</v>
      </c>
      <c r="D73" s="16">
        <v>2920</v>
      </c>
      <c r="E73" s="16">
        <v>1000</v>
      </c>
      <c r="F73" s="16"/>
      <c r="G73" s="16">
        <v>0</v>
      </c>
      <c r="H73" s="16">
        <v>250</v>
      </c>
      <c r="I73" s="16">
        <f t="shared" si="4"/>
        <v>4170</v>
      </c>
      <c r="J73" s="16">
        <v>52.68</v>
      </c>
      <c r="K73" s="16">
        <v>117.6</v>
      </c>
      <c r="L73" s="22">
        <v>431.2</v>
      </c>
      <c r="M73" s="22">
        <v>0</v>
      </c>
      <c r="N73" s="16">
        <f t="shared" si="5"/>
        <v>601.48</v>
      </c>
      <c r="O73" s="16">
        <f t="shared" si="6"/>
        <v>3568.52</v>
      </c>
      <c r="P73" s="16"/>
      <c r="Q73" s="16"/>
      <c r="R73" s="32"/>
    </row>
    <row r="74" spans="1:18" s="54" customFormat="1" ht="35.1" customHeight="1" thickBot="1" x14ac:dyDescent="0.25">
      <c r="A74" s="18">
        <f t="shared" si="7"/>
        <v>65</v>
      </c>
      <c r="B74" s="35" t="s">
        <v>130</v>
      </c>
      <c r="C74" s="21" t="s">
        <v>131</v>
      </c>
      <c r="D74" s="16">
        <v>5835</v>
      </c>
      <c r="E74" s="16">
        <v>3000</v>
      </c>
      <c r="F74" s="16"/>
      <c r="G74" s="16">
        <v>0</v>
      </c>
      <c r="H74" s="16">
        <v>250</v>
      </c>
      <c r="I74" s="16">
        <f t="shared" ref="I74:I105" si="8">SUM(D74:H74)</f>
        <v>9085</v>
      </c>
      <c r="J74" s="16">
        <v>118.74</v>
      </c>
      <c r="K74" s="16">
        <v>265.05</v>
      </c>
      <c r="L74" s="22">
        <v>1236.9000000000001</v>
      </c>
      <c r="M74" s="22">
        <v>195.55</v>
      </c>
      <c r="N74" s="16">
        <f t="shared" si="5"/>
        <v>1816.24</v>
      </c>
      <c r="O74" s="16">
        <f t="shared" si="6"/>
        <v>7268.76</v>
      </c>
      <c r="P74" s="16"/>
      <c r="Q74" s="16"/>
      <c r="R74" s="32"/>
    </row>
    <row r="75" spans="1:18" s="54" customFormat="1" ht="35.1" customHeight="1" thickBot="1" x14ac:dyDescent="0.25">
      <c r="A75" s="18">
        <f t="shared" si="7"/>
        <v>66</v>
      </c>
      <c r="B75" s="35" t="s">
        <v>80</v>
      </c>
      <c r="C75" s="21" t="s">
        <v>132</v>
      </c>
      <c r="D75" s="16">
        <v>6297</v>
      </c>
      <c r="E75" s="16">
        <v>4000</v>
      </c>
      <c r="F75" s="16"/>
      <c r="G75" s="16">
        <v>0</v>
      </c>
      <c r="H75" s="16">
        <v>250</v>
      </c>
      <c r="I75" s="16">
        <f t="shared" si="8"/>
        <v>10547</v>
      </c>
      <c r="J75" s="16">
        <v>138.38999999999999</v>
      </c>
      <c r="K75" s="16">
        <v>308.91000000000003</v>
      </c>
      <c r="L75" s="22">
        <v>1544.55</v>
      </c>
      <c r="M75" s="22">
        <v>235.51</v>
      </c>
      <c r="N75" s="16">
        <f t="shared" si="5"/>
        <v>2227.3599999999997</v>
      </c>
      <c r="O75" s="16">
        <f t="shared" si="6"/>
        <v>8319.64</v>
      </c>
      <c r="P75" s="16"/>
      <c r="Q75" s="16"/>
      <c r="R75" s="32"/>
    </row>
    <row r="76" spans="1:18" s="54" customFormat="1" ht="35.1" customHeight="1" thickBot="1" x14ac:dyDescent="0.25">
      <c r="A76" s="18">
        <f t="shared" si="7"/>
        <v>67</v>
      </c>
      <c r="B76" s="35" t="s">
        <v>117</v>
      </c>
      <c r="C76" s="99" t="s">
        <v>144</v>
      </c>
      <c r="D76" s="16">
        <v>2760</v>
      </c>
      <c r="E76" s="16">
        <v>1000</v>
      </c>
      <c r="F76" s="16"/>
      <c r="G76" s="16">
        <v>0</v>
      </c>
      <c r="H76" s="16">
        <v>250</v>
      </c>
      <c r="I76" s="16">
        <f t="shared" si="8"/>
        <v>4010</v>
      </c>
      <c r="J76" s="16">
        <v>50.53</v>
      </c>
      <c r="K76" s="16">
        <v>112.8</v>
      </c>
      <c r="L76" s="22">
        <v>413.6</v>
      </c>
      <c r="M76" s="22">
        <v>0</v>
      </c>
      <c r="N76" s="16">
        <f t="shared" si="5"/>
        <v>576.93000000000006</v>
      </c>
      <c r="O76" s="16">
        <f t="shared" si="6"/>
        <v>3433.0699999999997</v>
      </c>
      <c r="P76" s="16"/>
      <c r="Q76" s="16"/>
      <c r="R76" s="32"/>
    </row>
    <row r="77" spans="1:18" s="54" customFormat="1" ht="35.1" customHeight="1" thickBot="1" x14ac:dyDescent="0.25">
      <c r="A77" s="18">
        <f t="shared" si="7"/>
        <v>68</v>
      </c>
      <c r="B77" s="35" t="s">
        <v>66</v>
      </c>
      <c r="C77" s="21" t="s">
        <v>312</v>
      </c>
      <c r="D77" s="16">
        <v>2375</v>
      </c>
      <c r="E77" s="16">
        <v>1000</v>
      </c>
      <c r="F77" s="16"/>
      <c r="G77" s="16">
        <v>0</v>
      </c>
      <c r="H77" s="16">
        <v>250</v>
      </c>
      <c r="I77" s="16">
        <f t="shared" si="8"/>
        <v>3625</v>
      </c>
      <c r="J77" s="16">
        <v>45.36</v>
      </c>
      <c r="K77" s="16">
        <v>101.25</v>
      </c>
      <c r="L77" s="22">
        <v>371.25</v>
      </c>
      <c r="M77" s="22">
        <v>0</v>
      </c>
      <c r="N77" s="16">
        <f t="shared" si="5"/>
        <v>517.86</v>
      </c>
      <c r="O77" s="16">
        <f t="shared" si="6"/>
        <v>3107.14</v>
      </c>
      <c r="P77" s="16"/>
      <c r="Q77" s="16"/>
      <c r="R77" s="32"/>
    </row>
    <row r="78" spans="1:18" s="54" customFormat="1" ht="35.1" customHeight="1" thickBot="1" x14ac:dyDescent="0.25">
      <c r="A78" s="18">
        <f t="shared" si="7"/>
        <v>69</v>
      </c>
      <c r="B78" s="108" t="s">
        <v>143</v>
      </c>
      <c r="C78" s="109" t="s">
        <v>144</v>
      </c>
      <c r="D78" s="16">
        <v>2760</v>
      </c>
      <c r="E78" s="16">
        <v>1000</v>
      </c>
      <c r="F78" s="16"/>
      <c r="G78" s="16">
        <v>0</v>
      </c>
      <c r="H78" s="16">
        <v>250</v>
      </c>
      <c r="I78" s="16">
        <f t="shared" si="8"/>
        <v>4010</v>
      </c>
      <c r="J78" s="16">
        <v>50.53</v>
      </c>
      <c r="K78" s="16">
        <v>112.8</v>
      </c>
      <c r="L78" s="22">
        <v>413.6</v>
      </c>
      <c r="M78" s="22">
        <v>0</v>
      </c>
      <c r="N78" s="16">
        <f t="shared" si="5"/>
        <v>576.93000000000006</v>
      </c>
      <c r="O78" s="16">
        <f t="shared" si="6"/>
        <v>3433.0699999999997</v>
      </c>
      <c r="P78" s="16"/>
      <c r="Q78" s="16"/>
      <c r="R78" s="32"/>
    </row>
    <row r="79" spans="1:18" s="54" customFormat="1" ht="35.1" customHeight="1" thickBot="1" x14ac:dyDescent="0.25">
      <c r="A79" s="18">
        <f t="shared" si="7"/>
        <v>70</v>
      </c>
      <c r="B79" s="108" t="s">
        <v>52</v>
      </c>
      <c r="C79" s="109" t="s">
        <v>137</v>
      </c>
      <c r="D79" s="29">
        <v>2920</v>
      </c>
      <c r="E79" s="29">
        <v>1000</v>
      </c>
      <c r="F79" s="29"/>
      <c r="G79" s="29">
        <v>0</v>
      </c>
      <c r="H79" s="29">
        <v>250</v>
      </c>
      <c r="I79" s="16">
        <f t="shared" si="8"/>
        <v>4170</v>
      </c>
      <c r="J79" s="29">
        <v>52.68</v>
      </c>
      <c r="K79" s="29">
        <v>117.6</v>
      </c>
      <c r="L79" s="25">
        <v>431.2</v>
      </c>
      <c r="M79" s="25">
        <v>0</v>
      </c>
      <c r="N79" s="16">
        <f t="shared" si="5"/>
        <v>601.48</v>
      </c>
      <c r="O79" s="29">
        <f t="shared" si="6"/>
        <v>3568.52</v>
      </c>
      <c r="P79" s="29"/>
      <c r="Q79" s="29"/>
      <c r="R79" s="33"/>
    </row>
    <row r="80" spans="1:18" s="54" customFormat="1" ht="35.1" customHeight="1" thickBot="1" x14ac:dyDescent="0.25">
      <c r="A80" s="18">
        <f t="shared" si="7"/>
        <v>71</v>
      </c>
      <c r="B80" s="108" t="s">
        <v>136</v>
      </c>
      <c r="C80" s="109" t="s">
        <v>137</v>
      </c>
      <c r="D80" s="29">
        <v>2920</v>
      </c>
      <c r="E80" s="29">
        <v>1000</v>
      </c>
      <c r="F80" s="29"/>
      <c r="G80" s="29">
        <v>0</v>
      </c>
      <c r="H80" s="29">
        <v>250</v>
      </c>
      <c r="I80" s="16">
        <f t="shared" si="8"/>
        <v>4170</v>
      </c>
      <c r="J80" s="29">
        <v>52.68</v>
      </c>
      <c r="K80" s="29">
        <v>117.6</v>
      </c>
      <c r="L80" s="25">
        <v>431.2</v>
      </c>
      <c r="M80" s="25">
        <v>0</v>
      </c>
      <c r="N80" s="16">
        <f t="shared" si="5"/>
        <v>601.48</v>
      </c>
      <c r="O80" s="29">
        <f t="shared" si="6"/>
        <v>3568.52</v>
      </c>
      <c r="P80" s="29"/>
      <c r="Q80" s="29"/>
      <c r="R80" s="33"/>
    </row>
    <row r="81" spans="1:18" s="54" customFormat="1" ht="35.1" customHeight="1" thickBot="1" x14ac:dyDescent="0.25">
      <c r="A81" s="18">
        <f t="shared" si="7"/>
        <v>72</v>
      </c>
      <c r="B81" s="108" t="s">
        <v>29</v>
      </c>
      <c r="C81" s="109" t="s">
        <v>14</v>
      </c>
      <c r="D81" s="29">
        <v>1668</v>
      </c>
      <c r="E81" s="29">
        <v>1000</v>
      </c>
      <c r="F81" s="29">
        <v>75</v>
      </c>
      <c r="G81" s="29">
        <v>0</v>
      </c>
      <c r="H81" s="29">
        <v>250</v>
      </c>
      <c r="I81" s="16">
        <f t="shared" si="8"/>
        <v>2993</v>
      </c>
      <c r="J81" s="29">
        <v>36.869999999999997</v>
      </c>
      <c r="K81" s="29">
        <v>82.29</v>
      </c>
      <c r="L81" s="25">
        <v>301.73</v>
      </c>
      <c r="M81" s="25">
        <v>0</v>
      </c>
      <c r="N81" s="16">
        <f t="shared" si="5"/>
        <v>420.89</v>
      </c>
      <c r="O81" s="29">
        <f t="shared" si="6"/>
        <v>2572.11</v>
      </c>
      <c r="P81" s="29"/>
      <c r="Q81" s="29"/>
      <c r="R81" s="33"/>
    </row>
    <row r="82" spans="1:18" s="54" customFormat="1" ht="35.1" customHeight="1" thickBot="1" x14ac:dyDescent="0.25">
      <c r="A82" s="18">
        <f t="shared" si="7"/>
        <v>73</v>
      </c>
      <c r="B82" s="108" t="s">
        <v>140</v>
      </c>
      <c r="C82" s="109" t="s">
        <v>141</v>
      </c>
      <c r="D82" s="16">
        <v>6759</v>
      </c>
      <c r="E82" s="16">
        <v>4000</v>
      </c>
      <c r="F82" s="16"/>
      <c r="G82" s="16">
        <v>0</v>
      </c>
      <c r="H82" s="16">
        <v>250</v>
      </c>
      <c r="I82" s="16">
        <f t="shared" si="8"/>
        <v>11009</v>
      </c>
      <c r="J82" s="16">
        <v>144.6</v>
      </c>
      <c r="K82" s="16">
        <v>322.77</v>
      </c>
      <c r="L82" s="22">
        <v>1613.85</v>
      </c>
      <c r="M82" s="22">
        <v>254.45</v>
      </c>
      <c r="N82" s="16">
        <f t="shared" si="5"/>
        <v>2335.6699999999996</v>
      </c>
      <c r="O82" s="16">
        <f t="shared" si="6"/>
        <v>8673.33</v>
      </c>
      <c r="P82" s="16"/>
      <c r="Q82" s="16"/>
      <c r="R82" s="32"/>
    </row>
    <row r="83" spans="1:18" s="54" customFormat="1" ht="35.1" customHeight="1" thickBot="1" x14ac:dyDescent="0.25">
      <c r="A83" s="18">
        <f t="shared" si="7"/>
        <v>74</v>
      </c>
      <c r="B83" s="108" t="s">
        <v>87</v>
      </c>
      <c r="C83" s="109" t="s">
        <v>124</v>
      </c>
      <c r="D83" s="29">
        <v>6249</v>
      </c>
      <c r="E83" s="29">
        <v>1800</v>
      </c>
      <c r="F83" s="29"/>
      <c r="G83" s="29">
        <v>0</v>
      </c>
      <c r="H83" s="29">
        <v>250</v>
      </c>
      <c r="I83" s="16">
        <f t="shared" si="8"/>
        <v>8299</v>
      </c>
      <c r="J83" s="29">
        <v>108.18</v>
      </c>
      <c r="K83" s="29">
        <v>241.47</v>
      </c>
      <c r="L83" s="25">
        <v>1126.8599999999999</v>
      </c>
      <c r="M83" s="25">
        <v>147.37</v>
      </c>
      <c r="N83" s="16">
        <f t="shared" si="5"/>
        <v>1623.8799999999997</v>
      </c>
      <c r="O83" s="29">
        <f t="shared" si="6"/>
        <v>6675.1200000000008</v>
      </c>
      <c r="P83" s="29"/>
      <c r="Q83" s="29"/>
      <c r="R83" s="33"/>
    </row>
    <row r="84" spans="1:18" s="54" customFormat="1" ht="35.1" customHeight="1" thickBot="1" x14ac:dyDescent="0.25">
      <c r="A84" s="18">
        <f t="shared" si="7"/>
        <v>75</v>
      </c>
      <c r="B84" s="110" t="s">
        <v>43</v>
      </c>
      <c r="C84" s="104" t="s">
        <v>150</v>
      </c>
      <c r="D84" s="16">
        <v>5835</v>
      </c>
      <c r="E84" s="16">
        <v>3000</v>
      </c>
      <c r="F84" s="16"/>
      <c r="G84" s="16">
        <v>0</v>
      </c>
      <c r="H84" s="16">
        <v>250</v>
      </c>
      <c r="I84" s="16">
        <f t="shared" si="8"/>
        <v>9085</v>
      </c>
      <c r="J84" s="16">
        <v>118.74</v>
      </c>
      <c r="K84" s="16">
        <v>265.05</v>
      </c>
      <c r="L84" s="22">
        <v>1236.9000000000001</v>
      </c>
      <c r="M84" s="22">
        <v>179.99</v>
      </c>
      <c r="N84" s="16">
        <f t="shared" si="5"/>
        <v>1800.68</v>
      </c>
      <c r="O84" s="16">
        <f t="shared" si="6"/>
        <v>7284.32</v>
      </c>
      <c r="P84" s="16"/>
      <c r="Q84" s="16"/>
      <c r="R84" s="32"/>
    </row>
    <row r="85" spans="1:18" s="54" customFormat="1" ht="35.1" customHeight="1" thickBot="1" x14ac:dyDescent="0.25">
      <c r="A85" s="18">
        <f t="shared" si="7"/>
        <v>76</v>
      </c>
      <c r="B85" s="87" t="s">
        <v>56</v>
      </c>
      <c r="C85" s="21" t="s">
        <v>181</v>
      </c>
      <c r="D85" s="16">
        <v>3241</v>
      </c>
      <c r="E85" s="16">
        <v>1000</v>
      </c>
      <c r="F85" s="16"/>
      <c r="G85" s="16">
        <v>0</v>
      </c>
      <c r="H85" s="16">
        <v>250</v>
      </c>
      <c r="I85" s="16">
        <f t="shared" si="8"/>
        <v>4491</v>
      </c>
      <c r="J85" s="16">
        <v>57</v>
      </c>
      <c r="K85" s="16">
        <v>127.23</v>
      </c>
      <c r="L85" s="22">
        <v>508.92</v>
      </c>
      <c r="M85" s="22">
        <v>0</v>
      </c>
      <c r="N85" s="16">
        <f t="shared" si="5"/>
        <v>693.15000000000009</v>
      </c>
      <c r="O85" s="16">
        <f t="shared" si="6"/>
        <v>3797.85</v>
      </c>
      <c r="P85" s="16"/>
      <c r="Q85" s="16"/>
      <c r="R85" s="32"/>
    </row>
    <row r="86" spans="1:18" s="54" customFormat="1" ht="35.1" customHeight="1" thickBot="1" x14ac:dyDescent="0.25">
      <c r="A86" s="18">
        <f t="shared" si="7"/>
        <v>77</v>
      </c>
      <c r="B86" s="87" t="s">
        <v>122</v>
      </c>
      <c r="C86" s="21" t="s">
        <v>144</v>
      </c>
      <c r="D86" s="16">
        <v>2760</v>
      </c>
      <c r="E86" s="16">
        <v>1000</v>
      </c>
      <c r="F86" s="16"/>
      <c r="G86" s="16">
        <v>0</v>
      </c>
      <c r="H86" s="16">
        <v>250</v>
      </c>
      <c r="I86" s="16">
        <f t="shared" si="8"/>
        <v>4010</v>
      </c>
      <c r="J86" s="16">
        <v>50.53</v>
      </c>
      <c r="K86" s="16">
        <v>112.8</v>
      </c>
      <c r="L86" s="22">
        <v>413.6</v>
      </c>
      <c r="M86" s="22">
        <v>0</v>
      </c>
      <c r="N86" s="16">
        <f t="shared" si="5"/>
        <v>576.93000000000006</v>
      </c>
      <c r="O86" s="16">
        <f t="shared" si="6"/>
        <v>3433.0699999999997</v>
      </c>
      <c r="P86" s="16"/>
      <c r="Q86" s="16"/>
      <c r="R86" s="32"/>
    </row>
    <row r="87" spans="1:18" s="54" customFormat="1" ht="35.1" customHeight="1" thickBot="1" x14ac:dyDescent="0.25">
      <c r="A87" s="18">
        <f t="shared" si="7"/>
        <v>78</v>
      </c>
      <c r="B87" s="87" t="s">
        <v>44</v>
      </c>
      <c r="C87" s="21" t="s">
        <v>152</v>
      </c>
      <c r="D87" s="16">
        <v>1668</v>
      </c>
      <c r="E87" s="16">
        <v>1000</v>
      </c>
      <c r="F87" s="16">
        <v>75</v>
      </c>
      <c r="G87" s="16">
        <v>0</v>
      </c>
      <c r="H87" s="16">
        <v>250</v>
      </c>
      <c r="I87" s="16">
        <f t="shared" si="8"/>
        <v>2993</v>
      </c>
      <c r="J87" s="16">
        <v>36.869999999999997</v>
      </c>
      <c r="K87" s="16">
        <v>82.29</v>
      </c>
      <c r="L87" s="22">
        <v>301.73</v>
      </c>
      <c r="M87" s="22">
        <v>0</v>
      </c>
      <c r="N87" s="16">
        <f t="shared" si="5"/>
        <v>420.89</v>
      </c>
      <c r="O87" s="16">
        <f t="shared" si="6"/>
        <v>2572.11</v>
      </c>
      <c r="P87" s="16">
        <v>1870</v>
      </c>
      <c r="Q87" s="16"/>
      <c r="R87" s="32"/>
    </row>
    <row r="88" spans="1:18" s="54" customFormat="1" ht="35.1" customHeight="1" thickBot="1" x14ac:dyDescent="0.25">
      <c r="A88" s="18">
        <f t="shared" si="7"/>
        <v>79</v>
      </c>
      <c r="B88" s="87" t="s">
        <v>149</v>
      </c>
      <c r="C88" s="21" t="s">
        <v>179</v>
      </c>
      <c r="D88" s="16">
        <v>5373</v>
      </c>
      <c r="E88" s="16">
        <v>3000</v>
      </c>
      <c r="F88" s="16"/>
      <c r="G88" s="16">
        <v>375</v>
      </c>
      <c r="H88" s="16">
        <v>250</v>
      </c>
      <c r="I88" s="16">
        <f t="shared" si="8"/>
        <v>8998</v>
      </c>
      <c r="J88" s="16">
        <v>117.57</v>
      </c>
      <c r="K88" s="16">
        <v>262.44</v>
      </c>
      <c r="L88" s="22">
        <v>1224.72</v>
      </c>
      <c r="M88" s="22">
        <v>176.38</v>
      </c>
      <c r="N88" s="16">
        <f t="shared" si="5"/>
        <v>1781.1100000000001</v>
      </c>
      <c r="O88" s="16">
        <f t="shared" si="6"/>
        <v>7216.8899999999994</v>
      </c>
      <c r="P88" s="16"/>
      <c r="Q88" s="16"/>
      <c r="R88" s="32"/>
    </row>
    <row r="89" spans="1:18" s="54" customFormat="1" ht="35.1" customHeight="1" thickBot="1" x14ac:dyDescent="0.25">
      <c r="A89" s="18">
        <f t="shared" si="7"/>
        <v>80</v>
      </c>
      <c r="B89" s="111" t="s">
        <v>108</v>
      </c>
      <c r="C89" s="107" t="s">
        <v>172</v>
      </c>
      <c r="D89" s="16">
        <v>2920</v>
      </c>
      <c r="E89" s="16">
        <v>1000</v>
      </c>
      <c r="F89" s="16"/>
      <c r="G89" s="16">
        <v>0</v>
      </c>
      <c r="H89" s="16">
        <v>250</v>
      </c>
      <c r="I89" s="16">
        <f t="shared" si="8"/>
        <v>4170</v>
      </c>
      <c r="J89" s="16">
        <v>52.68</v>
      </c>
      <c r="K89" s="16">
        <v>117.6</v>
      </c>
      <c r="L89" s="61">
        <v>431.2</v>
      </c>
      <c r="M89" s="22">
        <v>0</v>
      </c>
      <c r="N89" s="16">
        <f t="shared" si="5"/>
        <v>601.48</v>
      </c>
      <c r="O89" s="16">
        <f t="shared" si="6"/>
        <v>3568.52</v>
      </c>
      <c r="P89" s="16"/>
      <c r="Q89" s="16"/>
      <c r="R89" s="32"/>
    </row>
    <row r="90" spans="1:18" s="54" customFormat="1" ht="35.1" customHeight="1" thickBot="1" x14ac:dyDescent="0.25">
      <c r="A90" s="18">
        <f t="shared" si="7"/>
        <v>81</v>
      </c>
      <c r="B90" s="87" t="s">
        <v>59</v>
      </c>
      <c r="C90" s="21" t="s">
        <v>307</v>
      </c>
      <c r="D90" s="16">
        <v>3404</v>
      </c>
      <c r="E90" s="16">
        <v>1000</v>
      </c>
      <c r="F90" s="16"/>
      <c r="G90" s="16">
        <v>0</v>
      </c>
      <c r="H90" s="16">
        <v>250</v>
      </c>
      <c r="I90" s="16">
        <f t="shared" si="8"/>
        <v>4654</v>
      </c>
      <c r="J90" s="16">
        <v>59.19</v>
      </c>
      <c r="K90" s="16">
        <v>132.12</v>
      </c>
      <c r="L90" s="22">
        <v>528.48</v>
      </c>
      <c r="M90" s="22">
        <v>0.5</v>
      </c>
      <c r="N90" s="16">
        <f t="shared" si="5"/>
        <v>720.29</v>
      </c>
      <c r="O90" s="16">
        <f t="shared" si="6"/>
        <v>3933.71</v>
      </c>
      <c r="P90" s="16"/>
      <c r="Q90" s="16"/>
      <c r="R90" s="32"/>
    </row>
    <row r="91" spans="1:18" s="54" customFormat="1" ht="35.1" customHeight="1" thickBot="1" x14ac:dyDescent="0.25">
      <c r="A91" s="18">
        <f t="shared" si="7"/>
        <v>82</v>
      </c>
      <c r="B91" s="87" t="s">
        <v>91</v>
      </c>
      <c r="C91" s="21" t="s">
        <v>93</v>
      </c>
      <c r="D91" s="16">
        <v>1668</v>
      </c>
      <c r="E91" s="16">
        <v>1000</v>
      </c>
      <c r="F91" s="16">
        <v>75</v>
      </c>
      <c r="G91" s="16">
        <v>0</v>
      </c>
      <c r="H91" s="16">
        <v>250</v>
      </c>
      <c r="I91" s="16">
        <f t="shared" si="8"/>
        <v>2993</v>
      </c>
      <c r="J91" s="16">
        <v>36.869999999999997</v>
      </c>
      <c r="K91" s="16">
        <v>82.29</v>
      </c>
      <c r="L91" s="22">
        <v>301.73</v>
      </c>
      <c r="M91" s="22">
        <v>0</v>
      </c>
      <c r="N91" s="16">
        <f t="shared" si="5"/>
        <v>420.89</v>
      </c>
      <c r="O91" s="16">
        <f t="shared" si="6"/>
        <v>2572.11</v>
      </c>
      <c r="P91" s="16"/>
      <c r="Q91" s="16"/>
      <c r="R91" s="32"/>
    </row>
    <row r="92" spans="1:18" s="54" customFormat="1" ht="35.1" customHeight="1" thickBot="1" x14ac:dyDescent="0.25">
      <c r="A92" s="18">
        <f t="shared" si="7"/>
        <v>83</v>
      </c>
      <c r="B92" s="110" t="s">
        <v>89</v>
      </c>
      <c r="C92" s="104" t="s">
        <v>45</v>
      </c>
      <c r="D92" s="16">
        <v>1668</v>
      </c>
      <c r="E92" s="16">
        <v>1000</v>
      </c>
      <c r="F92" s="16">
        <v>75</v>
      </c>
      <c r="G92" s="16">
        <v>0</v>
      </c>
      <c r="H92" s="16">
        <v>250</v>
      </c>
      <c r="I92" s="16">
        <f t="shared" si="8"/>
        <v>2993</v>
      </c>
      <c r="J92" s="16">
        <v>36.869999999999997</v>
      </c>
      <c r="K92" s="16">
        <v>82.29</v>
      </c>
      <c r="L92" s="22">
        <v>301.73</v>
      </c>
      <c r="M92" s="22">
        <v>0</v>
      </c>
      <c r="N92" s="16">
        <f t="shared" si="5"/>
        <v>420.89</v>
      </c>
      <c r="O92" s="16">
        <f t="shared" si="6"/>
        <v>2572.11</v>
      </c>
      <c r="P92" s="16"/>
      <c r="Q92" s="16"/>
      <c r="R92" s="32"/>
    </row>
    <row r="93" spans="1:18" s="54" customFormat="1" ht="35.1" customHeight="1" thickBot="1" x14ac:dyDescent="0.25">
      <c r="A93" s="18">
        <f t="shared" si="7"/>
        <v>84</v>
      </c>
      <c r="B93" s="87" t="s">
        <v>50</v>
      </c>
      <c r="C93" s="21" t="s">
        <v>307</v>
      </c>
      <c r="D93" s="16">
        <v>3404</v>
      </c>
      <c r="E93" s="16">
        <v>1000</v>
      </c>
      <c r="F93" s="16"/>
      <c r="G93" s="16">
        <v>0</v>
      </c>
      <c r="H93" s="16">
        <v>250</v>
      </c>
      <c r="I93" s="16">
        <f t="shared" si="8"/>
        <v>4654</v>
      </c>
      <c r="J93" s="16">
        <v>59.19</v>
      </c>
      <c r="K93" s="16">
        <v>132.12</v>
      </c>
      <c r="L93" s="22">
        <v>528.48</v>
      </c>
      <c r="M93" s="22">
        <v>0.5</v>
      </c>
      <c r="N93" s="16">
        <f t="shared" si="5"/>
        <v>720.29</v>
      </c>
      <c r="O93" s="16">
        <f t="shared" si="6"/>
        <v>3933.71</v>
      </c>
      <c r="P93" s="16"/>
      <c r="Q93" s="16"/>
      <c r="R93" s="32"/>
    </row>
    <row r="94" spans="1:18" s="54" customFormat="1" ht="35.1" customHeight="1" thickBot="1" x14ac:dyDescent="0.25">
      <c r="A94" s="18">
        <f t="shared" si="7"/>
        <v>85</v>
      </c>
      <c r="B94" s="32" t="s">
        <v>68</v>
      </c>
      <c r="C94" s="32" t="s">
        <v>166</v>
      </c>
      <c r="D94" s="32">
        <v>2920</v>
      </c>
      <c r="E94" s="32">
        <v>1000</v>
      </c>
      <c r="F94" s="32"/>
      <c r="G94" s="32">
        <v>0</v>
      </c>
      <c r="H94" s="32">
        <v>250</v>
      </c>
      <c r="I94" s="16">
        <f t="shared" si="8"/>
        <v>4170</v>
      </c>
      <c r="J94" s="32">
        <v>52.68</v>
      </c>
      <c r="K94" s="32">
        <v>117.6</v>
      </c>
      <c r="L94" s="32">
        <v>431.2</v>
      </c>
      <c r="M94" s="32">
        <v>0</v>
      </c>
      <c r="N94" s="16">
        <f t="shared" si="5"/>
        <v>601.48</v>
      </c>
      <c r="O94" s="32">
        <f t="shared" si="6"/>
        <v>3568.52</v>
      </c>
      <c r="P94" s="32"/>
      <c r="Q94" s="32"/>
      <c r="R94" s="32"/>
    </row>
    <row r="95" spans="1:18" s="54" customFormat="1" ht="35.1" customHeight="1" thickBot="1" x14ac:dyDescent="0.25">
      <c r="A95" s="18">
        <f t="shared" si="7"/>
        <v>86</v>
      </c>
      <c r="B95" s="87" t="s">
        <v>153</v>
      </c>
      <c r="C95" s="21" t="s">
        <v>152</v>
      </c>
      <c r="D95" s="16">
        <v>1668</v>
      </c>
      <c r="E95" s="16">
        <v>1000</v>
      </c>
      <c r="F95" s="16">
        <v>75</v>
      </c>
      <c r="G95" s="16">
        <v>0</v>
      </c>
      <c r="H95" s="16">
        <v>250</v>
      </c>
      <c r="I95" s="16">
        <f t="shared" si="8"/>
        <v>2993</v>
      </c>
      <c r="J95" s="16">
        <v>36.869999999999997</v>
      </c>
      <c r="K95" s="16">
        <v>82.29</v>
      </c>
      <c r="L95" s="22">
        <v>301.73</v>
      </c>
      <c r="M95" s="22">
        <v>0</v>
      </c>
      <c r="N95" s="16">
        <f t="shared" si="5"/>
        <v>420.89</v>
      </c>
      <c r="O95" s="16">
        <f t="shared" si="6"/>
        <v>2572.11</v>
      </c>
      <c r="P95" s="16">
        <f>630+1438+1758</f>
        <v>3826</v>
      </c>
      <c r="Q95" s="16"/>
      <c r="R95" s="32"/>
    </row>
    <row r="96" spans="1:18" s="54" customFormat="1" ht="35.1" customHeight="1" thickBot="1" x14ac:dyDescent="0.25">
      <c r="A96" s="18">
        <f t="shared" si="7"/>
        <v>87</v>
      </c>
      <c r="B96" s="87" t="s">
        <v>154</v>
      </c>
      <c r="C96" s="21" t="s">
        <v>155</v>
      </c>
      <c r="D96" s="16">
        <v>3241</v>
      </c>
      <c r="E96" s="16">
        <v>1000</v>
      </c>
      <c r="F96" s="16"/>
      <c r="G96" s="16">
        <v>0</v>
      </c>
      <c r="H96" s="16">
        <v>250</v>
      </c>
      <c r="I96" s="16">
        <f t="shared" si="8"/>
        <v>4491</v>
      </c>
      <c r="J96" s="16">
        <v>57</v>
      </c>
      <c r="K96" s="16">
        <v>127.23</v>
      </c>
      <c r="L96" s="22">
        <v>508.92</v>
      </c>
      <c r="M96" s="22">
        <v>0</v>
      </c>
      <c r="N96" s="16">
        <f t="shared" si="5"/>
        <v>693.15000000000009</v>
      </c>
      <c r="O96" s="16">
        <f t="shared" si="6"/>
        <v>3797.85</v>
      </c>
      <c r="P96" s="16">
        <v>754</v>
      </c>
      <c r="Q96" s="16"/>
      <c r="R96" s="32"/>
    </row>
    <row r="97" spans="1:18" s="54" customFormat="1" ht="35.1" customHeight="1" thickBot="1" x14ac:dyDescent="0.25">
      <c r="A97" s="18">
        <f t="shared" si="7"/>
        <v>88</v>
      </c>
      <c r="B97" s="87" t="s">
        <v>156</v>
      </c>
      <c r="C97" s="21" t="s">
        <v>157</v>
      </c>
      <c r="D97" s="16">
        <v>5787</v>
      </c>
      <c r="E97" s="16">
        <v>1800</v>
      </c>
      <c r="F97" s="16"/>
      <c r="G97" s="16">
        <v>0</v>
      </c>
      <c r="H97" s="16">
        <v>250</v>
      </c>
      <c r="I97" s="16">
        <f t="shared" si="8"/>
        <v>7837</v>
      </c>
      <c r="J97" s="16">
        <v>101.97</v>
      </c>
      <c r="K97" s="16">
        <v>227.61</v>
      </c>
      <c r="L97" s="22">
        <v>986.31</v>
      </c>
      <c r="M97" s="22">
        <v>263.97000000000003</v>
      </c>
      <c r="N97" s="16">
        <f t="shared" si="5"/>
        <v>1579.86</v>
      </c>
      <c r="O97" s="16">
        <f t="shared" si="6"/>
        <v>6257.14</v>
      </c>
      <c r="P97" s="16"/>
      <c r="Q97" s="16"/>
      <c r="R97" s="32"/>
    </row>
    <row r="98" spans="1:18" s="54" customFormat="1" ht="35.1" customHeight="1" thickBot="1" x14ac:dyDescent="0.25">
      <c r="A98" s="18">
        <f t="shared" si="7"/>
        <v>89</v>
      </c>
      <c r="B98" s="87" t="s">
        <v>160</v>
      </c>
      <c r="C98" s="21" t="s">
        <v>152</v>
      </c>
      <c r="D98" s="16">
        <v>1668</v>
      </c>
      <c r="E98" s="16">
        <v>1000</v>
      </c>
      <c r="F98" s="16">
        <v>75</v>
      </c>
      <c r="G98" s="16">
        <v>0</v>
      </c>
      <c r="H98" s="16">
        <v>250</v>
      </c>
      <c r="I98" s="16">
        <f t="shared" si="8"/>
        <v>2993</v>
      </c>
      <c r="J98" s="16">
        <v>36.869999999999997</v>
      </c>
      <c r="K98" s="16">
        <v>82.29</v>
      </c>
      <c r="L98" s="22">
        <v>301.73</v>
      </c>
      <c r="M98" s="22">
        <v>0</v>
      </c>
      <c r="N98" s="16">
        <f t="shared" si="5"/>
        <v>420.89</v>
      </c>
      <c r="O98" s="16">
        <f t="shared" si="6"/>
        <v>2572.11</v>
      </c>
      <c r="P98" s="16">
        <f>10270+210</f>
        <v>10480</v>
      </c>
      <c r="Q98" s="16"/>
      <c r="R98" s="32"/>
    </row>
    <row r="99" spans="1:18" s="54" customFormat="1" ht="35.1" customHeight="1" thickBot="1" x14ac:dyDescent="0.25">
      <c r="A99" s="18">
        <f t="shared" si="7"/>
        <v>90</v>
      </c>
      <c r="B99" s="87" t="s">
        <v>161</v>
      </c>
      <c r="C99" s="21" t="s">
        <v>142</v>
      </c>
      <c r="D99" s="16">
        <v>2920</v>
      </c>
      <c r="E99" s="16">
        <v>1000</v>
      </c>
      <c r="F99" s="16"/>
      <c r="G99" s="16">
        <v>0</v>
      </c>
      <c r="H99" s="16">
        <v>250</v>
      </c>
      <c r="I99" s="16">
        <f t="shared" si="8"/>
        <v>4170</v>
      </c>
      <c r="J99" s="16">
        <v>52.68</v>
      </c>
      <c r="K99" s="16">
        <v>117.6</v>
      </c>
      <c r="L99" s="22">
        <v>431.2</v>
      </c>
      <c r="M99" s="22"/>
      <c r="N99" s="16">
        <f t="shared" si="5"/>
        <v>601.48</v>
      </c>
      <c r="O99" s="16">
        <f t="shared" si="6"/>
        <v>3568.52</v>
      </c>
      <c r="P99" s="16"/>
      <c r="Q99" s="16"/>
      <c r="R99" s="32"/>
    </row>
    <row r="100" spans="1:18" s="54" customFormat="1" ht="35.1" customHeight="1" thickBot="1" x14ac:dyDescent="0.25">
      <c r="A100" s="18">
        <f t="shared" si="7"/>
        <v>91</v>
      </c>
      <c r="B100" s="87" t="s">
        <v>177</v>
      </c>
      <c r="C100" s="21" t="s">
        <v>162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f t="shared" si="8"/>
        <v>0</v>
      </c>
      <c r="J100" s="16">
        <v>0</v>
      </c>
      <c r="K100" s="16">
        <v>0</v>
      </c>
      <c r="L100" s="22">
        <v>0</v>
      </c>
      <c r="M100" s="22">
        <v>0</v>
      </c>
      <c r="N100" s="16">
        <f t="shared" si="5"/>
        <v>0</v>
      </c>
      <c r="O100" s="16">
        <f t="shared" si="6"/>
        <v>0</v>
      </c>
      <c r="P100" s="16"/>
      <c r="Q100" s="16"/>
      <c r="R100" s="55"/>
    </row>
    <row r="101" spans="1:18" s="54" customFormat="1" ht="35.1" customHeight="1" thickBot="1" x14ac:dyDescent="0.25">
      <c r="A101" s="18">
        <f t="shared" si="7"/>
        <v>92</v>
      </c>
      <c r="B101" s="32" t="s">
        <v>163</v>
      </c>
      <c r="C101" s="55" t="s">
        <v>152</v>
      </c>
      <c r="D101" s="32">
        <v>1668</v>
      </c>
      <c r="E101" s="32">
        <v>1000</v>
      </c>
      <c r="F101" s="32">
        <v>75</v>
      </c>
      <c r="G101" s="32">
        <v>0</v>
      </c>
      <c r="H101" s="32">
        <v>250</v>
      </c>
      <c r="I101" s="16">
        <f t="shared" si="8"/>
        <v>2993</v>
      </c>
      <c r="J101" s="32">
        <v>36.869999999999997</v>
      </c>
      <c r="K101" s="32">
        <v>82.29</v>
      </c>
      <c r="L101" s="32">
        <v>301.73</v>
      </c>
      <c r="M101" s="32">
        <v>0</v>
      </c>
      <c r="N101" s="16">
        <f t="shared" si="5"/>
        <v>420.89</v>
      </c>
      <c r="O101" s="32">
        <f t="shared" si="6"/>
        <v>2572.11</v>
      </c>
      <c r="P101" s="32">
        <f>840+170+590</f>
        <v>1600</v>
      </c>
      <c r="Q101" s="53"/>
      <c r="R101" s="32"/>
    </row>
    <row r="102" spans="1:18" s="54" customFormat="1" ht="35.1" customHeight="1" thickBot="1" x14ac:dyDescent="0.25">
      <c r="A102" s="18">
        <f t="shared" si="7"/>
        <v>93</v>
      </c>
      <c r="B102" s="32" t="s">
        <v>164</v>
      </c>
      <c r="C102" s="55" t="s">
        <v>14</v>
      </c>
      <c r="D102" s="32">
        <v>1668</v>
      </c>
      <c r="E102" s="32">
        <v>1000</v>
      </c>
      <c r="F102" s="32">
        <v>75</v>
      </c>
      <c r="G102" s="32"/>
      <c r="H102" s="32">
        <v>250</v>
      </c>
      <c r="I102" s="16">
        <f t="shared" si="8"/>
        <v>2993</v>
      </c>
      <c r="J102" s="32">
        <v>36.869999999999997</v>
      </c>
      <c r="K102" s="32">
        <v>82.29</v>
      </c>
      <c r="L102" s="32">
        <v>301.73</v>
      </c>
      <c r="M102" s="32"/>
      <c r="N102" s="16">
        <f t="shared" si="5"/>
        <v>420.89</v>
      </c>
      <c r="O102" s="32">
        <f t="shared" si="6"/>
        <v>2572.11</v>
      </c>
      <c r="P102" s="32"/>
      <c r="Q102" s="53"/>
      <c r="R102" s="32"/>
    </row>
    <row r="103" spans="1:18" s="54" customFormat="1" ht="35.1" customHeight="1" thickBot="1" x14ac:dyDescent="0.25">
      <c r="A103" s="18">
        <f t="shared" si="7"/>
        <v>94</v>
      </c>
      <c r="B103" s="32" t="s">
        <v>167</v>
      </c>
      <c r="C103" s="55" t="s">
        <v>168</v>
      </c>
      <c r="D103" s="32">
        <v>2375</v>
      </c>
      <c r="E103" s="32">
        <v>1000</v>
      </c>
      <c r="F103" s="32"/>
      <c r="G103" s="32"/>
      <c r="H103" s="32">
        <v>250</v>
      </c>
      <c r="I103" s="16">
        <f t="shared" si="8"/>
        <v>3625</v>
      </c>
      <c r="J103" s="32">
        <v>45.36</v>
      </c>
      <c r="K103" s="32">
        <v>101.25</v>
      </c>
      <c r="L103" s="32">
        <v>371.25</v>
      </c>
      <c r="M103" s="32"/>
      <c r="N103" s="16">
        <f t="shared" si="5"/>
        <v>517.86</v>
      </c>
      <c r="O103" s="32">
        <f t="shared" si="6"/>
        <v>3107.14</v>
      </c>
      <c r="P103" s="32"/>
      <c r="Q103" s="53"/>
      <c r="R103" s="32"/>
    </row>
    <row r="104" spans="1:18" s="54" customFormat="1" ht="35.1" customHeight="1" thickBot="1" x14ac:dyDescent="0.25">
      <c r="A104" s="18">
        <f t="shared" si="7"/>
        <v>95</v>
      </c>
      <c r="B104" s="32" t="s">
        <v>173</v>
      </c>
      <c r="C104" s="55" t="s">
        <v>174</v>
      </c>
      <c r="D104" s="32">
        <v>2920</v>
      </c>
      <c r="E104" s="32">
        <v>1000</v>
      </c>
      <c r="F104" s="32"/>
      <c r="G104" s="32"/>
      <c r="H104" s="32">
        <v>250</v>
      </c>
      <c r="I104" s="16">
        <f t="shared" si="8"/>
        <v>4170</v>
      </c>
      <c r="J104" s="32">
        <v>52.68</v>
      </c>
      <c r="K104" s="32">
        <v>117.6</v>
      </c>
      <c r="L104" s="32">
        <v>431.2</v>
      </c>
      <c r="M104" s="32">
        <v>0</v>
      </c>
      <c r="N104" s="16">
        <f t="shared" si="5"/>
        <v>601.48</v>
      </c>
      <c r="O104" s="32">
        <f t="shared" si="6"/>
        <v>3568.52</v>
      </c>
      <c r="P104" s="32"/>
      <c r="Q104" s="53"/>
      <c r="R104" s="32"/>
    </row>
    <row r="105" spans="1:18" s="54" customFormat="1" ht="35.1" customHeight="1" thickBot="1" x14ac:dyDescent="0.25">
      <c r="A105" s="18">
        <f t="shared" si="7"/>
        <v>96</v>
      </c>
      <c r="B105" s="32" t="s">
        <v>176</v>
      </c>
      <c r="C105" s="55" t="s">
        <v>162</v>
      </c>
      <c r="D105" s="32">
        <v>5373</v>
      </c>
      <c r="E105" s="32">
        <v>3000</v>
      </c>
      <c r="F105" s="32"/>
      <c r="G105" s="32"/>
      <c r="H105" s="32">
        <v>250</v>
      </c>
      <c r="I105" s="16">
        <f t="shared" si="8"/>
        <v>8623</v>
      </c>
      <c r="J105" s="32">
        <v>112.53</v>
      </c>
      <c r="K105" s="32">
        <v>251.19</v>
      </c>
      <c r="L105" s="32">
        <v>1172.22</v>
      </c>
      <c r="M105" s="32">
        <v>330.79</v>
      </c>
      <c r="N105" s="16">
        <f t="shared" si="5"/>
        <v>1866.73</v>
      </c>
      <c r="O105" s="32">
        <f t="shared" si="6"/>
        <v>6756.27</v>
      </c>
      <c r="P105" s="32"/>
      <c r="Q105" s="53"/>
      <c r="R105" s="32"/>
    </row>
    <row r="106" spans="1:18" s="54" customFormat="1" ht="35.1" customHeight="1" thickBot="1" x14ac:dyDescent="0.25">
      <c r="A106" s="18">
        <f t="shared" si="7"/>
        <v>97</v>
      </c>
      <c r="B106" s="32" t="s">
        <v>178</v>
      </c>
      <c r="C106" s="55" t="s">
        <v>14</v>
      </c>
      <c r="D106" s="32">
        <v>1668</v>
      </c>
      <c r="E106" s="32">
        <v>1000</v>
      </c>
      <c r="F106" s="32">
        <v>75</v>
      </c>
      <c r="G106" s="32"/>
      <c r="H106" s="32">
        <v>250</v>
      </c>
      <c r="I106" s="16">
        <f t="shared" ref="I106:I120" si="9">SUM(D106:H106)</f>
        <v>2993</v>
      </c>
      <c r="J106" s="32">
        <v>36.869999999999997</v>
      </c>
      <c r="K106" s="32">
        <v>82.29</v>
      </c>
      <c r="L106" s="32">
        <v>301.73</v>
      </c>
      <c r="M106" s="32">
        <v>0</v>
      </c>
      <c r="N106" s="16">
        <f t="shared" si="5"/>
        <v>420.89</v>
      </c>
      <c r="O106" s="32">
        <f t="shared" si="6"/>
        <v>2572.11</v>
      </c>
      <c r="P106" s="32"/>
      <c r="Q106" s="53"/>
      <c r="R106" s="32"/>
    </row>
    <row r="107" spans="1:18" s="54" customFormat="1" ht="35.1" customHeight="1" thickBot="1" x14ac:dyDescent="0.25">
      <c r="A107" s="18">
        <f t="shared" si="7"/>
        <v>98</v>
      </c>
      <c r="B107" s="32" t="s">
        <v>182</v>
      </c>
      <c r="C107" s="55" t="s">
        <v>181</v>
      </c>
      <c r="D107" s="32">
        <v>3241</v>
      </c>
      <c r="E107" s="32">
        <v>1000</v>
      </c>
      <c r="F107" s="32"/>
      <c r="G107" s="32"/>
      <c r="H107" s="32">
        <v>250</v>
      </c>
      <c r="I107" s="16">
        <f t="shared" si="9"/>
        <v>4491</v>
      </c>
      <c r="J107" s="32">
        <v>57</v>
      </c>
      <c r="K107" s="32">
        <v>127.23</v>
      </c>
      <c r="L107" s="32">
        <v>508.92</v>
      </c>
      <c r="M107" s="32">
        <v>0</v>
      </c>
      <c r="N107" s="16">
        <f t="shared" si="5"/>
        <v>693.15000000000009</v>
      </c>
      <c r="O107" s="32">
        <f t="shared" si="6"/>
        <v>3797.85</v>
      </c>
      <c r="P107" s="32"/>
      <c r="Q107" s="53"/>
      <c r="R107" s="32"/>
    </row>
    <row r="108" spans="1:18" s="54" customFormat="1" ht="35.1" customHeight="1" thickBot="1" x14ac:dyDescent="0.25">
      <c r="A108" s="18">
        <f t="shared" si="7"/>
        <v>99</v>
      </c>
      <c r="B108" s="32" t="s">
        <v>315</v>
      </c>
      <c r="C108" s="55" t="s">
        <v>316</v>
      </c>
      <c r="D108" s="32">
        <v>2920</v>
      </c>
      <c r="E108" s="32">
        <v>1000</v>
      </c>
      <c r="F108" s="32"/>
      <c r="G108" s="32"/>
      <c r="H108" s="32">
        <v>250</v>
      </c>
      <c r="I108" s="16">
        <f t="shared" si="9"/>
        <v>4170</v>
      </c>
      <c r="J108" s="32">
        <v>52.68</v>
      </c>
      <c r="K108" s="32">
        <v>117.6</v>
      </c>
      <c r="L108" s="32">
        <v>431.2</v>
      </c>
      <c r="M108" s="32"/>
      <c r="N108" s="16">
        <v>601.48</v>
      </c>
      <c r="O108" s="32">
        <v>3568.52</v>
      </c>
      <c r="P108" s="32"/>
      <c r="Q108" s="53"/>
      <c r="R108" s="32"/>
    </row>
    <row r="109" spans="1:18" s="54" customFormat="1" ht="31.5" customHeight="1" thickBot="1" x14ac:dyDescent="0.25">
      <c r="A109" s="18">
        <f t="shared" si="7"/>
        <v>100</v>
      </c>
      <c r="B109" s="32" t="s">
        <v>326</v>
      </c>
      <c r="C109" s="55" t="s">
        <v>308</v>
      </c>
      <c r="D109" s="32">
        <v>2375</v>
      </c>
      <c r="E109" s="32">
        <v>1000</v>
      </c>
      <c r="F109" s="32"/>
      <c r="G109" s="32"/>
      <c r="H109" s="32">
        <v>250</v>
      </c>
      <c r="I109" s="16">
        <f t="shared" si="9"/>
        <v>3625</v>
      </c>
      <c r="J109" s="32">
        <v>45.36</v>
      </c>
      <c r="K109" s="32">
        <v>101.25</v>
      </c>
      <c r="L109" s="32">
        <v>371.25</v>
      </c>
      <c r="M109" s="32">
        <v>0</v>
      </c>
      <c r="N109" s="16">
        <v>517.86</v>
      </c>
      <c r="O109" s="32">
        <v>3107.14</v>
      </c>
      <c r="P109" s="32"/>
      <c r="Q109" s="53"/>
      <c r="R109" s="32"/>
    </row>
    <row r="110" spans="1:18" s="54" customFormat="1" ht="31.5" customHeight="1" thickBot="1" x14ac:dyDescent="0.25">
      <c r="A110" s="18">
        <f t="shared" si="7"/>
        <v>101</v>
      </c>
      <c r="B110" s="32" t="s">
        <v>459</v>
      </c>
      <c r="C110" s="55" t="s">
        <v>152</v>
      </c>
      <c r="D110" s="32">
        <v>1668</v>
      </c>
      <c r="E110" s="32">
        <v>1000</v>
      </c>
      <c r="F110" s="32">
        <v>75</v>
      </c>
      <c r="G110" s="32"/>
      <c r="H110" s="32">
        <v>250</v>
      </c>
      <c r="I110" s="16">
        <f t="shared" si="9"/>
        <v>2993</v>
      </c>
      <c r="J110" s="32">
        <v>36.869999999999997</v>
      </c>
      <c r="K110" s="32">
        <v>82.29</v>
      </c>
      <c r="L110" s="32">
        <v>301.73</v>
      </c>
      <c r="M110" s="32"/>
      <c r="N110" s="16">
        <f t="shared" ref="N110:N116" si="10">SUM(J110:M110)</f>
        <v>420.89</v>
      </c>
      <c r="O110" s="32">
        <f>I110-N110</f>
        <v>2572.11</v>
      </c>
      <c r="P110" s="32">
        <f>630+1320</f>
        <v>1950</v>
      </c>
      <c r="Q110" s="53"/>
      <c r="R110" s="32"/>
    </row>
    <row r="111" spans="1:18" s="54" customFormat="1" ht="31.5" customHeight="1" thickBot="1" x14ac:dyDescent="0.25">
      <c r="A111" s="18">
        <f t="shared" si="7"/>
        <v>102</v>
      </c>
      <c r="B111" s="32" t="s">
        <v>460</v>
      </c>
      <c r="C111" s="55" t="s">
        <v>152</v>
      </c>
      <c r="D111" s="32">
        <v>1668</v>
      </c>
      <c r="E111" s="32">
        <v>1000</v>
      </c>
      <c r="F111" s="32">
        <v>75</v>
      </c>
      <c r="G111" s="32"/>
      <c r="H111" s="32">
        <v>250</v>
      </c>
      <c r="I111" s="16">
        <f t="shared" si="9"/>
        <v>2993</v>
      </c>
      <c r="J111" s="32">
        <v>36.869999999999997</v>
      </c>
      <c r="K111" s="32">
        <v>82.29</v>
      </c>
      <c r="L111" s="32">
        <v>301.73</v>
      </c>
      <c r="M111" s="32"/>
      <c r="N111" s="16">
        <f t="shared" si="10"/>
        <v>420.89</v>
      </c>
      <c r="O111" s="16">
        <f t="shared" ref="O111:O118" si="11">+I111-N111</f>
        <v>2572.11</v>
      </c>
      <c r="P111" s="32">
        <f>2310+1050</f>
        <v>3360</v>
      </c>
      <c r="Q111" s="53"/>
      <c r="R111" s="32"/>
    </row>
    <row r="112" spans="1:18" s="54" customFormat="1" ht="31.5" customHeight="1" thickBot="1" x14ac:dyDescent="0.25">
      <c r="A112" s="18">
        <f t="shared" si="7"/>
        <v>103</v>
      </c>
      <c r="B112" s="32" t="s">
        <v>543</v>
      </c>
      <c r="C112" s="55" t="s">
        <v>152</v>
      </c>
      <c r="D112" s="32">
        <v>1668</v>
      </c>
      <c r="E112" s="32">
        <v>1000</v>
      </c>
      <c r="F112" s="32">
        <v>75</v>
      </c>
      <c r="G112" s="32"/>
      <c r="H112" s="32">
        <v>250</v>
      </c>
      <c r="I112" s="16">
        <f t="shared" si="9"/>
        <v>2993</v>
      </c>
      <c r="J112" s="32">
        <v>36.869999999999997</v>
      </c>
      <c r="K112" s="32">
        <v>82.29</v>
      </c>
      <c r="L112" s="32">
        <v>301.73</v>
      </c>
      <c r="M112" s="32"/>
      <c r="N112" s="16">
        <f t="shared" si="10"/>
        <v>420.89</v>
      </c>
      <c r="O112" s="16">
        <f t="shared" si="11"/>
        <v>2572.11</v>
      </c>
      <c r="P112" s="32">
        <f>1313+620+2720</f>
        <v>4653</v>
      </c>
      <c r="Q112" s="53"/>
      <c r="R112" s="32"/>
    </row>
    <row r="113" spans="1:18" s="54" customFormat="1" ht="31.5" customHeight="1" thickBot="1" x14ac:dyDescent="0.25">
      <c r="A113" s="18">
        <f t="shared" si="7"/>
        <v>104</v>
      </c>
      <c r="B113" s="32" t="s">
        <v>461</v>
      </c>
      <c r="C113" s="55" t="s">
        <v>181</v>
      </c>
      <c r="D113" s="32">
        <v>3241</v>
      </c>
      <c r="E113" s="32">
        <v>1000</v>
      </c>
      <c r="F113" s="32"/>
      <c r="G113" s="32"/>
      <c r="H113" s="32">
        <v>250</v>
      </c>
      <c r="I113" s="16">
        <f t="shared" si="9"/>
        <v>4491</v>
      </c>
      <c r="J113" s="32">
        <v>57</v>
      </c>
      <c r="K113" s="32">
        <v>127.23</v>
      </c>
      <c r="L113" s="32">
        <v>508.92</v>
      </c>
      <c r="M113" s="32"/>
      <c r="N113" s="16">
        <f t="shared" si="10"/>
        <v>693.15000000000009</v>
      </c>
      <c r="O113" s="16">
        <f t="shared" si="11"/>
        <v>3797.85</v>
      </c>
      <c r="P113" s="32"/>
      <c r="Q113" s="53"/>
      <c r="R113" s="55"/>
    </row>
    <row r="114" spans="1:18" ht="28.5" customHeight="1" thickBot="1" x14ac:dyDescent="0.25">
      <c r="A114" s="18">
        <f t="shared" si="7"/>
        <v>105</v>
      </c>
      <c r="B114" s="55" t="s">
        <v>493</v>
      </c>
      <c r="C114" s="55" t="s">
        <v>497</v>
      </c>
      <c r="D114" s="32">
        <v>3241</v>
      </c>
      <c r="E114" s="32">
        <v>1000</v>
      </c>
      <c r="F114" s="32">
        <v>0</v>
      </c>
      <c r="G114" s="32"/>
      <c r="H114" s="32">
        <v>250</v>
      </c>
      <c r="I114" s="16">
        <f t="shared" si="9"/>
        <v>4491</v>
      </c>
      <c r="J114" s="32">
        <v>57</v>
      </c>
      <c r="K114" s="32">
        <v>127.23</v>
      </c>
      <c r="L114" s="32">
        <v>508.92</v>
      </c>
      <c r="M114" s="32"/>
      <c r="N114" s="16">
        <f t="shared" si="10"/>
        <v>693.15000000000009</v>
      </c>
      <c r="O114" s="16">
        <f t="shared" si="11"/>
        <v>3797.85</v>
      </c>
      <c r="P114" s="32"/>
      <c r="Q114" s="53"/>
      <c r="R114" s="55"/>
    </row>
    <row r="115" spans="1:18" ht="31.5" customHeight="1" thickBot="1" x14ac:dyDescent="0.25">
      <c r="A115" s="18">
        <f t="shared" si="7"/>
        <v>106</v>
      </c>
      <c r="B115" s="55" t="s">
        <v>494</v>
      </c>
      <c r="C115" s="55" t="s">
        <v>498</v>
      </c>
      <c r="D115" s="32">
        <v>2375</v>
      </c>
      <c r="E115" s="32">
        <v>1000</v>
      </c>
      <c r="F115" s="32">
        <v>0</v>
      </c>
      <c r="G115" s="32"/>
      <c r="H115" s="32">
        <v>250</v>
      </c>
      <c r="I115" s="16">
        <f t="shared" si="9"/>
        <v>3625</v>
      </c>
      <c r="J115" s="32">
        <v>45.36</v>
      </c>
      <c r="K115" s="32">
        <v>101.25</v>
      </c>
      <c r="L115" s="32">
        <v>371.25</v>
      </c>
      <c r="M115" s="32"/>
      <c r="N115" s="16">
        <f t="shared" si="10"/>
        <v>517.86</v>
      </c>
      <c r="O115" s="16">
        <f t="shared" si="11"/>
        <v>3107.14</v>
      </c>
      <c r="P115" s="32"/>
      <c r="Q115" s="53"/>
      <c r="R115" s="55"/>
    </row>
    <row r="116" spans="1:18" ht="28.5" customHeight="1" thickBot="1" x14ac:dyDescent="0.25">
      <c r="A116" s="18">
        <f t="shared" si="7"/>
        <v>107</v>
      </c>
      <c r="B116" s="55" t="s">
        <v>495</v>
      </c>
      <c r="C116" s="55" t="s">
        <v>174</v>
      </c>
      <c r="D116" s="32">
        <v>2920</v>
      </c>
      <c r="E116" s="32">
        <v>1000</v>
      </c>
      <c r="F116" s="32">
        <v>0</v>
      </c>
      <c r="G116" s="32"/>
      <c r="H116" s="32">
        <v>250</v>
      </c>
      <c r="I116" s="16">
        <f t="shared" si="9"/>
        <v>4170</v>
      </c>
      <c r="J116" s="32">
        <v>52.68</v>
      </c>
      <c r="K116" s="32">
        <v>117.6</v>
      </c>
      <c r="L116" s="32">
        <v>431.2</v>
      </c>
      <c r="M116" s="32"/>
      <c r="N116" s="16">
        <f t="shared" si="10"/>
        <v>601.48</v>
      </c>
      <c r="O116" s="16">
        <f t="shared" si="11"/>
        <v>3568.52</v>
      </c>
      <c r="P116" s="32"/>
      <c r="Q116" s="53"/>
      <c r="R116" s="55"/>
    </row>
    <row r="117" spans="1:18" ht="33" customHeight="1" thickBot="1" x14ac:dyDescent="0.25">
      <c r="A117" s="18">
        <f t="shared" si="7"/>
        <v>108</v>
      </c>
      <c r="B117" s="55" t="s">
        <v>496</v>
      </c>
      <c r="C117" s="55" t="s">
        <v>499</v>
      </c>
      <c r="D117" s="32">
        <v>2760</v>
      </c>
      <c r="E117" s="32">
        <v>1000</v>
      </c>
      <c r="F117" s="32">
        <v>0</v>
      </c>
      <c r="G117" s="32"/>
      <c r="H117" s="32">
        <v>250</v>
      </c>
      <c r="I117" s="16">
        <f t="shared" si="9"/>
        <v>4010</v>
      </c>
      <c r="J117" s="32">
        <v>50.53</v>
      </c>
      <c r="K117" s="32">
        <v>112.8</v>
      </c>
      <c r="L117" s="32">
        <v>413.6</v>
      </c>
      <c r="M117" s="32"/>
      <c r="N117" s="16">
        <f>SUM(J117:L117)</f>
        <v>576.93000000000006</v>
      </c>
      <c r="O117" s="16">
        <f t="shared" si="11"/>
        <v>3433.0699999999997</v>
      </c>
      <c r="P117" s="32"/>
      <c r="Q117" s="53"/>
      <c r="R117" s="55"/>
    </row>
    <row r="118" spans="1:18" ht="33" customHeight="1" thickBot="1" x14ac:dyDescent="0.25">
      <c r="A118" s="18">
        <f t="shared" si="7"/>
        <v>109</v>
      </c>
      <c r="B118" s="55" t="s">
        <v>509</v>
      </c>
      <c r="C118" s="55" t="s">
        <v>172</v>
      </c>
      <c r="D118" s="32">
        <v>2920</v>
      </c>
      <c r="E118" s="32">
        <v>1000</v>
      </c>
      <c r="F118" s="32">
        <v>0</v>
      </c>
      <c r="G118" s="32"/>
      <c r="H118" s="32">
        <v>250</v>
      </c>
      <c r="I118" s="16">
        <f t="shared" si="9"/>
        <v>4170</v>
      </c>
      <c r="J118" s="32">
        <v>52.68</v>
      </c>
      <c r="K118" s="32">
        <v>117.6</v>
      </c>
      <c r="L118" s="32">
        <v>431.2</v>
      </c>
      <c r="M118" s="32"/>
      <c r="N118" s="16">
        <f>SUM(J118:L118)</f>
        <v>601.48</v>
      </c>
      <c r="O118" s="16">
        <f t="shared" si="11"/>
        <v>3568.52</v>
      </c>
      <c r="P118" s="32"/>
      <c r="Q118" s="53"/>
      <c r="R118" s="55"/>
    </row>
    <row r="119" spans="1:18" ht="33" customHeight="1" thickBot="1" x14ac:dyDescent="0.25">
      <c r="A119" s="18">
        <f t="shared" si="7"/>
        <v>110</v>
      </c>
      <c r="B119" s="55" t="s">
        <v>511</v>
      </c>
      <c r="C119" s="55" t="s">
        <v>512</v>
      </c>
      <c r="D119" s="32">
        <v>6759</v>
      </c>
      <c r="E119" s="32">
        <v>4000</v>
      </c>
      <c r="F119" s="32">
        <v>0</v>
      </c>
      <c r="G119" s="32"/>
      <c r="H119" s="32">
        <v>250</v>
      </c>
      <c r="I119" s="16">
        <f t="shared" si="9"/>
        <v>11009</v>
      </c>
      <c r="J119" s="32">
        <v>144.6</v>
      </c>
      <c r="K119" s="32">
        <v>322.77</v>
      </c>
      <c r="L119" s="32">
        <v>1613.85</v>
      </c>
      <c r="M119" s="32">
        <v>154.46</v>
      </c>
      <c r="N119" s="16">
        <f>SUM(J119:M119)</f>
        <v>2235.6799999999998</v>
      </c>
      <c r="O119" s="16">
        <f>+I119-N119</f>
        <v>8773.32</v>
      </c>
      <c r="P119" s="32"/>
      <c r="Q119" s="53"/>
      <c r="R119" s="55"/>
    </row>
    <row r="120" spans="1:18" ht="33" customHeight="1" thickBot="1" x14ac:dyDescent="0.25">
      <c r="A120" s="18">
        <f t="shared" si="7"/>
        <v>111</v>
      </c>
      <c r="B120" s="55" t="s">
        <v>513</v>
      </c>
      <c r="C120" s="55" t="s">
        <v>514</v>
      </c>
      <c r="D120" s="32">
        <v>5835</v>
      </c>
      <c r="E120" s="32">
        <v>3000</v>
      </c>
      <c r="F120" s="32">
        <v>0</v>
      </c>
      <c r="G120" s="32"/>
      <c r="H120" s="32">
        <v>250</v>
      </c>
      <c r="I120" s="16">
        <f t="shared" si="9"/>
        <v>9085</v>
      </c>
      <c r="J120" s="32">
        <v>118.74</v>
      </c>
      <c r="K120" s="32">
        <v>265.05</v>
      </c>
      <c r="L120" s="32">
        <v>1236.9000000000001</v>
      </c>
      <c r="M120" s="32">
        <v>58.53</v>
      </c>
      <c r="N120" s="16">
        <f>SUM(J120:M120)</f>
        <v>1679.22</v>
      </c>
      <c r="O120" s="16">
        <f>+I120-N120</f>
        <v>7405.78</v>
      </c>
      <c r="P120" s="32"/>
      <c r="Q120" s="53"/>
      <c r="R120" s="55"/>
    </row>
    <row r="121" spans="1:18" ht="33" customHeight="1" thickBot="1" x14ac:dyDescent="0.25">
      <c r="A121" s="18">
        <f t="shared" si="7"/>
        <v>112</v>
      </c>
      <c r="B121" s="55" t="s">
        <v>1257</v>
      </c>
      <c r="C121" s="55" t="s">
        <v>1262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16">
        <v>0</v>
      </c>
      <c r="J121" s="32">
        <v>0</v>
      </c>
      <c r="K121" s="32">
        <v>0</v>
      </c>
      <c r="L121" s="32">
        <v>0</v>
      </c>
      <c r="M121" s="32">
        <v>0</v>
      </c>
      <c r="N121" s="16">
        <v>0</v>
      </c>
      <c r="O121" s="16">
        <v>0</v>
      </c>
      <c r="P121" s="32"/>
      <c r="Q121" s="53"/>
      <c r="R121" s="55"/>
    </row>
    <row r="122" spans="1:18" ht="33" customHeight="1" thickBot="1" x14ac:dyDescent="0.25">
      <c r="A122" s="18">
        <f t="shared" si="7"/>
        <v>113</v>
      </c>
      <c r="B122" s="55" t="s">
        <v>1258</v>
      </c>
      <c r="C122" s="55" t="s">
        <v>1263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16">
        <v>0</v>
      </c>
      <c r="J122" s="32">
        <v>0</v>
      </c>
      <c r="K122" s="32">
        <v>0</v>
      </c>
      <c r="L122" s="32">
        <v>0</v>
      </c>
      <c r="M122" s="32">
        <v>0</v>
      </c>
      <c r="N122" s="16">
        <v>0</v>
      </c>
      <c r="O122" s="16">
        <v>0</v>
      </c>
      <c r="P122" s="32"/>
      <c r="Q122" s="53"/>
      <c r="R122" s="55"/>
    </row>
    <row r="123" spans="1:18" ht="33" customHeight="1" thickBot="1" x14ac:dyDescent="0.25">
      <c r="A123" s="18">
        <f t="shared" si="7"/>
        <v>114</v>
      </c>
      <c r="B123" s="55" t="s">
        <v>1259</v>
      </c>
      <c r="C123" s="55" t="s">
        <v>1263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16">
        <v>0</v>
      </c>
      <c r="J123" s="32">
        <v>0</v>
      </c>
      <c r="K123" s="32">
        <v>0</v>
      </c>
      <c r="L123" s="32">
        <v>0</v>
      </c>
      <c r="M123" s="32">
        <v>0</v>
      </c>
      <c r="N123" s="16">
        <v>0</v>
      </c>
      <c r="O123" s="16">
        <v>0</v>
      </c>
      <c r="P123" s="32"/>
      <c r="Q123" s="53"/>
      <c r="R123" s="55"/>
    </row>
    <row r="124" spans="1:18" ht="33" customHeight="1" thickBot="1" x14ac:dyDescent="0.25">
      <c r="A124" s="18">
        <f t="shared" si="7"/>
        <v>115</v>
      </c>
      <c r="B124" s="55" t="s">
        <v>1260</v>
      </c>
      <c r="C124" s="55" t="s">
        <v>1264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16">
        <v>0</v>
      </c>
      <c r="J124" s="32">
        <v>0</v>
      </c>
      <c r="K124" s="32">
        <v>0</v>
      </c>
      <c r="L124" s="32">
        <v>0</v>
      </c>
      <c r="M124" s="32">
        <v>0</v>
      </c>
      <c r="N124" s="16">
        <v>0</v>
      </c>
      <c r="O124" s="16">
        <v>0</v>
      </c>
      <c r="P124" s="32"/>
      <c r="Q124" s="53"/>
      <c r="R124" s="55"/>
    </row>
    <row r="125" spans="1:18" ht="33" customHeight="1" thickBot="1" x14ac:dyDescent="0.25">
      <c r="A125" s="18">
        <f t="shared" si="7"/>
        <v>116</v>
      </c>
      <c r="B125" s="55" t="s">
        <v>212</v>
      </c>
      <c r="C125" s="55" t="s">
        <v>1265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16">
        <v>0</v>
      </c>
      <c r="J125" s="32">
        <v>0</v>
      </c>
      <c r="K125" s="32">
        <v>0</v>
      </c>
      <c r="L125" s="32">
        <v>0</v>
      </c>
      <c r="M125" s="32">
        <v>0</v>
      </c>
      <c r="N125" s="16">
        <v>0</v>
      </c>
      <c r="O125" s="16">
        <v>0</v>
      </c>
      <c r="P125" s="32"/>
      <c r="Q125" s="53"/>
      <c r="R125" s="55"/>
    </row>
    <row r="126" spans="1:18" ht="33" customHeight="1" thickBot="1" x14ac:dyDescent="0.25">
      <c r="A126" s="18">
        <f t="shared" si="7"/>
        <v>117</v>
      </c>
      <c r="B126" s="55" t="s">
        <v>1261</v>
      </c>
      <c r="C126" s="55" t="s">
        <v>1266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16">
        <v>0</v>
      </c>
      <c r="J126" s="32">
        <v>0</v>
      </c>
      <c r="K126" s="32">
        <v>0</v>
      </c>
      <c r="L126" s="32">
        <v>0</v>
      </c>
      <c r="M126" s="32">
        <v>0</v>
      </c>
      <c r="N126" s="16">
        <v>0</v>
      </c>
      <c r="O126" s="16">
        <v>0</v>
      </c>
      <c r="P126" s="32"/>
      <c r="Q126" s="53"/>
      <c r="R126" s="55"/>
    </row>
  </sheetData>
  <protectedRanges>
    <protectedRange sqref="B121" name="Rango1_1_4_4_1_1"/>
    <protectedRange sqref="B122:B123" name="Rango1_1_4_4_1_1_1"/>
    <protectedRange sqref="C122:C123" name="Rango2_5_3_1_1"/>
  </protectedRanges>
  <mergeCells count="7">
    <mergeCell ref="E8:I8"/>
    <mergeCell ref="A4:R4"/>
    <mergeCell ref="A5:R5"/>
    <mergeCell ref="A6:R6"/>
    <mergeCell ref="B1:R1"/>
    <mergeCell ref="A2:R2"/>
    <mergeCell ref="A3:R3"/>
  </mergeCells>
  <phoneticPr fontId="3" type="noConversion"/>
  <conditionalFormatting sqref="B13">
    <cfRule type="duplicateValues" dxfId="27" priority="10"/>
  </conditionalFormatting>
  <conditionalFormatting sqref="B69">
    <cfRule type="duplicateValues" dxfId="26" priority="6"/>
  </conditionalFormatting>
  <conditionalFormatting sqref="B10:B11">
    <cfRule type="duplicateValues" dxfId="25" priority="16"/>
  </conditionalFormatting>
  <conditionalFormatting sqref="B16:B24">
    <cfRule type="duplicateValues" dxfId="24" priority="17"/>
  </conditionalFormatting>
  <conditionalFormatting sqref="B75">
    <cfRule type="duplicateValues" dxfId="23" priority="18"/>
  </conditionalFormatting>
  <conditionalFormatting sqref="B85">
    <cfRule type="duplicateValues" dxfId="22" priority="15"/>
  </conditionalFormatting>
  <conditionalFormatting sqref="B86">
    <cfRule type="duplicateValues" dxfId="21" priority="14"/>
  </conditionalFormatting>
  <conditionalFormatting sqref="B87:B91">
    <cfRule type="duplicateValues" dxfId="20" priority="13"/>
  </conditionalFormatting>
  <conditionalFormatting sqref="B92">
    <cfRule type="duplicateValues" dxfId="19" priority="12"/>
  </conditionalFormatting>
  <conditionalFormatting sqref="B76">
    <cfRule type="duplicateValues" dxfId="18" priority="19"/>
  </conditionalFormatting>
  <conditionalFormatting sqref="B93">
    <cfRule type="duplicateValues" dxfId="17" priority="11"/>
  </conditionalFormatting>
  <conditionalFormatting sqref="B12 B14:B15">
    <cfRule type="duplicateValues" dxfId="16" priority="20"/>
    <cfRule type="duplicateValues" dxfId="15" priority="21"/>
  </conditionalFormatting>
  <conditionalFormatting sqref="B12 B14:B15">
    <cfRule type="duplicateValues" dxfId="14" priority="22"/>
  </conditionalFormatting>
  <conditionalFormatting sqref="B12 B14:B24">
    <cfRule type="duplicateValues" dxfId="13" priority="23"/>
  </conditionalFormatting>
  <conditionalFormatting sqref="B70:B74 B25:B68 B10:B11">
    <cfRule type="duplicateValues" dxfId="12" priority="24"/>
  </conditionalFormatting>
  <conditionalFormatting sqref="B70:B74 B25:B68">
    <cfRule type="duplicateValues" dxfId="11" priority="25"/>
  </conditionalFormatting>
  <conditionalFormatting sqref="B13">
    <cfRule type="duplicateValues" dxfId="10" priority="7"/>
    <cfRule type="duplicateValues" dxfId="9" priority="8"/>
  </conditionalFormatting>
  <conditionalFormatting sqref="B13">
    <cfRule type="duplicateValues" dxfId="8" priority="9"/>
  </conditionalFormatting>
  <conditionalFormatting sqref="B69">
    <cfRule type="duplicateValues" dxfId="7" priority="5"/>
  </conditionalFormatting>
  <conditionalFormatting sqref="B95:B100">
    <cfRule type="duplicateValues" dxfId="6" priority="27"/>
  </conditionalFormatting>
  <conditionalFormatting sqref="B77:B84">
    <cfRule type="duplicateValues" dxfId="5" priority="29"/>
  </conditionalFormatting>
  <conditionalFormatting sqref="B25:B37">
    <cfRule type="duplicateValues" dxfId="4" priority="799"/>
  </conditionalFormatting>
  <conditionalFormatting sqref="B1:B8 B10:B120 B127:B65536">
    <cfRule type="duplicateValues" dxfId="3" priority="4" stopIfTrue="1"/>
  </conditionalFormatting>
  <conditionalFormatting sqref="B38:B51">
    <cfRule type="duplicateValues" dxfId="2" priority="806"/>
  </conditionalFormatting>
  <conditionalFormatting sqref="B121:B126">
    <cfRule type="duplicateValues" dxfId="1" priority="1" stopIfTrue="1"/>
  </conditionalFormatting>
  <printOptions horizontalCentered="1"/>
  <pageMargins left="1.03" right="0.17" top="0.6692913385826772" bottom="0.35433070866141736" header="0.39370078740157483" footer="0.51181102362204722"/>
  <pageSetup paperSize="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82"/>
  <sheetViews>
    <sheetView topLeftCell="A403" zoomScale="85" zoomScaleNormal="85" workbookViewId="0">
      <selection activeCell="H420" sqref="H420"/>
    </sheetView>
  </sheetViews>
  <sheetFormatPr baseColWidth="10" defaultRowHeight="12.75" x14ac:dyDescent="0.2"/>
  <cols>
    <col min="1" max="1" width="6.42578125" style="5" customWidth="1"/>
    <col min="2" max="2" width="42" style="41" customWidth="1"/>
    <col min="3" max="3" width="23" style="31" customWidth="1"/>
    <col min="4" max="4" width="18.5703125" style="31" customWidth="1"/>
    <col min="5" max="5" width="22.28515625" style="44" bestFit="1" customWidth="1"/>
    <col min="6" max="7" width="16" style="38" customWidth="1"/>
    <col min="8" max="8" width="18.28515625" style="5" customWidth="1"/>
    <col min="9" max="9" width="30.7109375" style="8" customWidth="1"/>
    <col min="10" max="16384" width="11.42578125" style="8"/>
  </cols>
  <sheetData>
    <row r="1" spans="1:9" ht="19.5" x14ac:dyDescent="0.2">
      <c r="A1" s="148" t="s">
        <v>0</v>
      </c>
      <c r="B1" s="148"/>
      <c r="C1" s="148"/>
      <c r="D1" s="148"/>
      <c r="E1" s="148"/>
      <c r="F1" s="148"/>
      <c r="G1" s="148"/>
      <c r="H1" s="148"/>
    </row>
    <row r="2" spans="1:9" ht="19.5" x14ac:dyDescent="0.2">
      <c r="A2" s="149" t="s">
        <v>1</v>
      </c>
      <c r="B2" s="149"/>
      <c r="C2" s="149"/>
      <c r="D2" s="149"/>
      <c r="E2" s="149"/>
      <c r="F2" s="149"/>
      <c r="G2" s="149"/>
      <c r="H2" s="149"/>
    </row>
    <row r="3" spans="1:9" ht="15" x14ac:dyDescent="0.2">
      <c r="A3" s="150" t="s">
        <v>13</v>
      </c>
      <c r="B3" s="150"/>
      <c r="C3" s="150"/>
      <c r="D3" s="150"/>
      <c r="E3" s="150"/>
      <c r="F3" s="150"/>
      <c r="G3" s="150"/>
      <c r="H3" s="150"/>
    </row>
    <row r="4" spans="1:9" x14ac:dyDescent="0.2">
      <c r="A4" s="9"/>
      <c r="B4" s="146" t="s">
        <v>11</v>
      </c>
      <c r="C4" s="146"/>
      <c r="D4" s="146"/>
      <c r="E4" s="146"/>
      <c r="F4" s="146"/>
      <c r="G4" s="146"/>
      <c r="H4" s="146"/>
    </row>
    <row r="5" spans="1:9" x14ac:dyDescent="0.2">
      <c r="A5" s="9"/>
      <c r="B5" s="146" t="s">
        <v>20</v>
      </c>
      <c r="C5" s="146"/>
      <c r="D5" s="146"/>
      <c r="E5" s="146"/>
      <c r="F5" s="146"/>
      <c r="G5" s="146"/>
      <c r="H5" s="146"/>
    </row>
    <row r="6" spans="1:9" x14ac:dyDescent="0.2">
      <c r="A6" s="147">
        <f>'RENGLON 011 '!A6:P6</f>
        <v>43708</v>
      </c>
      <c r="B6" s="147"/>
      <c r="C6" s="147"/>
      <c r="D6" s="147"/>
      <c r="E6" s="147"/>
      <c r="F6" s="147"/>
      <c r="G6" s="147"/>
      <c r="H6" s="147"/>
    </row>
    <row r="7" spans="1:9" x14ac:dyDescent="0.2">
      <c r="A7" s="13"/>
      <c r="B7" s="40"/>
      <c r="C7" s="30"/>
      <c r="D7" s="30"/>
      <c r="E7" s="46"/>
      <c r="F7" s="46"/>
      <c r="G7" s="46"/>
      <c r="H7" s="13"/>
    </row>
    <row r="8" spans="1:9" ht="13.5" thickBot="1" x14ac:dyDescent="0.25">
      <c r="A8" s="13"/>
      <c r="B8" s="40"/>
      <c r="C8" s="30"/>
      <c r="D8" s="30"/>
      <c r="E8" s="46"/>
      <c r="F8" s="46"/>
      <c r="G8" s="46"/>
      <c r="H8" s="13"/>
    </row>
    <row r="9" spans="1:9" s="11" customFormat="1" ht="36.75" thickBot="1" x14ac:dyDescent="0.25">
      <c r="A9" s="27" t="s">
        <v>3</v>
      </c>
      <c r="B9" s="51" t="s">
        <v>103</v>
      </c>
      <c r="C9" s="47" t="s">
        <v>129</v>
      </c>
      <c r="D9" s="52" t="s">
        <v>114</v>
      </c>
      <c r="E9" s="48" t="s">
        <v>33</v>
      </c>
      <c r="F9" s="48" t="s">
        <v>21</v>
      </c>
      <c r="G9" s="49" t="s">
        <v>138</v>
      </c>
      <c r="H9" s="50" t="s">
        <v>113</v>
      </c>
      <c r="I9" s="88" t="s">
        <v>139</v>
      </c>
    </row>
    <row r="10" spans="1:9" x14ac:dyDescent="0.2">
      <c r="A10" s="39">
        <v>1</v>
      </c>
      <c r="B10" s="42" t="s">
        <v>840</v>
      </c>
      <c r="C10" s="42" t="s">
        <v>1251</v>
      </c>
      <c r="D10" s="42" t="s">
        <v>1267</v>
      </c>
      <c r="E10" s="43"/>
      <c r="F10" s="16">
        <v>12500</v>
      </c>
      <c r="G10" s="43"/>
      <c r="H10" s="42"/>
      <c r="I10" s="42"/>
    </row>
    <row r="11" spans="1:9" x14ac:dyDescent="0.2">
      <c r="A11" s="39">
        <f>A10+1</f>
        <v>2</v>
      </c>
      <c r="B11" s="42" t="s">
        <v>841</v>
      </c>
      <c r="C11" s="42" t="s">
        <v>1252</v>
      </c>
      <c r="D11" s="42" t="s">
        <v>1267</v>
      </c>
      <c r="E11" s="43"/>
      <c r="F11" s="16">
        <v>13500</v>
      </c>
      <c r="G11" s="43"/>
      <c r="H11" s="42"/>
      <c r="I11" s="42"/>
    </row>
    <row r="12" spans="1:9" x14ac:dyDescent="0.2">
      <c r="A12" s="39">
        <f t="shared" ref="A12:A69" si="0">A11+1</f>
        <v>3</v>
      </c>
      <c r="B12" s="42" t="s">
        <v>842</v>
      </c>
      <c r="C12" s="42" t="s">
        <v>1251</v>
      </c>
      <c r="D12" s="42" t="s">
        <v>1267</v>
      </c>
      <c r="E12" s="43"/>
      <c r="F12" s="16">
        <v>13500</v>
      </c>
      <c r="G12" s="43"/>
      <c r="H12" s="16"/>
      <c r="I12" s="42"/>
    </row>
    <row r="13" spans="1:9" x14ac:dyDescent="0.2">
      <c r="A13" s="39">
        <f t="shared" si="0"/>
        <v>4</v>
      </c>
      <c r="B13" s="42" t="s">
        <v>843</v>
      </c>
      <c r="C13" s="42" t="s">
        <v>1252</v>
      </c>
      <c r="D13" s="42" t="s">
        <v>1267</v>
      </c>
      <c r="E13" s="43"/>
      <c r="F13" s="16">
        <v>20000</v>
      </c>
      <c r="G13" s="43"/>
      <c r="H13" s="16"/>
      <c r="I13" s="42"/>
    </row>
    <row r="14" spans="1:9" x14ac:dyDescent="0.2">
      <c r="A14" s="39">
        <f t="shared" si="0"/>
        <v>5</v>
      </c>
      <c r="B14" s="42" t="s">
        <v>844</v>
      </c>
      <c r="C14" s="42" t="s">
        <v>1251</v>
      </c>
      <c r="D14" s="42" t="s">
        <v>1267</v>
      </c>
      <c r="E14" s="43"/>
      <c r="F14" s="16">
        <v>18000</v>
      </c>
      <c r="G14" s="43"/>
      <c r="H14" s="16"/>
      <c r="I14" s="42"/>
    </row>
    <row r="15" spans="1:9" x14ac:dyDescent="0.2">
      <c r="A15" s="39">
        <f t="shared" si="0"/>
        <v>6</v>
      </c>
      <c r="B15" s="42" t="s">
        <v>845</v>
      </c>
      <c r="C15" s="42" t="s">
        <v>1252</v>
      </c>
      <c r="D15" s="42" t="s">
        <v>1267</v>
      </c>
      <c r="E15" s="43"/>
      <c r="F15" s="16">
        <v>18000</v>
      </c>
      <c r="G15" s="43"/>
      <c r="H15" s="16"/>
      <c r="I15" s="42"/>
    </row>
    <row r="16" spans="1:9" x14ac:dyDescent="0.2">
      <c r="A16" s="39">
        <f t="shared" si="0"/>
        <v>7</v>
      </c>
      <c r="B16" s="42" t="s">
        <v>846</v>
      </c>
      <c r="C16" s="42" t="s">
        <v>1252</v>
      </c>
      <c r="D16" s="42" t="s">
        <v>1267</v>
      </c>
      <c r="E16" s="43"/>
      <c r="F16" s="16">
        <v>23000</v>
      </c>
      <c r="G16" s="43"/>
      <c r="H16" s="16"/>
      <c r="I16" s="42"/>
    </row>
    <row r="17" spans="1:9" x14ac:dyDescent="0.2">
      <c r="A17" s="39">
        <f t="shared" si="0"/>
        <v>8</v>
      </c>
      <c r="B17" s="42" t="s">
        <v>847</v>
      </c>
      <c r="C17" s="42" t="s">
        <v>1252</v>
      </c>
      <c r="D17" s="42" t="s">
        <v>1267</v>
      </c>
      <c r="E17" s="43"/>
      <c r="F17" s="16">
        <v>25000</v>
      </c>
      <c r="G17" s="43"/>
      <c r="H17" s="16"/>
      <c r="I17" s="42"/>
    </row>
    <row r="18" spans="1:9" x14ac:dyDescent="0.2">
      <c r="A18" s="39">
        <f t="shared" si="0"/>
        <v>9</v>
      </c>
      <c r="B18" s="42" t="s">
        <v>848</v>
      </c>
      <c r="C18" s="42" t="s">
        <v>1251</v>
      </c>
      <c r="D18" s="42" t="s">
        <v>1267</v>
      </c>
      <c r="E18" s="43"/>
      <c r="F18" s="16">
        <v>14000</v>
      </c>
      <c r="G18" s="43"/>
      <c r="H18" s="16"/>
      <c r="I18" s="42"/>
    </row>
    <row r="19" spans="1:9" x14ac:dyDescent="0.2">
      <c r="A19" s="39">
        <f t="shared" si="0"/>
        <v>10</v>
      </c>
      <c r="B19" s="42" t="s">
        <v>849</v>
      </c>
      <c r="C19" s="42" t="s">
        <v>1251</v>
      </c>
      <c r="D19" s="42" t="s">
        <v>1267</v>
      </c>
      <c r="E19" s="43"/>
      <c r="F19" s="16">
        <v>16000</v>
      </c>
      <c r="G19" s="43"/>
      <c r="H19" s="16"/>
      <c r="I19" s="42"/>
    </row>
    <row r="20" spans="1:9" x14ac:dyDescent="0.2">
      <c r="A20" s="39">
        <f t="shared" si="0"/>
        <v>11</v>
      </c>
      <c r="B20" s="42" t="s">
        <v>850</v>
      </c>
      <c r="C20" s="42" t="s">
        <v>1251</v>
      </c>
      <c r="D20" s="42" t="s">
        <v>1267</v>
      </c>
      <c r="E20" s="43"/>
      <c r="F20" s="16">
        <v>14000</v>
      </c>
      <c r="G20" s="43"/>
      <c r="H20" s="16"/>
      <c r="I20" s="42"/>
    </row>
    <row r="21" spans="1:9" x14ac:dyDescent="0.2">
      <c r="A21" s="39">
        <f t="shared" si="0"/>
        <v>12</v>
      </c>
      <c r="B21" s="42" t="s">
        <v>851</v>
      </c>
      <c r="C21" s="42" t="s">
        <v>1252</v>
      </c>
      <c r="D21" s="42" t="s">
        <v>1267</v>
      </c>
      <c r="E21" s="43"/>
      <c r="F21" s="16">
        <v>10000</v>
      </c>
      <c r="G21" s="43"/>
      <c r="H21" s="16"/>
      <c r="I21" s="42"/>
    </row>
    <row r="22" spans="1:9" ht="21" customHeight="1" x14ac:dyDescent="0.2">
      <c r="A22" s="39">
        <f t="shared" si="0"/>
        <v>13</v>
      </c>
      <c r="B22" s="42" t="s">
        <v>852</v>
      </c>
      <c r="C22" s="42" t="s">
        <v>1251</v>
      </c>
      <c r="D22" s="42" t="s">
        <v>1267</v>
      </c>
      <c r="E22" s="43"/>
      <c r="F22" s="16">
        <v>15000</v>
      </c>
      <c r="G22" s="43"/>
      <c r="H22" s="16"/>
      <c r="I22" s="42"/>
    </row>
    <row r="23" spans="1:9" x14ac:dyDescent="0.2">
      <c r="A23" s="39">
        <f t="shared" si="0"/>
        <v>14</v>
      </c>
      <c r="B23" s="42" t="s">
        <v>853</v>
      </c>
      <c r="C23" s="42" t="s">
        <v>1251</v>
      </c>
      <c r="D23" s="42" t="s">
        <v>1267</v>
      </c>
      <c r="E23" s="43"/>
      <c r="F23" s="16">
        <v>10000</v>
      </c>
      <c r="G23" s="43"/>
      <c r="H23" s="16"/>
      <c r="I23" s="42"/>
    </row>
    <row r="24" spans="1:9" x14ac:dyDescent="0.2">
      <c r="A24" s="39">
        <f t="shared" si="0"/>
        <v>15</v>
      </c>
      <c r="B24" s="42" t="s">
        <v>854</v>
      </c>
      <c r="C24" s="42" t="s">
        <v>1252</v>
      </c>
      <c r="D24" s="42" t="s">
        <v>1267</v>
      </c>
      <c r="E24" s="43"/>
      <c r="F24" s="16">
        <v>18000</v>
      </c>
      <c r="G24" s="43"/>
      <c r="H24" s="16"/>
      <c r="I24" s="42"/>
    </row>
    <row r="25" spans="1:9" x14ac:dyDescent="0.2">
      <c r="A25" s="39">
        <f t="shared" si="0"/>
        <v>16</v>
      </c>
      <c r="B25" s="42" t="s">
        <v>855</v>
      </c>
      <c r="C25" s="42" t="s">
        <v>1251</v>
      </c>
      <c r="D25" s="42" t="s">
        <v>1267</v>
      </c>
      <c r="E25" s="43"/>
      <c r="F25" s="16">
        <v>5000</v>
      </c>
      <c r="G25" s="43"/>
      <c r="H25" s="16"/>
      <c r="I25" s="42"/>
    </row>
    <row r="26" spans="1:9" x14ac:dyDescent="0.2">
      <c r="A26" s="39">
        <f t="shared" si="0"/>
        <v>17</v>
      </c>
      <c r="B26" s="42" t="s">
        <v>856</v>
      </c>
      <c r="C26" s="42" t="s">
        <v>1251</v>
      </c>
      <c r="D26" s="42" t="s">
        <v>1267</v>
      </c>
      <c r="E26" s="43"/>
      <c r="F26" s="16">
        <v>5000</v>
      </c>
      <c r="G26" s="43"/>
      <c r="H26" s="16"/>
      <c r="I26" s="42"/>
    </row>
    <row r="27" spans="1:9" x14ac:dyDescent="0.2">
      <c r="A27" s="39">
        <f t="shared" si="0"/>
        <v>18</v>
      </c>
      <c r="B27" s="42" t="s">
        <v>857</v>
      </c>
      <c r="C27" s="42" t="s">
        <v>1252</v>
      </c>
      <c r="D27" s="42" t="s">
        <v>1267</v>
      </c>
      <c r="E27" s="43"/>
      <c r="F27" s="16">
        <v>10000</v>
      </c>
      <c r="G27" s="43"/>
      <c r="H27" s="16">
        <f>2750+1105</f>
        <v>3855</v>
      </c>
      <c r="I27" s="42"/>
    </row>
    <row r="28" spans="1:9" x14ac:dyDescent="0.2">
      <c r="A28" s="39">
        <f t="shared" si="0"/>
        <v>19</v>
      </c>
      <c r="B28" s="42" t="s">
        <v>858</v>
      </c>
      <c r="C28" s="42" t="s">
        <v>1251</v>
      </c>
      <c r="D28" s="42" t="s">
        <v>1267</v>
      </c>
      <c r="E28" s="43"/>
      <c r="F28" s="16">
        <v>11000</v>
      </c>
      <c r="G28" s="43"/>
      <c r="H28" s="16"/>
      <c r="I28" s="42"/>
    </row>
    <row r="29" spans="1:9" x14ac:dyDescent="0.2">
      <c r="A29" s="39">
        <f t="shared" si="0"/>
        <v>20</v>
      </c>
      <c r="B29" s="42" t="s">
        <v>859</v>
      </c>
      <c r="C29" s="42" t="s">
        <v>1251</v>
      </c>
      <c r="D29" s="42" t="s">
        <v>1267</v>
      </c>
      <c r="E29" s="43"/>
      <c r="F29" s="16">
        <v>9000</v>
      </c>
      <c r="G29" s="43"/>
      <c r="H29" s="16"/>
      <c r="I29" s="42"/>
    </row>
    <row r="30" spans="1:9" x14ac:dyDescent="0.2">
      <c r="A30" s="39">
        <f t="shared" si="0"/>
        <v>21</v>
      </c>
      <c r="B30" s="42" t="s">
        <v>860</v>
      </c>
      <c r="C30" s="42" t="s">
        <v>1251</v>
      </c>
      <c r="D30" s="42" t="s">
        <v>1267</v>
      </c>
      <c r="E30" s="43"/>
      <c r="F30" s="16">
        <v>7000</v>
      </c>
      <c r="G30" s="43"/>
      <c r="H30" s="16"/>
      <c r="I30" s="42"/>
    </row>
    <row r="31" spans="1:9" x14ac:dyDescent="0.2">
      <c r="A31" s="39">
        <f t="shared" si="0"/>
        <v>22</v>
      </c>
      <c r="B31" s="42" t="s">
        <v>861</v>
      </c>
      <c r="C31" s="42" t="s">
        <v>1251</v>
      </c>
      <c r="D31" s="42" t="s">
        <v>1267</v>
      </c>
      <c r="E31" s="43"/>
      <c r="F31" s="16">
        <v>6000</v>
      </c>
      <c r="G31" s="43"/>
      <c r="H31" s="16"/>
      <c r="I31" s="42"/>
    </row>
    <row r="32" spans="1:9" x14ac:dyDescent="0.2">
      <c r="A32" s="39">
        <f t="shared" si="0"/>
        <v>23</v>
      </c>
      <c r="B32" s="42" t="s">
        <v>862</v>
      </c>
      <c r="C32" s="42" t="s">
        <v>1251</v>
      </c>
      <c r="D32" s="42" t="s">
        <v>1267</v>
      </c>
      <c r="E32" s="43"/>
      <c r="F32" s="16">
        <v>5000</v>
      </c>
      <c r="G32" s="43"/>
      <c r="H32" s="16"/>
      <c r="I32" s="42"/>
    </row>
    <row r="33" spans="1:9" x14ac:dyDescent="0.2">
      <c r="A33" s="39">
        <f t="shared" si="0"/>
        <v>24</v>
      </c>
      <c r="B33" s="42" t="s">
        <v>863</v>
      </c>
      <c r="C33" s="42" t="s">
        <v>1251</v>
      </c>
      <c r="D33" s="42" t="s">
        <v>1267</v>
      </c>
      <c r="E33" s="43"/>
      <c r="F33" s="16">
        <v>7000</v>
      </c>
      <c r="G33" s="43"/>
      <c r="H33" s="16"/>
      <c r="I33" s="42"/>
    </row>
    <row r="34" spans="1:9" x14ac:dyDescent="0.2">
      <c r="A34" s="39">
        <f t="shared" si="0"/>
        <v>25</v>
      </c>
      <c r="B34" s="42" t="s">
        <v>864</v>
      </c>
      <c r="C34" s="42" t="s">
        <v>1251</v>
      </c>
      <c r="D34" s="42" t="s">
        <v>1267</v>
      </c>
      <c r="E34" s="43"/>
      <c r="F34" s="16">
        <v>5500</v>
      </c>
      <c r="G34" s="43"/>
      <c r="H34" s="16"/>
      <c r="I34" s="42"/>
    </row>
    <row r="35" spans="1:9" x14ac:dyDescent="0.2">
      <c r="A35" s="39">
        <f t="shared" si="0"/>
        <v>26</v>
      </c>
      <c r="B35" s="42" t="s">
        <v>865</v>
      </c>
      <c r="C35" s="42" t="s">
        <v>1252</v>
      </c>
      <c r="D35" s="42" t="s">
        <v>1267</v>
      </c>
      <c r="E35" s="43"/>
      <c r="F35" s="16">
        <v>9000</v>
      </c>
      <c r="G35" s="43"/>
      <c r="H35" s="16"/>
      <c r="I35" s="42"/>
    </row>
    <row r="36" spans="1:9" x14ac:dyDescent="0.2">
      <c r="A36" s="39">
        <f t="shared" si="0"/>
        <v>27</v>
      </c>
      <c r="B36" s="42" t="s">
        <v>866</v>
      </c>
      <c r="C36" s="42" t="s">
        <v>1251</v>
      </c>
      <c r="D36" s="42" t="s">
        <v>1267</v>
      </c>
      <c r="E36" s="43"/>
      <c r="F36" s="16">
        <v>10000</v>
      </c>
      <c r="G36" s="43"/>
      <c r="H36" s="16"/>
      <c r="I36" s="42"/>
    </row>
    <row r="37" spans="1:9" x14ac:dyDescent="0.2">
      <c r="A37" s="39">
        <f t="shared" si="0"/>
        <v>28</v>
      </c>
      <c r="B37" s="42" t="s">
        <v>867</v>
      </c>
      <c r="C37" s="42" t="s">
        <v>1251</v>
      </c>
      <c r="D37" s="42" t="s">
        <v>1267</v>
      </c>
      <c r="E37" s="43"/>
      <c r="F37" s="16">
        <v>7000</v>
      </c>
      <c r="G37" s="43"/>
      <c r="H37" s="16"/>
      <c r="I37" s="42"/>
    </row>
    <row r="38" spans="1:9" x14ac:dyDescent="0.2">
      <c r="A38" s="39">
        <f t="shared" si="0"/>
        <v>29</v>
      </c>
      <c r="B38" s="42" t="s">
        <v>869</v>
      </c>
      <c r="C38" s="42" t="s">
        <v>1251</v>
      </c>
      <c r="D38" s="42" t="s">
        <v>1267</v>
      </c>
      <c r="E38" s="43"/>
      <c r="F38" s="16">
        <v>5000</v>
      </c>
      <c r="G38" s="43"/>
      <c r="H38" s="16"/>
      <c r="I38" s="42"/>
    </row>
    <row r="39" spans="1:9" x14ac:dyDescent="0.2">
      <c r="A39" s="39">
        <f t="shared" si="0"/>
        <v>30</v>
      </c>
      <c r="B39" s="42" t="s">
        <v>871</v>
      </c>
      <c r="C39" s="42" t="s">
        <v>1251</v>
      </c>
      <c r="D39" s="42" t="s">
        <v>1267</v>
      </c>
      <c r="E39" s="43"/>
      <c r="F39" s="16">
        <v>12000</v>
      </c>
      <c r="G39" s="43"/>
      <c r="H39" s="16"/>
      <c r="I39" s="42"/>
    </row>
    <row r="40" spans="1:9" x14ac:dyDescent="0.2">
      <c r="A40" s="39">
        <f t="shared" si="0"/>
        <v>31</v>
      </c>
      <c r="B40" s="42" t="s">
        <v>872</v>
      </c>
      <c r="C40" s="42" t="s">
        <v>1251</v>
      </c>
      <c r="D40" s="42" t="s">
        <v>1267</v>
      </c>
      <c r="E40" s="43"/>
      <c r="F40" s="16">
        <v>6000</v>
      </c>
      <c r="G40" s="43"/>
      <c r="H40" s="16"/>
      <c r="I40" s="42"/>
    </row>
    <row r="41" spans="1:9" x14ac:dyDescent="0.2">
      <c r="A41" s="39">
        <f t="shared" si="0"/>
        <v>32</v>
      </c>
      <c r="B41" s="42" t="s">
        <v>873</v>
      </c>
      <c r="C41" s="42" t="s">
        <v>1251</v>
      </c>
      <c r="D41" s="42" t="s">
        <v>1267</v>
      </c>
      <c r="E41" s="43"/>
      <c r="F41" s="16">
        <v>7000</v>
      </c>
      <c r="G41" s="43"/>
      <c r="H41" s="16"/>
      <c r="I41" s="42"/>
    </row>
    <row r="42" spans="1:9" x14ac:dyDescent="0.2">
      <c r="A42" s="39">
        <f t="shared" si="0"/>
        <v>33</v>
      </c>
      <c r="B42" s="42" t="s">
        <v>874</v>
      </c>
      <c r="C42" s="42" t="s">
        <v>1251</v>
      </c>
      <c r="D42" s="42" t="s">
        <v>1267</v>
      </c>
      <c r="E42" s="43"/>
      <c r="F42" s="16">
        <v>7000</v>
      </c>
      <c r="G42" s="43"/>
      <c r="H42" s="16"/>
      <c r="I42" s="42"/>
    </row>
    <row r="43" spans="1:9" x14ac:dyDescent="0.2">
      <c r="A43" s="39">
        <f t="shared" si="0"/>
        <v>34</v>
      </c>
      <c r="B43" s="42" t="s">
        <v>875</v>
      </c>
      <c r="C43" s="42" t="s">
        <v>1251</v>
      </c>
      <c r="D43" s="42" t="s">
        <v>1267</v>
      </c>
      <c r="E43" s="43"/>
      <c r="F43" s="16">
        <v>7000</v>
      </c>
      <c r="G43" s="43"/>
      <c r="H43" s="42"/>
      <c r="I43" s="42"/>
    </row>
    <row r="44" spans="1:9" x14ac:dyDescent="0.2">
      <c r="A44" s="39">
        <f t="shared" si="0"/>
        <v>35</v>
      </c>
      <c r="B44" s="42" t="s">
        <v>876</v>
      </c>
      <c r="C44" s="42" t="s">
        <v>1252</v>
      </c>
      <c r="D44" s="42" t="s">
        <v>1267</v>
      </c>
      <c r="E44" s="43"/>
      <c r="F44" s="16">
        <v>15000</v>
      </c>
      <c r="G44" s="43"/>
      <c r="H44" s="42"/>
      <c r="I44" s="42"/>
    </row>
    <row r="45" spans="1:9" x14ac:dyDescent="0.2">
      <c r="A45" s="39">
        <f t="shared" si="0"/>
        <v>36</v>
      </c>
      <c r="B45" s="42" t="s">
        <v>877</v>
      </c>
      <c r="C45" s="42" t="s">
        <v>1251</v>
      </c>
      <c r="D45" s="42" t="s">
        <v>1267</v>
      </c>
      <c r="E45" s="43"/>
      <c r="F45" s="16">
        <v>5000</v>
      </c>
      <c r="G45" s="43"/>
      <c r="H45" s="42"/>
      <c r="I45" s="42"/>
    </row>
    <row r="46" spans="1:9" x14ac:dyDescent="0.2">
      <c r="A46" s="39">
        <f t="shared" si="0"/>
        <v>37</v>
      </c>
      <c r="B46" s="42" t="s">
        <v>878</v>
      </c>
      <c r="C46" s="42" t="s">
        <v>1251</v>
      </c>
      <c r="D46" s="42" t="s">
        <v>1267</v>
      </c>
      <c r="E46" s="43"/>
      <c r="F46" s="16">
        <v>8000</v>
      </c>
      <c r="G46" s="43"/>
      <c r="H46" s="42"/>
      <c r="I46" s="42"/>
    </row>
    <row r="47" spans="1:9" x14ac:dyDescent="0.2">
      <c r="A47" s="39">
        <f t="shared" si="0"/>
        <v>38</v>
      </c>
      <c r="B47" s="42" t="s">
        <v>879</v>
      </c>
      <c r="C47" s="42" t="s">
        <v>1251</v>
      </c>
      <c r="D47" s="42" t="s">
        <v>1267</v>
      </c>
      <c r="E47" s="43"/>
      <c r="F47" s="16">
        <v>7000</v>
      </c>
      <c r="G47" s="43"/>
      <c r="H47" s="42"/>
      <c r="I47" s="42"/>
    </row>
    <row r="48" spans="1:9" x14ac:dyDescent="0.2">
      <c r="A48" s="39">
        <f t="shared" si="0"/>
        <v>39</v>
      </c>
      <c r="B48" s="42" t="s">
        <v>880</v>
      </c>
      <c r="C48" s="42" t="s">
        <v>1251</v>
      </c>
      <c r="D48" s="42" t="s">
        <v>1267</v>
      </c>
      <c r="E48" s="43"/>
      <c r="F48" s="16">
        <v>6000</v>
      </c>
      <c r="G48" s="43"/>
      <c r="H48" s="42"/>
      <c r="I48" s="42"/>
    </row>
    <row r="49" spans="1:9" x14ac:dyDescent="0.2">
      <c r="A49" s="39">
        <f t="shared" si="0"/>
        <v>40</v>
      </c>
      <c r="B49" s="42" t="s">
        <v>881</v>
      </c>
      <c r="C49" s="42" t="s">
        <v>1251</v>
      </c>
      <c r="D49" s="42" t="s">
        <v>1267</v>
      </c>
      <c r="E49" s="43"/>
      <c r="F49" s="16">
        <v>8000</v>
      </c>
      <c r="G49" s="43"/>
      <c r="H49" s="42"/>
      <c r="I49" s="42"/>
    </row>
    <row r="50" spans="1:9" x14ac:dyDescent="0.2">
      <c r="A50" s="39">
        <f t="shared" si="0"/>
        <v>41</v>
      </c>
      <c r="B50" s="42" t="s">
        <v>882</v>
      </c>
      <c r="C50" s="42" t="s">
        <v>1251</v>
      </c>
      <c r="D50" s="42" t="s">
        <v>1267</v>
      </c>
      <c r="E50" s="43"/>
      <c r="F50" s="16">
        <v>6000</v>
      </c>
      <c r="G50" s="43"/>
      <c r="H50" s="42"/>
      <c r="I50" s="42"/>
    </row>
    <row r="51" spans="1:9" x14ac:dyDescent="0.2">
      <c r="A51" s="39">
        <f t="shared" si="0"/>
        <v>42</v>
      </c>
      <c r="B51" s="42" t="s">
        <v>883</v>
      </c>
      <c r="C51" s="42" t="s">
        <v>1252</v>
      </c>
      <c r="D51" s="42" t="s">
        <v>1267</v>
      </c>
      <c r="E51" s="43"/>
      <c r="F51" s="16">
        <v>10000</v>
      </c>
      <c r="G51" s="43"/>
      <c r="H51" s="42"/>
      <c r="I51" s="42"/>
    </row>
    <row r="52" spans="1:9" x14ac:dyDescent="0.2">
      <c r="A52" s="39">
        <f t="shared" si="0"/>
        <v>43</v>
      </c>
      <c r="B52" s="42" t="s">
        <v>884</v>
      </c>
      <c r="C52" s="42" t="s">
        <v>1251</v>
      </c>
      <c r="D52" s="42" t="s">
        <v>1267</v>
      </c>
      <c r="E52" s="43"/>
      <c r="F52" s="16">
        <v>12000</v>
      </c>
      <c r="G52" s="43"/>
      <c r="H52" s="42"/>
      <c r="I52" s="42"/>
    </row>
    <row r="53" spans="1:9" x14ac:dyDescent="0.2">
      <c r="A53" s="39">
        <f t="shared" si="0"/>
        <v>44</v>
      </c>
      <c r="B53" s="42" t="s">
        <v>885</v>
      </c>
      <c r="C53" s="42" t="s">
        <v>1252</v>
      </c>
      <c r="D53" s="42" t="s">
        <v>1267</v>
      </c>
      <c r="E53" s="43"/>
      <c r="F53" s="16">
        <v>15000</v>
      </c>
      <c r="G53" s="43"/>
      <c r="H53" s="42"/>
      <c r="I53" s="42"/>
    </row>
    <row r="54" spans="1:9" ht="22.5" customHeight="1" x14ac:dyDescent="0.2">
      <c r="A54" s="39">
        <f t="shared" si="0"/>
        <v>45</v>
      </c>
      <c r="B54" s="42" t="s">
        <v>886</v>
      </c>
      <c r="C54" s="42" t="s">
        <v>1251</v>
      </c>
      <c r="D54" s="42" t="s">
        <v>1267</v>
      </c>
      <c r="E54" s="43"/>
      <c r="F54" s="16">
        <v>5000</v>
      </c>
      <c r="G54" s="43"/>
      <c r="H54" s="42"/>
      <c r="I54" s="42"/>
    </row>
    <row r="55" spans="1:9" x14ac:dyDescent="0.2">
      <c r="A55" s="39">
        <f t="shared" si="0"/>
        <v>46</v>
      </c>
      <c r="B55" s="42" t="s">
        <v>887</v>
      </c>
      <c r="C55" s="42" t="s">
        <v>1251</v>
      </c>
      <c r="D55" s="42" t="s">
        <v>1267</v>
      </c>
      <c r="E55" s="43"/>
      <c r="F55" s="16">
        <v>7000</v>
      </c>
      <c r="G55" s="43"/>
      <c r="H55" s="42"/>
      <c r="I55" s="42"/>
    </row>
    <row r="56" spans="1:9" x14ac:dyDescent="0.2">
      <c r="A56" s="39">
        <f t="shared" si="0"/>
        <v>47</v>
      </c>
      <c r="B56" s="42" t="s">
        <v>888</v>
      </c>
      <c r="C56" s="42" t="s">
        <v>1252</v>
      </c>
      <c r="D56" s="42" t="s">
        <v>1267</v>
      </c>
      <c r="E56" s="43"/>
      <c r="F56" s="16">
        <v>15000</v>
      </c>
      <c r="G56" s="43"/>
      <c r="H56" s="42"/>
      <c r="I56" s="42"/>
    </row>
    <row r="57" spans="1:9" x14ac:dyDescent="0.2">
      <c r="A57" s="39">
        <f t="shared" si="0"/>
        <v>48</v>
      </c>
      <c r="B57" s="42" t="s">
        <v>889</v>
      </c>
      <c r="C57" s="42" t="s">
        <v>1252</v>
      </c>
      <c r="D57" s="42" t="s">
        <v>1267</v>
      </c>
      <c r="E57" s="43"/>
      <c r="F57" s="16">
        <v>8000</v>
      </c>
      <c r="G57" s="43"/>
      <c r="H57" s="42"/>
      <c r="I57" s="42"/>
    </row>
    <row r="58" spans="1:9" x14ac:dyDescent="0.2">
      <c r="A58" s="39">
        <f t="shared" si="0"/>
        <v>49</v>
      </c>
      <c r="B58" s="42" t="s">
        <v>890</v>
      </c>
      <c r="C58" s="42" t="s">
        <v>1251</v>
      </c>
      <c r="D58" s="42" t="s">
        <v>1267</v>
      </c>
      <c r="E58" s="43"/>
      <c r="F58" s="16">
        <v>5000</v>
      </c>
      <c r="G58" s="43"/>
      <c r="H58" s="16"/>
      <c r="I58" s="42"/>
    </row>
    <row r="59" spans="1:9" x14ac:dyDescent="0.2">
      <c r="A59" s="39">
        <f t="shared" si="0"/>
        <v>50</v>
      </c>
      <c r="B59" s="42" t="s">
        <v>891</v>
      </c>
      <c r="C59" s="42" t="s">
        <v>1251</v>
      </c>
      <c r="D59" s="42" t="s">
        <v>1267</v>
      </c>
      <c r="E59" s="43"/>
      <c r="F59" s="16">
        <v>5000</v>
      </c>
      <c r="G59" s="43"/>
      <c r="H59" s="16"/>
      <c r="I59" s="42"/>
    </row>
    <row r="60" spans="1:9" ht="29.25" customHeight="1" x14ac:dyDescent="0.2">
      <c r="A60" s="39">
        <f t="shared" si="0"/>
        <v>51</v>
      </c>
      <c r="B60" s="42" t="s">
        <v>892</v>
      </c>
      <c r="C60" s="42" t="s">
        <v>1251</v>
      </c>
      <c r="D60" s="42" t="s">
        <v>1267</v>
      </c>
      <c r="E60" s="43"/>
      <c r="F60" s="16">
        <v>5000</v>
      </c>
      <c r="G60" s="43"/>
      <c r="H60" s="16"/>
      <c r="I60" s="42"/>
    </row>
    <row r="61" spans="1:9" x14ac:dyDescent="0.2">
      <c r="A61" s="39">
        <f t="shared" si="0"/>
        <v>52</v>
      </c>
      <c r="B61" s="42" t="s">
        <v>893</v>
      </c>
      <c r="C61" s="42" t="s">
        <v>1251</v>
      </c>
      <c r="D61" s="42" t="s">
        <v>1267</v>
      </c>
      <c r="E61" s="43"/>
      <c r="F61" s="16">
        <v>7000</v>
      </c>
      <c r="G61" s="43"/>
      <c r="H61" s="16"/>
      <c r="I61" s="42"/>
    </row>
    <row r="62" spans="1:9" x14ac:dyDescent="0.2">
      <c r="A62" s="39">
        <f t="shared" si="0"/>
        <v>53</v>
      </c>
      <c r="B62" s="42" t="s">
        <v>894</v>
      </c>
      <c r="C62" s="42" t="s">
        <v>1251</v>
      </c>
      <c r="D62" s="42" t="s">
        <v>1267</v>
      </c>
      <c r="E62" s="43"/>
      <c r="F62" s="16">
        <v>8000</v>
      </c>
      <c r="G62" s="43"/>
      <c r="H62" s="16"/>
      <c r="I62" s="42"/>
    </row>
    <row r="63" spans="1:9" x14ac:dyDescent="0.2">
      <c r="A63" s="39">
        <f t="shared" si="0"/>
        <v>54</v>
      </c>
      <c r="B63" s="42" t="s">
        <v>895</v>
      </c>
      <c r="C63" s="42" t="s">
        <v>1251</v>
      </c>
      <c r="D63" s="42" t="s">
        <v>1267</v>
      </c>
      <c r="E63" s="43"/>
      <c r="F63" s="16">
        <v>7000</v>
      </c>
      <c r="G63" s="43"/>
      <c r="H63" s="16"/>
      <c r="I63" s="42"/>
    </row>
    <row r="64" spans="1:9" x14ac:dyDescent="0.2">
      <c r="A64" s="39">
        <f t="shared" si="0"/>
        <v>55</v>
      </c>
      <c r="B64" s="42" t="s">
        <v>896</v>
      </c>
      <c r="C64" s="42" t="s">
        <v>1251</v>
      </c>
      <c r="D64" s="42" t="s">
        <v>1267</v>
      </c>
      <c r="E64" s="43"/>
      <c r="F64" s="16">
        <v>3500</v>
      </c>
      <c r="G64" s="43"/>
      <c r="H64" s="16"/>
      <c r="I64" s="42"/>
    </row>
    <row r="65" spans="1:9" x14ac:dyDescent="0.2">
      <c r="A65" s="39">
        <f t="shared" si="0"/>
        <v>56</v>
      </c>
      <c r="B65" s="42" t="s">
        <v>897</v>
      </c>
      <c r="C65" s="42" t="s">
        <v>1251</v>
      </c>
      <c r="D65" s="42" t="s">
        <v>1267</v>
      </c>
      <c r="E65" s="43"/>
      <c r="F65" s="16">
        <v>6000</v>
      </c>
      <c r="G65" s="43"/>
      <c r="H65" s="16"/>
      <c r="I65" s="42"/>
    </row>
    <row r="66" spans="1:9" x14ac:dyDescent="0.2">
      <c r="A66" s="39">
        <f t="shared" si="0"/>
        <v>57</v>
      </c>
      <c r="B66" s="42" t="s">
        <v>898</v>
      </c>
      <c r="C66" s="42" t="s">
        <v>1251</v>
      </c>
      <c r="D66" s="42" t="s">
        <v>1267</v>
      </c>
      <c r="E66" s="43"/>
      <c r="F66" s="16">
        <v>6000</v>
      </c>
      <c r="G66" s="43"/>
      <c r="H66" s="16"/>
      <c r="I66" s="42"/>
    </row>
    <row r="67" spans="1:9" x14ac:dyDescent="0.2">
      <c r="A67" s="39">
        <f t="shared" si="0"/>
        <v>58</v>
      </c>
      <c r="B67" s="42" t="s">
        <v>899</v>
      </c>
      <c r="C67" s="42" t="s">
        <v>1251</v>
      </c>
      <c r="D67" s="42" t="s">
        <v>1267</v>
      </c>
      <c r="E67" s="43"/>
      <c r="F67" s="16">
        <v>8000</v>
      </c>
      <c r="G67" s="43"/>
      <c r="H67" s="16"/>
      <c r="I67" s="42"/>
    </row>
    <row r="68" spans="1:9" x14ac:dyDescent="0.2">
      <c r="A68" s="39">
        <f t="shared" si="0"/>
        <v>59</v>
      </c>
      <c r="B68" s="42" t="s">
        <v>900</v>
      </c>
      <c r="C68" s="42" t="s">
        <v>1251</v>
      </c>
      <c r="D68" s="42" t="s">
        <v>1267</v>
      </c>
      <c r="E68" s="43"/>
      <c r="F68" s="16">
        <v>8000</v>
      </c>
      <c r="G68" s="43"/>
      <c r="H68" s="16"/>
      <c r="I68" s="42"/>
    </row>
    <row r="69" spans="1:9" x14ac:dyDescent="0.2">
      <c r="A69" s="39">
        <f t="shared" si="0"/>
        <v>60</v>
      </c>
      <c r="B69" s="42" t="s">
        <v>901</v>
      </c>
      <c r="C69" s="42" t="s">
        <v>1251</v>
      </c>
      <c r="D69" s="42" t="s">
        <v>1267</v>
      </c>
      <c r="E69" s="43"/>
      <c r="F69" s="16">
        <v>8000</v>
      </c>
      <c r="G69" s="43"/>
      <c r="H69" s="16"/>
      <c r="I69" s="42"/>
    </row>
    <row r="70" spans="1:9" x14ac:dyDescent="0.2">
      <c r="A70" s="39">
        <f t="shared" ref="A70:A128" si="1">A69+1</f>
        <v>61</v>
      </c>
      <c r="B70" s="42" t="s">
        <v>902</v>
      </c>
      <c r="C70" s="42" t="s">
        <v>1251</v>
      </c>
      <c r="D70" s="42" t="s">
        <v>1267</v>
      </c>
      <c r="E70" s="43"/>
      <c r="F70" s="16">
        <v>5000</v>
      </c>
      <c r="G70" s="43"/>
      <c r="H70" s="16">
        <v>575</v>
      </c>
      <c r="I70" s="42"/>
    </row>
    <row r="71" spans="1:9" x14ac:dyDescent="0.2">
      <c r="A71" s="39">
        <f t="shared" si="1"/>
        <v>62</v>
      </c>
      <c r="B71" s="42" t="s">
        <v>903</v>
      </c>
      <c r="C71" s="42" t="s">
        <v>1251</v>
      </c>
      <c r="D71" s="42" t="s">
        <v>1267</v>
      </c>
      <c r="E71" s="43"/>
      <c r="F71" s="16">
        <v>8000</v>
      </c>
      <c r="G71" s="43"/>
      <c r="H71" s="16"/>
      <c r="I71" s="42"/>
    </row>
    <row r="72" spans="1:9" x14ac:dyDescent="0.2">
      <c r="A72" s="39">
        <f t="shared" si="1"/>
        <v>63</v>
      </c>
      <c r="B72" s="42" t="s">
        <v>904</v>
      </c>
      <c r="C72" s="42" t="s">
        <v>1251</v>
      </c>
      <c r="D72" s="42" t="s">
        <v>1267</v>
      </c>
      <c r="E72" s="43"/>
      <c r="F72" s="16">
        <v>5000</v>
      </c>
      <c r="G72" s="43"/>
      <c r="H72" s="16"/>
      <c r="I72" s="42"/>
    </row>
    <row r="73" spans="1:9" x14ac:dyDescent="0.2">
      <c r="A73" s="39">
        <f t="shared" si="1"/>
        <v>64</v>
      </c>
      <c r="B73" s="42" t="s">
        <v>905</v>
      </c>
      <c r="C73" s="42" t="s">
        <v>1252</v>
      </c>
      <c r="D73" s="42" t="s">
        <v>1267</v>
      </c>
      <c r="E73" s="43"/>
      <c r="F73" s="16">
        <v>12000</v>
      </c>
      <c r="G73" s="43"/>
      <c r="H73" s="16"/>
      <c r="I73" s="42"/>
    </row>
    <row r="74" spans="1:9" x14ac:dyDescent="0.2">
      <c r="A74" s="39">
        <f t="shared" si="1"/>
        <v>65</v>
      </c>
      <c r="B74" s="42" t="s">
        <v>906</v>
      </c>
      <c r="C74" s="42" t="s">
        <v>1251</v>
      </c>
      <c r="D74" s="42" t="s">
        <v>1267</v>
      </c>
      <c r="E74" s="43"/>
      <c r="F74" s="16">
        <v>16000</v>
      </c>
      <c r="G74" s="43"/>
      <c r="H74" s="16">
        <f>1835+1035</f>
        <v>2870</v>
      </c>
      <c r="I74" s="42"/>
    </row>
    <row r="75" spans="1:9" x14ac:dyDescent="0.2">
      <c r="A75" s="39">
        <f t="shared" si="1"/>
        <v>66</v>
      </c>
      <c r="B75" s="42" t="s">
        <v>907</v>
      </c>
      <c r="C75" s="42" t="s">
        <v>1251</v>
      </c>
      <c r="D75" s="42" t="s">
        <v>1267</v>
      </c>
      <c r="E75" s="43"/>
      <c r="F75" s="16">
        <v>10000</v>
      </c>
      <c r="G75" s="43"/>
      <c r="H75" s="16"/>
      <c r="I75" s="42"/>
    </row>
    <row r="76" spans="1:9" x14ac:dyDescent="0.2">
      <c r="A76" s="39">
        <f t="shared" si="1"/>
        <v>67</v>
      </c>
      <c r="B76" s="42" t="s">
        <v>908</v>
      </c>
      <c r="C76" s="42" t="s">
        <v>1251</v>
      </c>
      <c r="D76" s="42" t="s">
        <v>1267</v>
      </c>
      <c r="E76" s="43"/>
      <c r="F76" s="16">
        <v>5000</v>
      </c>
      <c r="G76" s="43"/>
      <c r="H76" s="16"/>
      <c r="I76" s="42"/>
    </row>
    <row r="77" spans="1:9" x14ac:dyDescent="0.2">
      <c r="A77" s="39">
        <f t="shared" si="1"/>
        <v>68</v>
      </c>
      <c r="B77" s="42" t="s">
        <v>909</v>
      </c>
      <c r="C77" s="42" t="s">
        <v>1251</v>
      </c>
      <c r="D77" s="42" t="s">
        <v>1267</v>
      </c>
      <c r="E77" s="43"/>
      <c r="F77" s="16">
        <v>8000</v>
      </c>
      <c r="G77" s="43"/>
      <c r="H77" s="16">
        <v>450</v>
      </c>
      <c r="I77" s="42"/>
    </row>
    <row r="78" spans="1:9" x14ac:dyDescent="0.2">
      <c r="A78" s="39">
        <f t="shared" si="1"/>
        <v>69</v>
      </c>
      <c r="B78" s="42" t="s">
        <v>910</v>
      </c>
      <c r="C78" s="42" t="s">
        <v>1251</v>
      </c>
      <c r="D78" s="42" t="s">
        <v>1267</v>
      </c>
      <c r="E78" s="43"/>
      <c r="F78" s="16">
        <v>5000</v>
      </c>
      <c r="G78" s="43"/>
      <c r="H78" s="16"/>
      <c r="I78" s="42"/>
    </row>
    <row r="79" spans="1:9" x14ac:dyDescent="0.2">
      <c r="A79" s="39">
        <f t="shared" si="1"/>
        <v>70</v>
      </c>
      <c r="B79" s="42" t="s">
        <v>911</v>
      </c>
      <c r="C79" s="42" t="s">
        <v>1252</v>
      </c>
      <c r="D79" s="42" t="s">
        <v>1267</v>
      </c>
      <c r="E79" s="43"/>
      <c r="F79" s="16">
        <v>10000</v>
      </c>
      <c r="G79" s="43"/>
      <c r="H79" s="16"/>
      <c r="I79" s="42"/>
    </row>
    <row r="80" spans="1:9" x14ac:dyDescent="0.2">
      <c r="A80" s="39">
        <f t="shared" si="1"/>
        <v>71</v>
      </c>
      <c r="B80" s="42" t="s">
        <v>912</v>
      </c>
      <c r="C80" s="42" t="s">
        <v>1252</v>
      </c>
      <c r="D80" s="42" t="s">
        <v>1267</v>
      </c>
      <c r="E80" s="43"/>
      <c r="F80" s="16">
        <v>8000</v>
      </c>
      <c r="G80" s="43"/>
      <c r="H80" s="16"/>
      <c r="I80" s="42"/>
    </row>
    <row r="81" spans="1:9" x14ac:dyDescent="0.2">
      <c r="A81" s="39">
        <f t="shared" si="1"/>
        <v>72</v>
      </c>
      <c r="B81" s="42" t="s">
        <v>913</v>
      </c>
      <c r="C81" s="42" t="s">
        <v>1251</v>
      </c>
      <c r="D81" s="42" t="s">
        <v>1267</v>
      </c>
      <c r="E81" s="43"/>
      <c r="F81" s="16">
        <v>5000</v>
      </c>
      <c r="G81" s="43"/>
      <c r="H81" s="16"/>
      <c r="I81" s="42"/>
    </row>
    <row r="82" spans="1:9" x14ac:dyDescent="0.2">
      <c r="A82" s="39">
        <f t="shared" si="1"/>
        <v>73</v>
      </c>
      <c r="B82" s="42" t="s">
        <v>914</v>
      </c>
      <c r="C82" s="42" t="s">
        <v>1251</v>
      </c>
      <c r="D82" s="42" t="s">
        <v>1267</v>
      </c>
      <c r="E82" s="43"/>
      <c r="F82" s="16">
        <v>5000</v>
      </c>
      <c r="G82" s="43"/>
      <c r="H82" s="16"/>
      <c r="I82" s="42"/>
    </row>
    <row r="83" spans="1:9" x14ac:dyDescent="0.2">
      <c r="A83" s="39">
        <f t="shared" si="1"/>
        <v>74</v>
      </c>
      <c r="B83" s="42" t="s">
        <v>915</v>
      </c>
      <c r="C83" s="42" t="s">
        <v>1251</v>
      </c>
      <c r="D83" s="42" t="s">
        <v>1267</v>
      </c>
      <c r="E83" s="43"/>
      <c r="F83" s="16">
        <v>7000</v>
      </c>
      <c r="G83" s="43"/>
      <c r="H83" s="16"/>
      <c r="I83" s="42"/>
    </row>
    <row r="84" spans="1:9" x14ac:dyDescent="0.2">
      <c r="A84" s="39">
        <f t="shared" si="1"/>
        <v>75</v>
      </c>
      <c r="B84" s="42" t="s">
        <v>916</v>
      </c>
      <c r="C84" s="42" t="s">
        <v>1251</v>
      </c>
      <c r="D84" s="42" t="s">
        <v>1267</v>
      </c>
      <c r="E84" s="43"/>
      <c r="F84" s="16">
        <v>8000</v>
      </c>
      <c r="G84" s="43"/>
      <c r="H84" s="16"/>
      <c r="I84" s="42"/>
    </row>
    <row r="85" spans="1:9" x14ac:dyDescent="0.2">
      <c r="A85" s="39">
        <f t="shared" si="1"/>
        <v>76</v>
      </c>
      <c r="B85" s="42" t="s">
        <v>917</v>
      </c>
      <c r="C85" s="42" t="s">
        <v>1251</v>
      </c>
      <c r="D85" s="42" t="s">
        <v>1267</v>
      </c>
      <c r="E85" s="43"/>
      <c r="F85" s="16">
        <v>6000</v>
      </c>
      <c r="G85" s="43"/>
      <c r="H85" s="16">
        <v>913</v>
      </c>
      <c r="I85" s="42"/>
    </row>
    <row r="86" spans="1:9" x14ac:dyDescent="0.2">
      <c r="A86" s="39">
        <f t="shared" si="1"/>
        <v>77</v>
      </c>
      <c r="B86" s="42" t="s">
        <v>918</v>
      </c>
      <c r="C86" s="42" t="s">
        <v>1251</v>
      </c>
      <c r="D86" s="42" t="s">
        <v>1267</v>
      </c>
      <c r="E86" s="43"/>
      <c r="F86" s="16">
        <v>7000</v>
      </c>
      <c r="G86" s="43"/>
      <c r="H86" s="16"/>
      <c r="I86" s="42"/>
    </row>
    <row r="87" spans="1:9" x14ac:dyDescent="0.2">
      <c r="A87" s="39">
        <f t="shared" si="1"/>
        <v>78</v>
      </c>
      <c r="B87" s="42" t="s">
        <v>919</v>
      </c>
      <c r="C87" s="42" t="s">
        <v>1251</v>
      </c>
      <c r="D87" s="42" t="s">
        <v>1267</v>
      </c>
      <c r="E87" s="43"/>
      <c r="F87" s="16">
        <v>4500</v>
      </c>
      <c r="G87" s="43"/>
      <c r="H87" s="16"/>
      <c r="I87" s="42"/>
    </row>
    <row r="88" spans="1:9" x14ac:dyDescent="0.2">
      <c r="A88" s="39">
        <f t="shared" si="1"/>
        <v>79</v>
      </c>
      <c r="B88" s="42" t="s">
        <v>920</v>
      </c>
      <c r="C88" s="42" t="s">
        <v>1251</v>
      </c>
      <c r="D88" s="42" t="s">
        <v>1267</v>
      </c>
      <c r="E88" s="43"/>
      <c r="F88" s="16">
        <v>6000</v>
      </c>
      <c r="G88" s="43"/>
      <c r="H88" s="16"/>
      <c r="I88" s="42"/>
    </row>
    <row r="89" spans="1:9" x14ac:dyDescent="0.2">
      <c r="A89" s="39">
        <f t="shared" si="1"/>
        <v>80</v>
      </c>
      <c r="B89" s="42" t="s">
        <v>921</v>
      </c>
      <c r="C89" s="42" t="s">
        <v>1252</v>
      </c>
      <c r="D89" s="42" t="s">
        <v>1267</v>
      </c>
      <c r="E89" s="43"/>
      <c r="F89" s="16">
        <v>8000</v>
      </c>
      <c r="G89" s="43"/>
      <c r="H89" s="16"/>
      <c r="I89" s="42"/>
    </row>
    <row r="90" spans="1:9" x14ac:dyDescent="0.2">
      <c r="A90" s="39">
        <f t="shared" si="1"/>
        <v>81</v>
      </c>
      <c r="B90" s="42" t="s">
        <v>922</v>
      </c>
      <c r="C90" s="42" t="s">
        <v>1251</v>
      </c>
      <c r="D90" s="42" t="s">
        <v>1267</v>
      </c>
      <c r="E90" s="43"/>
      <c r="F90" s="16">
        <v>12000</v>
      </c>
      <c r="G90" s="43"/>
      <c r="H90" s="42"/>
      <c r="I90" s="42"/>
    </row>
    <row r="91" spans="1:9" x14ac:dyDescent="0.2">
      <c r="A91" s="39">
        <f t="shared" si="1"/>
        <v>82</v>
      </c>
      <c r="B91" s="42" t="s">
        <v>923</v>
      </c>
      <c r="C91" s="42" t="s">
        <v>1251</v>
      </c>
      <c r="D91" s="42" t="s">
        <v>1267</v>
      </c>
      <c r="E91" s="43"/>
      <c r="F91" s="16">
        <v>3500</v>
      </c>
      <c r="G91" s="43"/>
      <c r="H91" s="42"/>
      <c r="I91" s="42"/>
    </row>
    <row r="92" spans="1:9" x14ac:dyDescent="0.2">
      <c r="A92" s="39">
        <f t="shared" si="1"/>
        <v>83</v>
      </c>
      <c r="B92" s="42" t="s">
        <v>924</v>
      </c>
      <c r="C92" s="42" t="s">
        <v>1252</v>
      </c>
      <c r="D92" s="42" t="s">
        <v>1267</v>
      </c>
      <c r="E92" s="43"/>
      <c r="F92" s="16">
        <v>10000</v>
      </c>
      <c r="G92" s="43"/>
      <c r="H92" s="42"/>
      <c r="I92" s="42"/>
    </row>
    <row r="93" spans="1:9" x14ac:dyDescent="0.2">
      <c r="A93" s="39">
        <f t="shared" si="1"/>
        <v>84</v>
      </c>
      <c r="B93" s="42" t="s">
        <v>925</v>
      </c>
      <c r="C93" s="42" t="s">
        <v>1251</v>
      </c>
      <c r="D93" s="42" t="s">
        <v>1267</v>
      </c>
      <c r="E93" s="43"/>
      <c r="F93" s="16">
        <v>10000</v>
      </c>
      <c r="G93" s="43"/>
      <c r="H93" s="42"/>
      <c r="I93" s="42"/>
    </row>
    <row r="94" spans="1:9" x14ac:dyDescent="0.2">
      <c r="A94" s="39">
        <f t="shared" si="1"/>
        <v>85</v>
      </c>
      <c r="B94" s="42" t="s">
        <v>926</v>
      </c>
      <c r="C94" s="42" t="s">
        <v>1251</v>
      </c>
      <c r="D94" s="42" t="s">
        <v>1267</v>
      </c>
      <c r="E94" s="43"/>
      <c r="F94" s="16">
        <v>5000</v>
      </c>
      <c r="G94" s="43"/>
      <c r="H94" s="42"/>
      <c r="I94" s="42"/>
    </row>
    <row r="95" spans="1:9" x14ac:dyDescent="0.2">
      <c r="A95" s="39">
        <f t="shared" si="1"/>
        <v>86</v>
      </c>
      <c r="B95" s="42" t="s">
        <v>928</v>
      </c>
      <c r="C95" s="42" t="s">
        <v>1252</v>
      </c>
      <c r="D95" s="42" t="s">
        <v>1267</v>
      </c>
      <c r="E95" s="43"/>
      <c r="F95" s="16">
        <v>7000</v>
      </c>
      <c r="G95" s="43"/>
      <c r="H95" s="42"/>
      <c r="I95" s="42"/>
    </row>
    <row r="96" spans="1:9" x14ac:dyDescent="0.2">
      <c r="A96" s="39">
        <f t="shared" si="1"/>
        <v>87</v>
      </c>
      <c r="B96" s="42" t="s">
        <v>929</v>
      </c>
      <c r="C96" s="42" t="s">
        <v>1251</v>
      </c>
      <c r="D96" s="42" t="s">
        <v>1267</v>
      </c>
      <c r="E96" s="43"/>
      <c r="F96" s="16">
        <v>4000</v>
      </c>
      <c r="G96" s="43"/>
      <c r="H96" s="42"/>
      <c r="I96" s="42"/>
    </row>
    <row r="97" spans="1:9" x14ac:dyDescent="0.2">
      <c r="A97" s="39">
        <f t="shared" si="1"/>
        <v>88</v>
      </c>
      <c r="B97" s="42" t="s">
        <v>930</v>
      </c>
      <c r="C97" s="42" t="s">
        <v>1252</v>
      </c>
      <c r="D97" s="42" t="s">
        <v>1267</v>
      </c>
      <c r="E97" s="43"/>
      <c r="F97" s="16">
        <v>8000</v>
      </c>
      <c r="G97" s="43"/>
      <c r="H97" s="42"/>
      <c r="I97" s="42"/>
    </row>
    <row r="98" spans="1:9" x14ac:dyDescent="0.2">
      <c r="A98" s="39">
        <f t="shared" si="1"/>
        <v>89</v>
      </c>
      <c r="B98" s="42" t="s">
        <v>931</v>
      </c>
      <c r="C98" s="42" t="s">
        <v>1251</v>
      </c>
      <c r="D98" s="42" t="s">
        <v>1267</v>
      </c>
      <c r="E98" s="43"/>
      <c r="F98" s="16">
        <v>6000</v>
      </c>
      <c r="G98" s="43"/>
      <c r="H98" s="42"/>
      <c r="I98" s="42"/>
    </row>
    <row r="99" spans="1:9" x14ac:dyDescent="0.2">
      <c r="A99" s="39">
        <f t="shared" si="1"/>
        <v>90</v>
      </c>
      <c r="B99" s="42" t="s">
        <v>932</v>
      </c>
      <c r="C99" s="42" t="s">
        <v>1251</v>
      </c>
      <c r="D99" s="42" t="s">
        <v>1267</v>
      </c>
      <c r="E99" s="43"/>
      <c r="F99" s="16">
        <v>4000</v>
      </c>
      <c r="G99" s="43"/>
      <c r="H99" s="42"/>
      <c r="I99" s="42"/>
    </row>
    <row r="100" spans="1:9" x14ac:dyDescent="0.2">
      <c r="A100" s="39">
        <f t="shared" si="1"/>
        <v>91</v>
      </c>
      <c r="B100" s="42" t="s">
        <v>933</v>
      </c>
      <c r="C100" s="42" t="s">
        <v>1251</v>
      </c>
      <c r="D100" s="42" t="s">
        <v>1267</v>
      </c>
      <c r="E100" s="43"/>
      <c r="F100" s="16">
        <v>7000</v>
      </c>
      <c r="G100" s="43"/>
      <c r="H100" s="42"/>
      <c r="I100" s="42"/>
    </row>
    <row r="101" spans="1:9" x14ac:dyDescent="0.2">
      <c r="A101" s="39">
        <f t="shared" si="1"/>
        <v>92</v>
      </c>
      <c r="B101" s="42" t="s">
        <v>870</v>
      </c>
      <c r="C101" s="42" t="s">
        <v>1251</v>
      </c>
      <c r="D101" s="42" t="s">
        <v>1267</v>
      </c>
      <c r="E101" s="43"/>
      <c r="F101" s="16">
        <v>5000</v>
      </c>
      <c r="G101" s="43"/>
      <c r="H101" s="42"/>
      <c r="I101" s="42"/>
    </row>
    <row r="102" spans="1:9" x14ac:dyDescent="0.2">
      <c r="A102" s="39">
        <f t="shared" si="1"/>
        <v>93</v>
      </c>
      <c r="B102" s="42" t="s">
        <v>934</v>
      </c>
      <c r="C102" s="42" t="s">
        <v>1251</v>
      </c>
      <c r="D102" s="42" t="s">
        <v>1267</v>
      </c>
      <c r="E102" s="43"/>
      <c r="F102" s="16">
        <v>7000</v>
      </c>
      <c r="G102" s="43"/>
      <c r="H102" s="42"/>
      <c r="I102" s="42"/>
    </row>
    <row r="103" spans="1:9" x14ac:dyDescent="0.2">
      <c r="A103" s="39">
        <f t="shared" si="1"/>
        <v>94</v>
      </c>
      <c r="B103" s="42" t="s">
        <v>935</v>
      </c>
      <c r="C103" s="42" t="s">
        <v>1252</v>
      </c>
      <c r="D103" s="42" t="s">
        <v>1267</v>
      </c>
      <c r="E103" s="43"/>
      <c r="F103" s="16">
        <v>15000</v>
      </c>
      <c r="G103" s="43"/>
      <c r="H103" s="42"/>
      <c r="I103" s="42"/>
    </row>
    <row r="104" spans="1:9" x14ac:dyDescent="0.2">
      <c r="A104" s="39">
        <f t="shared" si="1"/>
        <v>95</v>
      </c>
      <c r="B104" s="42" t="s">
        <v>936</v>
      </c>
      <c r="C104" s="42" t="s">
        <v>1251</v>
      </c>
      <c r="D104" s="42" t="s">
        <v>1267</v>
      </c>
      <c r="E104" s="43"/>
      <c r="F104" s="16">
        <v>4000</v>
      </c>
      <c r="G104" s="43"/>
      <c r="H104" s="42"/>
      <c r="I104" s="42"/>
    </row>
    <row r="105" spans="1:9" x14ac:dyDescent="0.2">
      <c r="A105" s="39">
        <f t="shared" si="1"/>
        <v>96</v>
      </c>
      <c r="B105" s="42" t="s">
        <v>937</v>
      </c>
      <c r="C105" s="42" t="s">
        <v>1252</v>
      </c>
      <c r="D105" s="42" t="s">
        <v>1267</v>
      </c>
      <c r="E105" s="43"/>
      <c r="F105" s="16">
        <v>11000</v>
      </c>
      <c r="G105" s="43"/>
      <c r="H105" s="42"/>
      <c r="I105" s="42"/>
    </row>
    <row r="106" spans="1:9" x14ac:dyDescent="0.2">
      <c r="A106" s="39">
        <f t="shared" si="1"/>
        <v>97</v>
      </c>
      <c r="B106" s="42" t="s">
        <v>938</v>
      </c>
      <c r="C106" s="42" t="s">
        <v>1251</v>
      </c>
      <c r="D106" s="42" t="s">
        <v>1267</v>
      </c>
      <c r="E106" s="43"/>
      <c r="F106" s="16">
        <v>6000</v>
      </c>
      <c r="G106" s="43"/>
      <c r="H106" s="42"/>
      <c r="I106" s="42"/>
    </row>
    <row r="107" spans="1:9" x14ac:dyDescent="0.2">
      <c r="A107" s="39">
        <f t="shared" si="1"/>
        <v>98</v>
      </c>
      <c r="B107" s="42" t="s">
        <v>939</v>
      </c>
      <c r="C107" s="42" t="s">
        <v>1251</v>
      </c>
      <c r="D107" s="42" t="s">
        <v>1267</v>
      </c>
      <c r="E107" s="43"/>
      <c r="F107" s="16">
        <v>6000</v>
      </c>
      <c r="G107" s="43"/>
      <c r="H107" s="42"/>
      <c r="I107" s="42"/>
    </row>
    <row r="108" spans="1:9" x14ac:dyDescent="0.2">
      <c r="A108" s="39">
        <f t="shared" si="1"/>
        <v>99</v>
      </c>
      <c r="B108" s="42" t="s">
        <v>940</v>
      </c>
      <c r="C108" s="42" t="s">
        <v>1251</v>
      </c>
      <c r="D108" s="42" t="s">
        <v>1267</v>
      </c>
      <c r="E108" s="43"/>
      <c r="F108" s="16">
        <v>12000</v>
      </c>
      <c r="G108" s="43"/>
      <c r="H108" s="42"/>
      <c r="I108" s="42"/>
    </row>
    <row r="109" spans="1:9" x14ac:dyDescent="0.2">
      <c r="A109" s="39">
        <f t="shared" si="1"/>
        <v>100</v>
      </c>
      <c r="B109" s="42" t="s">
        <v>941</v>
      </c>
      <c r="C109" s="42" t="s">
        <v>1251</v>
      </c>
      <c r="D109" s="42" t="s">
        <v>1267</v>
      </c>
      <c r="E109" s="43"/>
      <c r="F109" s="16">
        <v>10000</v>
      </c>
      <c r="G109" s="43"/>
      <c r="H109" s="42"/>
      <c r="I109" s="42"/>
    </row>
    <row r="110" spans="1:9" x14ac:dyDescent="0.2">
      <c r="A110" s="39">
        <f t="shared" si="1"/>
        <v>101</v>
      </c>
      <c r="B110" s="42" t="s">
        <v>942</v>
      </c>
      <c r="C110" s="42" t="s">
        <v>1251</v>
      </c>
      <c r="D110" s="42" t="s">
        <v>1267</v>
      </c>
      <c r="E110" s="43"/>
      <c r="F110" s="16">
        <v>6000</v>
      </c>
      <c r="G110" s="43"/>
      <c r="H110" s="42"/>
      <c r="I110" s="42"/>
    </row>
    <row r="111" spans="1:9" x14ac:dyDescent="0.2">
      <c r="A111" s="39">
        <f t="shared" si="1"/>
        <v>102</v>
      </c>
      <c r="B111" s="42" t="s">
        <v>943</v>
      </c>
      <c r="C111" s="42" t="s">
        <v>1251</v>
      </c>
      <c r="D111" s="42" t="s">
        <v>1267</v>
      </c>
      <c r="E111" s="43"/>
      <c r="F111" s="16">
        <v>6000</v>
      </c>
      <c r="G111" s="43"/>
      <c r="H111" s="42"/>
      <c r="I111" s="42"/>
    </row>
    <row r="112" spans="1:9" x14ac:dyDescent="0.2">
      <c r="A112" s="39">
        <f t="shared" si="1"/>
        <v>103</v>
      </c>
      <c r="B112" s="42" t="s">
        <v>944</v>
      </c>
      <c r="C112" s="42" t="s">
        <v>1251</v>
      </c>
      <c r="D112" s="42" t="s">
        <v>1267</v>
      </c>
      <c r="E112" s="43"/>
      <c r="F112" s="16">
        <v>7000</v>
      </c>
      <c r="G112" s="43"/>
      <c r="H112" s="42"/>
      <c r="I112" s="42"/>
    </row>
    <row r="113" spans="1:9" x14ac:dyDescent="0.2">
      <c r="A113" s="39">
        <f t="shared" si="1"/>
        <v>104</v>
      </c>
      <c r="B113" s="42" t="s">
        <v>945</v>
      </c>
      <c r="C113" s="42" t="s">
        <v>1251</v>
      </c>
      <c r="D113" s="42" t="s">
        <v>1267</v>
      </c>
      <c r="E113" s="43"/>
      <c r="F113" s="16">
        <v>10000</v>
      </c>
      <c r="G113" s="43"/>
      <c r="H113" s="42"/>
      <c r="I113" s="42"/>
    </row>
    <row r="114" spans="1:9" x14ac:dyDescent="0.2">
      <c r="A114" s="39">
        <f t="shared" si="1"/>
        <v>105</v>
      </c>
      <c r="B114" s="42" t="s">
        <v>946</v>
      </c>
      <c r="C114" s="42" t="s">
        <v>1252</v>
      </c>
      <c r="D114" s="42" t="s">
        <v>1267</v>
      </c>
      <c r="E114" s="43"/>
      <c r="F114" s="16">
        <v>9000</v>
      </c>
      <c r="G114" s="43"/>
      <c r="H114" s="42"/>
      <c r="I114" s="42"/>
    </row>
    <row r="115" spans="1:9" x14ac:dyDescent="0.2">
      <c r="A115" s="39">
        <f t="shared" si="1"/>
        <v>106</v>
      </c>
      <c r="B115" s="42" t="s">
        <v>947</v>
      </c>
      <c r="C115" s="42" t="s">
        <v>1251</v>
      </c>
      <c r="D115" s="42" t="s">
        <v>1267</v>
      </c>
      <c r="E115" s="43"/>
      <c r="F115" s="16">
        <v>8000</v>
      </c>
      <c r="G115" s="43"/>
      <c r="H115" s="42"/>
      <c r="I115" s="42"/>
    </row>
    <row r="116" spans="1:9" x14ac:dyDescent="0.2">
      <c r="A116" s="39">
        <f t="shared" si="1"/>
        <v>107</v>
      </c>
      <c r="B116" s="42" t="s">
        <v>948</v>
      </c>
      <c r="C116" s="42" t="s">
        <v>1252</v>
      </c>
      <c r="D116" s="42" t="s">
        <v>1267</v>
      </c>
      <c r="E116" s="43"/>
      <c r="F116" s="16">
        <v>8000</v>
      </c>
      <c r="G116" s="43"/>
      <c r="H116" s="42"/>
      <c r="I116" s="42"/>
    </row>
    <row r="117" spans="1:9" x14ac:dyDescent="0.2">
      <c r="A117" s="39">
        <f t="shared" si="1"/>
        <v>108</v>
      </c>
      <c r="B117" s="42" t="s">
        <v>949</v>
      </c>
      <c r="C117" s="42" t="s">
        <v>1251</v>
      </c>
      <c r="D117" s="42" t="s">
        <v>1267</v>
      </c>
      <c r="E117" s="43"/>
      <c r="F117" s="16">
        <v>10000</v>
      </c>
      <c r="G117" s="43"/>
      <c r="H117" s="42"/>
      <c r="I117" s="42"/>
    </row>
    <row r="118" spans="1:9" x14ac:dyDescent="0.2">
      <c r="A118" s="39">
        <f t="shared" si="1"/>
        <v>109</v>
      </c>
      <c r="B118" s="42" t="s">
        <v>950</v>
      </c>
      <c r="C118" s="42" t="s">
        <v>1252</v>
      </c>
      <c r="D118" s="42" t="s">
        <v>1267</v>
      </c>
      <c r="E118" s="43"/>
      <c r="F118" s="16">
        <v>12000</v>
      </c>
      <c r="G118" s="43"/>
      <c r="H118" s="42"/>
      <c r="I118" s="42"/>
    </row>
    <row r="119" spans="1:9" x14ac:dyDescent="0.2">
      <c r="A119" s="39">
        <f t="shared" si="1"/>
        <v>110</v>
      </c>
      <c r="B119" s="42" t="s">
        <v>951</v>
      </c>
      <c r="C119" s="42" t="s">
        <v>1252</v>
      </c>
      <c r="D119" s="42" t="s">
        <v>1267</v>
      </c>
      <c r="E119" s="43"/>
      <c r="F119" s="16">
        <v>12000</v>
      </c>
      <c r="G119" s="43"/>
      <c r="H119" s="42"/>
      <c r="I119" s="42"/>
    </row>
    <row r="120" spans="1:9" x14ac:dyDescent="0.2">
      <c r="A120" s="39">
        <f t="shared" si="1"/>
        <v>111</v>
      </c>
      <c r="B120" s="42" t="s">
        <v>952</v>
      </c>
      <c r="C120" s="42" t="s">
        <v>1252</v>
      </c>
      <c r="D120" s="42" t="s">
        <v>1267</v>
      </c>
      <c r="E120" s="43"/>
      <c r="F120" s="16">
        <v>16000</v>
      </c>
      <c r="G120" s="43"/>
      <c r="H120" s="16"/>
      <c r="I120" s="42"/>
    </row>
    <row r="121" spans="1:9" x14ac:dyDescent="0.2">
      <c r="A121" s="39">
        <f t="shared" si="1"/>
        <v>112</v>
      </c>
      <c r="B121" s="42" t="s">
        <v>953</v>
      </c>
      <c r="C121" s="42" t="s">
        <v>1251</v>
      </c>
      <c r="D121" s="42" t="s">
        <v>1267</v>
      </c>
      <c r="E121" s="43"/>
      <c r="F121" s="16">
        <v>7500</v>
      </c>
      <c r="G121" s="43"/>
      <c r="H121" s="16"/>
      <c r="I121" s="42"/>
    </row>
    <row r="122" spans="1:9" x14ac:dyDescent="0.2">
      <c r="A122" s="39">
        <f t="shared" si="1"/>
        <v>113</v>
      </c>
      <c r="B122" s="42" t="s">
        <v>954</v>
      </c>
      <c r="C122" s="42" t="s">
        <v>1251</v>
      </c>
      <c r="D122" s="42" t="s">
        <v>1267</v>
      </c>
      <c r="E122" s="43"/>
      <c r="F122" s="16">
        <v>7500</v>
      </c>
      <c r="G122" s="43"/>
      <c r="H122" s="16"/>
      <c r="I122" s="42"/>
    </row>
    <row r="123" spans="1:9" x14ac:dyDescent="0.2">
      <c r="A123" s="39">
        <f t="shared" si="1"/>
        <v>114</v>
      </c>
      <c r="B123" s="42" t="s">
        <v>955</v>
      </c>
      <c r="C123" s="42" t="s">
        <v>1251</v>
      </c>
      <c r="D123" s="42" t="s">
        <v>1267</v>
      </c>
      <c r="E123" s="43"/>
      <c r="F123" s="16">
        <v>8000</v>
      </c>
      <c r="G123" s="43"/>
      <c r="H123" s="16"/>
      <c r="I123" s="42"/>
    </row>
    <row r="124" spans="1:9" x14ac:dyDescent="0.2">
      <c r="A124" s="39">
        <f t="shared" si="1"/>
        <v>115</v>
      </c>
      <c r="B124" s="42" t="s">
        <v>956</v>
      </c>
      <c r="C124" s="42" t="s">
        <v>1251</v>
      </c>
      <c r="D124" s="42" t="s">
        <v>1267</v>
      </c>
      <c r="E124" s="43"/>
      <c r="F124" s="16">
        <v>8000</v>
      </c>
      <c r="G124" s="43"/>
      <c r="H124" s="16"/>
      <c r="I124" s="42"/>
    </row>
    <row r="125" spans="1:9" x14ac:dyDescent="0.2">
      <c r="A125" s="39">
        <f t="shared" si="1"/>
        <v>116</v>
      </c>
      <c r="B125" s="42" t="s">
        <v>957</v>
      </c>
      <c r="C125" s="42" t="s">
        <v>1251</v>
      </c>
      <c r="D125" s="42" t="s">
        <v>1267</v>
      </c>
      <c r="E125" s="43"/>
      <c r="F125" s="16">
        <v>8500</v>
      </c>
      <c r="G125" s="43"/>
      <c r="H125" s="16"/>
      <c r="I125" s="42"/>
    </row>
    <row r="126" spans="1:9" x14ac:dyDescent="0.2">
      <c r="A126" s="39">
        <f t="shared" si="1"/>
        <v>117</v>
      </c>
      <c r="B126" s="42" t="s">
        <v>958</v>
      </c>
      <c r="C126" s="42" t="s">
        <v>1252</v>
      </c>
      <c r="D126" s="42" t="s">
        <v>1267</v>
      </c>
      <c r="E126" s="43"/>
      <c r="F126" s="16">
        <v>9000</v>
      </c>
      <c r="G126" s="43"/>
      <c r="H126" s="16"/>
      <c r="I126" s="42"/>
    </row>
    <row r="127" spans="1:9" x14ac:dyDescent="0.2">
      <c r="A127" s="39">
        <f t="shared" si="1"/>
        <v>118</v>
      </c>
      <c r="B127" s="42" t="s">
        <v>959</v>
      </c>
      <c r="C127" s="42" t="s">
        <v>1252</v>
      </c>
      <c r="D127" s="42" t="s">
        <v>1267</v>
      </c>
      <c r="E127" s="43"/>
      <c r="F127" s="16">
        <v>13000</v>
      </c>
      <c r="G127" s="43"/>
      <c r="H127" s="16"/>
      <c r="I127" s="42"/>
    </row>
    <row r="128" spans="1:9" ht="23.25" customHeight="1" x14ac:dyDescent="0.2">
      <c r="A128" s="39">
        <f t="shared" si="1"/>
        <v>119</v>
      </c>
      <c r="B128" s="42" t="s">
        <v>960</v>
      </c>
      <c r="C128" s="42" t="s">
        <v>1252</v>
      </c>
      <c r="D128" s="42" t="s">
        <v>1267</v>
      </c>
      <c r="E128" s="43"/>
      <c r="F128" s="16">
        <v>12000</v>
      </c>
      <c r="G128" s="43"/>
      <c r="H128" s="16"/>
      <c r="I128" s="42"/>
    </row>
    <row r="129" spans="1:9" x14ac:dyDescent="0.2">
      <c r="A129" s="39">
        <f t="shared" ref="A129:A188" si="2">A128+1</f>
        <v>120</v>
      </c>
      <c r="B129" s="42" t="s">
        <v>961</v>
      </c>
      <c r="C129" s="42" t="s">
        <v>1252</v>
      </c>
      <c r="D129" s="42" t="s">
        <v>1267</v>
      </c>
      <c r="E129" s="43"/>
      <c r="F129" s="16">
        <v>12000</v>
      </c>
      <c r="G129" s="43"/>
      <c r="H129" s="16"/>
      <c r="I129" s="42"/>
    </row>
    <row r="130" spans="1:9" x14ac:dyDescent="0.2">
      <c r="A130" s="39">
        <f t="shared" si="2"/>
        <v>121</v>
      </c>
      <c r="B130" s="42" t="s">
        <v>962</v>
      </c>
      <c r="C130" s="42" t="s">
        <v>1251</v>
      </c>
      <c r="D130" s="42" t="s">
        <v>1267</v>
      </c>
      <c r="E130" s="43"/>
      <c r="F130" s="16">
        <v>12000</v>
      </c>
      <c r="G130" s="43"/>
      <c r="H130" s="16"/>
      <c r="I130" s="42"/>
    </row>
    <row r="131" spans="1:9" x14ac:dyDescent="0.2">
      <c r="A131" s="39">
        <f t="shared" si="2"/>
        <v>122</v>
      </c>
      <c r="B131" s="42" t="s">
        <v>963</v>
      </c>
      <c r="C131" s="42" t="s">
        <v>1252</v>
      </c>
      <c r="D131" s="42" t="s">
        <v>1267</v>
      </c>
      <c r="E131" s="43"/>
      <c r="F131" s="16">
        <v>7000</v>
      </c>
      <c r="G131" s="43"/>
      <c r="H131" s="16">
        <v>1750</v>
      </c>
      <c r="I131" s="42"/>
    </row>
    <row r="132" spans="1:9" x14ac:dyDescent="0.2">
      <c r="A132" s="39">
        <f t="shared" si="2"/>
        <v>123</v>
      </c>
      <c r="B132" s="42" t="s">
        <v>964</v>
      </c>
      <c r="C132" s="42" t="s">
        <v>1251</v>
      </c>
      <c r="D132" s="42" t="s">
        <v>1267</v>
      </c>
      <c r="E132" s="43"/>
      <c r="F132" s="16">
        <v>4000</v>
      </c>
      <c r="G132" s="43"/>
      <c r="H132" s="16">
        <v>1900</v>
      </c>
      <c r="I132" s="42"/>
    </row>
    <row r="133" spans="1:9" x14ac:dyDescent="0.2">
      <c r="A133" s="39">
        <f t="shared" si="2"/>
        <v>124</v>
      </c>
      <c r="B133" s="42" t="s">
        <v>965</v>
      </c>
      <c r="C133" s="42" t="s">
        <v>1251</v>
      </c>
      <c r="D133" s="42" t="s">
        <v>1267</v>
      </c>
      <c r="E133" s="43"/>
      <c r="F133" s="16">
        <v>5000</v>
      </c>
      <c r="G133" s="43"/>
      <c r="H133" s="16">
        <v>1830</v>
      </c>
      <c r="I133" s="42"/>
    </row>
    <row r="134" spans="1:9" x14ac:dyDescent="0.2">
      <c r="A134" s="39">
        <f t="shared" si="2"/>
        <v>125</v>
      </c>
      <c r="B134" s="42" t="s">
        <v>966</v>
      </c>
      <c r="C134" s="42" t="s">
        <v>1252</v>
      </c>
      <c r="D134" s="42" t="s">
        <v>1267</v>
      </c>
      <c r="E134" s="43"/>
      <c r="F134" s="16">
        <v>8500</v>
      </c>
      <c r="G134" s="43"/>
      <c r="H134" s="16"/>
      <c r="I134" s="42"/>
    </row>
    <row r="135" spans="1:9" x14ac:dyDescent="0.2">
      <c r="A135" s="39">
        <f t="shared" si="2"/>
        <v>126</v>
      </c>
      <c r="B135" s="42" t="s">
        <v>967</v>
      </c>
      <c r="C135" s="42" t="s">
        <v>1251</v>
      </c>
      <c r="D135" s="42" t="s">
        <v>1267</v>
      </c>
      <c r="E135" s="43"/>
      <c r="F135" s="16">
        <v>7500</v>
      </c>
      <c r="G135" s="43"/>
      <c r="H135" s="16"/>
      <c r="I135" s="42"/>
    </row>
    <row r="136" spans="1:9" x14ac:dyDescent="0.2">
      <c r="A136" s="39">
        <f t="shared" si="2"/>
        <v>127</v>
      </c>
      <c r="B136" s="42" t="s">
        <v>968</v>
      </c>
      <c r="C136" s="42" t="s">
        <v>1251</v>
      </c>
      <c r="D136" s="42" t="s">
        <v>1267</v>
      </c>
      <c r="E136" s="43"/>
      <c r="F136" s="16">
        <v>7500</v>
      </c>
      <c r="G136" s="43"/>
      <c r="H136" s="16">
        <v>100</v>
      </c>
      <c r="I136" s="42"/>
    </row>
    <row r="137" spans="1:9" x14ac:dyDescent="0.2">
      <c r="A137" s="39">
        <f t="shared" si="2"/>
        <v>128</v>
      </c>
      <c r="B137" s="42" t="s">
        <v>969</v>
      </c>
      <c r="C137" s="42" t="s">
        <v>1251</v>
      </c>
      <c r="D137" s="42" t="s">
        <v>1267</v>
      </c>
      <c r="E137" s="43"/>
      <c r="F137" s="16">
        <v>8000</v>
      </c>
      <c r="G137" s="43"/>
      <c r="H137" s="16"/>
      <c r="I137" s="42"/>
    </row>
    <row r="138" spans="1:9" x14ac:dyDescent="0.2">
      <c r="A138" s="39">
        <f t="shared" si="2"/>
        <v>129</v>
      </c>
      <c r="B138" s="42" t="s">
        <v>970</v>
      </c>
      <c r="C138" s="42" t="s">
        <v>1251</v>
      </c>
      <c r="D138" s="42" t="s">
        <v>1267</v>
      </c>
      <c r="E138" s="43"/>
      <c r="F138" s="16">
        <v>8000</v>
      </c>
      <c r="G138" s="43"/>
      <c r="H138" s="16"/>
      <c r="I138" s="42"/>
    </row>
    <row r="139" spans="1:9" x14ac:dyDescent="0.2">
      <c r="A139" s="39">
        <f t="shared" si="2"/>
        <v>130</v>
      </c>
      <c r="B139" s="42" t="s">
        <v>971</v>
      </c>
      <c r="C139" s="42" t="s">
        <v>1252</v>
      </c>
      <c r="D139" s="42" t="s">
        <v>1267</v>
      </c>
      <c r="E139" s="43"/>
      <c r="F139" s="16">
        <v>15000</v>
      </c>
      <c r="G139" s="43"/>
      <c r="H139" s="16"/>
      <c r="I139" s="42"/>
    </row>
    <row r="140" spans="1:9" x14ac:dyDescent="0.2">
      <c r="A140" s="39">
        <f t="shared" si="2"/>
        <v>131</v>
      </c>
      <c r="B140" s="42" t="s">
        <v>972</v>
      </c>
      <c r="C140" s="42" t="s">
        <v>1251</v>
      </c>
      <c r="D140" s="42" t="s">
        <v>1267</v>
      </c>
      <c r="E140" s="43"/>
      <c r="F140" s="16">
        <v>6000</v>
      </c>
      <c r="G140" s="43"/>
      <c r="H140" s="16"/>
      <c r="I140" s="42"/>
    </row>
    <row r="141" spans="1:9" x14ac:dyDescent="0.2">
      <c r="A141" s="39">
        <f t="shared" si="2"/>
        <v>132</v>
      </c>
      <c r="B141" s="42" t="s">
        <v>973</v>
      </c>
      <c r="C141" s="42" t="s">
        <v>1251</v>
      </c>
      <c r="D141" s="42" t="s">
        <v>1267</v>
      </c>
      <c r="E141" s="43"/>
      <c r="F141" s="16">
        <v>7000</v>
      </c>
      <c r="G141" s="43"/>
      <c r="H141" s="16"/>
      <c r="I141" s="42"/>
    </row>
    <row r="142" spans="1:9" x14ac:dyDescent="0.2">
      <c r="A142" s="39">
        <f t="shared" si="2"/>
        <v>133</v>
      </c>
      <c r="B142" s="42" t="s">
        <v>974</v>
      </c>
      <c r="C142" s="42" t="s">
        <v>1251</v>
      </c>
      <c r="D142" s="42" t="s">
        <v>1267</v>
      </c>
      <c r="E142" s="43"/>
      <c r="F142" s="16">
        <v>7000</v>
      </c>
      <c r="G142" s="43"/>
      <c r="H142" s="16"/>
      <c r="I142" s="42"/>
    </row>
    <row r="143" spans="1:9" x14ac:dyDescent="0.2">
      <c r="A143" s="39">
        <f t="shared" si="2"/>
        <v>134</v>
      </c>
      <c r="B143" s="42" t="s">
        <v>975</v>
      </c>
      <c r="C143" s="42" t="s">
        <v>1251</v>
      </c>
      <c r="D143" s="42" t="s">
        <v>1267</v>
      </c>
      <c r="E143" s="43"/>
      <c r="F143" s="16">
        <v>7000</v>
      </c>
      <c r="G143" s="43"/>
      <c r="H143" s="16"/>
      <c r="I143" s="42"/>
    </row>
    <row r="144" spans="1:9" x14ac:dyDescent="0.2">
      <c r="A144" s="39">
        <f t="shared" si="2"/>
        <v>135</v>
      </c>
      <c r="B144" s="42" t="s">
        <v>976</v>
      </c>
      <c r="C144" s="42" t="s">
        <v>1251</v>
      </c>
      <c r="D144" s="42" t="s">
        <v>1267</v>
      </c>
      <c r="E144" s="43"/>
      <c r="F144" s="16">
        <v>7000</v>
      </c>
      <c r="G144" s="43"/>
      <c r="H144" s="16"/>
      <c r="I144" s="42"/>
    </row>
    <row r="145" spans="1:9" x14ac:dyDescent="0.2">
      <c r="A145" s="39">
        <f t="shared" si="2"/>
        <v>136</v>
      </c>
      <c r="B145" s="42" t="s">
        <v>977</v>
      </c>
      <c r="C145" s="42" t="s">
        <v>1251</v>
      </c>
      <c r="D145" s="42" t="s">
        <v>1267</v>
      </c>
      <c r="E145" s="43"/>
      <c r="F145" s="16">
        <v>10000</v>
      </c>
      <c r="G145" s="43"/>
      <c r="H145" s="16"/>
      <c r="I145" s="42"/>
    </row>
    <row r="146" spans="1:9" x14ac:dyDescent="0.2">
      <c r="A146" s="39">
        <f t="shared" si="2"/>
        <v>137</v>
      </c>
      <c r="B146" s="42" t="s">
        <v>978</v>
      </c>
      <c r="C146" s="42" t="s">
        <v>1251</v>
      </c>
      <c r="D146" s="42" t="s">
        <v>1267</v>
      </c>
      <c r="E146" s="43"/>
      <c r="F146" s="16">
        <v>7000</v>
      </c>
      <c r="G146" s="43"/>
      <c r="H146" s="16"/>
      <c r="I146" s="42"/>
    </row>
    <row r="147" spans="1:9" x14ac:dyDescent="0.2">
      <c r="A147" s="39">
        <f t="shared" si="2"/>
        <v>138</v>
      </c>
      <c r="B147" s="42" t="s">
        <v>979</v>
      </c>
      <c r="C147" s="42" t="s">
        <v>1251</v>
      </c>
      <c r="D147" s="42" t="s">
        <v>1267</v>
      </c>
      <c r="E147" s="43"/>
      <c r="F147" s="16">
        <v>10000</v>
      </c>
      <c r="G147" s="43"/>
      <c r="H147" s="16"/>
      <c r="I147" s="42"/>
    </row>
    <row r="148" spans="1:9" x14ac:dyDescent="0.2">
      <c r="A148" s="39">
        <f t="shared" si="2"/>
        <v>139</v>
      </c>
      <c r="B148" s="42" t="s">
        <v>980</v>
      </c>
      <c r="C148" s="42" t="s">
        <v>1252</v>
      </c>
      <c r="D148" s="42" t="s">
        <v>1267</v>
      </c>
      <c r="E148" s="43"/>
      <c r="F148" s="16">
        <v>12000</v>
      </c>
      <c r="G148" s="43"/>
      <c r="H148" s="16"/>
      <c r="I148" s="42"/>
    </row>
    <row r="149" spans="1:9" x14ac:dyDescent="0.2">
      <c r="A149" s="39">
        <f t="shared" si="2"/>
        <v>140</v>
      </c>
      <c r="B149" s="42" t="s">
        <v>981</v>
      </c>
      <c r="C149" s="42" t="s">
        <v>1252</v>
      </c>
      <c r="D149" s="42" t="s">
        <v>1267</v>
      </c>
      <c r="E149" s="43"/>
      <c r="F149" s="16">
        <v>13000</v>
      </c>
      <c r="G149" s="43"/>
      <c r="H149" s="16">
        <v>5800</v>
      </c>
      <c r="I149" s="42"/>
    </row>
    <row r="150" spans="1:9" x14ac:dyDescent="0.2">
      <c r="A150" s="39">
        <f t="shared" si="2"/>
        <v>141</v>
      </c>
      <c r="B150" s="42" t="s">
        <v>982</v>
      </c>
      <c r="C150" s="42" t="s">
        <v>1252</v>
      </c>
      <c r="D150" s="42" t="s">
        <v>1267</v>
      </c>
      <c r="E150" s="43"/>
      <c r="F150" s="16">
        <v>14000</v>
      </c>
      <c r="G150" s="43"/>
      <c r="H150" s="16">
        <f>765+790</f>
        <v>1555</v>
      </c>
      <c r="I150" s="42"/>
    </row>
    <row r="151" spans="1:9" x14ac:dyDescent="0.2">
      <c r="A151" s="39">
        <f t="shared" si="2"/>
        <v>142</v>
      </c>
      <c r="B151" s="42" t="s">
        <v>983</v>
      </c>
      <c r="C151" s="42" t="s">
        <v>1251</v>
      </c>
      <c r="D151" s="42" t="s">
        <v>1267</v>
      </c>
      <c r="E151" s="43"/>
      <c r="F151" s="16">
        <v>6000</v>
      </c>
      <c r="G151" s="43"/>
      <c r="H151" s="16"/>
      <c r="I151" s="42"/>
    </row>
    <row r="152" spans="1:9" x14ac:dyDescent="0.2">
      <c r="A152" s="39">
        <f t="shared" si="2"/>
        <v>143</v>
      </c>
      <c r="B152" s="42" t="s">
        <v>984</v>
      </c>
      <c r="C152" s="42" t="s">
        <v>1251</v>
      </c>
      <c r="D152" s="42" t="s">
        <v>1267</v>
      </c>
      <c r="E152" s="43"/>
      <c r="F152" s="16">
        <v>9000</v>
      </c>
      <c r="G152" s="43"/>
      <c r="H152" s="16">
        <v>10185</v>
      </c>
      <c r="I152" s="42"/>
    </row>
    <row r="153" spans="1:9" x14ac:dyDescent="0.2">
      <c r="A153" s="39">
        <f t="shared" si="2"/>
        <v>144</v>
      </c>
      <c r="B153" s="42" t="s">
        <v>985</v>
      </c>
      <c r="C153" s="42" t="s">
        <v>1252</v>
      </c>
      <c r="D153" s="42" t="s">
        <v>1267</v>
      </c>
      <c r="E153" s="43"/>
      <c r="F153" s="16">
        <v>15000</v>
      </c>
      <c r="G153" s="43"/>
      <c r="H153" s="16"/>
      <c r="I153" s="42"/>
    </row>
    <row r="154" spans="1:9" x14ac:dyDescent="0.2">
      <c r="A154" s="39">
        <f t="shared" si="2"/>
        <v>145</v>
      </c>
      <c r="B154" s="42" t="s">
        <v>986</v>
      </c>
      <c r="C154" s="42" t="s">
        <v>1251</v>
      </c>
      <c r="D154" s="42" t="s">
        <v>1267</v>
      </c>
      <c r="E154" s="43"/>
      <c r="F154" s="16">
        <v>7000</v>
      </c>
      <c r="G154" s="43"/>
      <c r="H154" s="16"/>
      <c r="I154" s="42"/>
    </row>
    <row r="155" spans="1:9" x14ac:dyDescent="0.2">
      <c r="A155" s="39">
        <f t="shared" si="2"/>
        <v>146</v>
      </c>
      <c r="B155" s="42" t="s">
        <v>987</v>
      </c>
      <c r="C155" s="42" t="s">
        <v>1251</v>
      </c>
      <c r="D155" s="42" t="s">
        <v>1267</v>
      </c>
      <c r="E155" s="43"/>
      <c r="F155" s="16">
        <v>9000</v>
      </c>
      <c r="G155" s="43"/>
      <c r="H155" s="16">
        <v>840</v>
      </c>
      <c r="I155" s="42"/>
    </row>
    <row r="156" spans="1:9" x14ac:dyDescent="0.2">
      <c r="A156" s="39">
        <f t="shared" si="2"/>
        <v>147</v>
      </c>
      <c r="B156" s="42" t="s">
        <v>988</v>
      </c>
      <c r="C156" s="42" t="s">
        <v>1251</v>
      </c>
      <c r="D156" s="42" t="s">
        <v>1267</v>
      </c>
      <c r="E156" s="43"/>
      <c r="F156" s="16">
        <v>7000</v>
      </c>
      <c r="G156" s="43"/>
      <c r="H156" s="16">
        <f>340+1425</f>
        <v>1765</v>
      </c>
      <c r="I156" s="42"/>
    </row>
    <row r="157" spans="1:9" x14ac:dyDescent="0.2">
      <c r="A157" s="39">
        <f t="shared" si="2"/>
        <v>148</v>
      </c>
      <c r="B157" s="42" t="s">
        <v>989</v>
      </c>
      <c r="C157" s="42" t="s">
        <v>1251</v>
      </c>
      <c r="D157" s="42" t="s">
        <v>1267</v>
      </c>
      <c r="E157" s="43"/>
      <c r="F157" s="16">
        <v>9500</v>
      </c>
      <c r="G157" s="43"/>
      <c r="H157" s="16"/>
      <c r="I157" s="42"/>
    </row>
    <row r="158" spans="1:9" x14ac:dyDescent="0.2">
      <c r="A158" s="39">
        <f t="shared" si="2"/>
        <v>149</v>
      </c>
      <c r="B158" s="42" t="s">
        <v>990</v>
      </c>
      <c r="C158" s="42" t="s">
        <v>1251</v>
      </c>
      <c r="D158" s="42" t="s">
        <v>1267</v>
      </c>
      <c r="E158" s="43"/>
      <c r="F158" s="16">
        <v>7000</v>
      </c>
      <c r="G158" s="43"/>
      <c r="H158" s="16"/>
      <c r="I158" s="42"/>
    </row>
    <row r="159" spans="1:9" x14ac:dyDescent="0.2">
      <c r="A159" s="39">
        <f t="shared" si="2"/>
        <v>150</v>
      </c>
      <c r="B159" s="42" t="s">
        <v>991</v>
      </c>
      <c r="C159" s="42" t="s">
        <v>1252</v>
      </c>
      <c r="D159" s="42" t="s">
        <v>1267</v>
      </c>
      <c r="E159" s="43"/>
      <c r="F159" s="16">
        <v>10000</v>
      </c>
      <c r="G159" s="43"/>
      <c r="H159" s="16"/>
      <c r="I159" s="42"/>
    </row>
    <row r="160" spans="1:9" x14ac:dyDescent="0.2">
      <c r="A160" s="39">
        <f t="shared" si="2"/>
        <v>151</v>
      </c>
      <c r="B160" s="42" t="s">
        <v>992</v>
      </c>
      <c r="C160" s="42" t="s">
        <v>1252</v>
      </c>
      <c r="D160" s="42" t="s">
        <v>1267</v>
      </c>
      <c r="E160" s="43"/>
      <c r="F160" s="16">
        <v>14000</v>
      </c>
      <c r="G160" s="43"/>
      <c r="H160" s="16"/>
      <c r="I160" s="42"/>
    </row>
    <row r="161" spans="1:9" x14ac:dyDescent="0.2">
      <c r="A161" s="39">
        <f t="shared" si="2"/>
        <v>152</v>
      </c>
      <c r="B161" s="42" t="s">
        <v>993</v>
      </c>
      <c r="C161" s="42" t="s">
        <v>1251</v>
      </c>
      <c r="D161" s="42" t="s">
        <v>1267</v>
      </c>
      <c r="E161" s="43"/>
      <c r="F161" s="16">
        <v>5500</v>
      </c>
      <c r="G161" s="43"/>
      <c r="H161" s="16"/>
      <c r="I161" s="42"/>
    </row>
    <row r="162" spans="1:9" x14ac:dyDescent="0.2">
      <c r="A162" s="39">
        <f t="shared" si="2"/>
        <v>153</v>
      </c>
      <c r="B162" s="42" t="s">
        <v>994</v>
      </c>
      <c r="C162" s="42" t="s">
        <v>1251</v>
      </c>
      <c r="D162" s="42" t="s">
        <v>1267</v>
      </c>
      <c r="E162" s="43"/>
      <c r="F162" s="16">
        <v>7500</v>
      </c>
      <c r="G162" s="43"/>
      <c r="H162" s="16"/>
      <c r="I162" s="42"/>
    </row>
    <row r="163" spans="1:9" x14ac:dyDescent="0.2">
      <c r="A163" s="39">
        <f t="shared" si="2"/>
        <v>154</v>
      </c>
      <c r="B163" s="42" t="s">
        <v>995</v>
      </c>
      <c r="C163" s="42" t="s">
        <v>1251</v>
      </c>
      <c r="D163" s="42" t="s">
        <v>1267</v>
      </c>
      <c r="E163" s="43"/>
      <c r="F163" s="16">
        <v>7500</v>
      </c>
      <c r="G163" s="43"/>
      <c r="H163" s="16"/>
      <c r="I163" s="42"/>
    </row>
    <row r="164" spans="1:9" x14ac:dyDescent="0.2">
      <c r="A164" s="39">
        <f t="shared" si="2"/>
        <v>155</v>
      </c>
      <c r="B164" s="42" t="s">
        <v>996</v>
      </c>
      <c r="C164" s="42" t="s">
        <v>1251</v>
      </c>
      <c r="D164" s="42" t="s">
        <v>1267</v>
      </c>
      <c r="E164" s="43"/>
      <c r="F164" s="16">
        <v>7500</v>
      </c>
      <c r="G164" s="43"/>
      <c r="H164" s="16"/>
      <c r="I164" s="42"/>
    </row>
    <row r="165" spans="1:9" x14ac:dyDescent="0.2">
      <c r="A165" s="39">
        <f t="shared" si="2"/>
        <v>156</v>
      </c>
      <c r="B165" s="42" t="s">
        <v>997</v>
      </c>
      <c r="C165" s="42" t="s">
        <v>1251</v>
      </c>
      <c r="D165" s="42" t="s">
        <v>1267</v>
      </c>
      <c r="E165" s="43"/>
      <c r="F165" s="16">
        <v>9500</v>
      </c>
      <c r="G165" s="43"/>
      <c r="H165" s="16"/>
      <c r="I165" s="42"/>
    </row>
    <row r="166" spans="1:9" x14ac:dyDescent="0.2">
      <c r="A166" s="39">
        <f t="shared" si="2"/>
        <v>157</v>
      </c>
      <c r="B166" s="42" t="s">
        <v>998</v>
      </c>
      <c r="C166" s="42" t="s">
        <v>1251</v>
      </c>
      <c r="D166" s="42" t="s">
        <v>1267</v>
      </c>
      <c r="E166" s="43"/>
      <c r="F166" s="16">
        <v>9500</v>
      </c>
      <c r="G166" s="43"/>
      <c r="H166" s="16"/>
      <c r="I166" s="42"/>
    </row>
    <row r="167" spans="1:9" x14ac:dyDescent="0.2">
      <c r="A167" s="39">
        <f t="shared" si="2"/>
        <v>158</v>
      </c>
      <c r="B167" s="42" t="s">
        <v>999</v>
      </c>
      <c r="C167" s="42" t="s">
        <v>1251</v>
      </c>
      <c r="D167" s="42" t="s">
        <v>1267</v>
      </c>
      <c r="E167" s="43"/>
      <c r="F167" s="16">
        <v>9500</v>
      </c>
      <c r="G167" s="43"/>
      <c r="H167" s="16"/>
      <c r="I167" s="42"/>
    </row>
    <row r="168" spans="1:9" x14ac:dyDescent="0.2">
      <c r="A168" s="39">
        <f t="shared" si="2"/>
        <v>159</v>
      </c>
      <c r="B168" s="42" t="s">
        <v>1000</v>
      </c>
      <c r="C168" s="42" t="s">
        <v>1252</v>
      </c>
      <c r="D168" s="42" t="s">
        <v>1267</v>
      </c>
      <c r="E168" s="43"/>
      <c r="F168" s="16">
        <v>14000</v>
      </c>
      <c r="G168" s="43"/>
      <c r="H168" s="16"/>
      <c r="I168" s="42"/>
    </row>
    <row r="169" spans="1:9" x14ac:dyDescent="0.2">
      <c r="A169" s="39">
        <f t="shared" si="2"/>
        <v>160</v>
      </c>
      <c r="B169" s="42" t="s">
        <v>1001</v>
      </c>
      <c r="C169" s="42" t="s">
        <v>1251</v>
      </c>
      <c r="D169" s="42" t="s">
        <v>1267</v>
      </c>
      <c r="E169" s="43"/>
      <c r="F169" s="16">
        <v>6000</v>
      </c>
      <c r="G169" s="43"/>
      <c r="H169" s="16"/>
      <c r="I169" s="42"/>
    </row>
    <row r="170" spans="1:9" x14ac:dyDescent="0.2">
      <c r="A170" s="39">
        <f t="shared" si="2"/>
        <v>161</v>
      </c>
      <c r="B170" s="42" t="s">
        <v>1002</v>
      </c>
      <c r="C170" s="42" t="s">
        <v>1251</v>
      </c>
      <c r="D170" s="42" t="s">
        <v>1267</v>
      </c>
      <c r="E170" s="43"/>
      <c r="F170" s="16">
        <v>10000</v>
      </c>
      <c r="G170" s="43"/>
      <c r="H170" s="16"/>
      <c r="I170" s="42"/>
    </row>
    <row r="171" spans="1:9" x14ac:dyDescent="0.2">
      <c r="A171" s="39">
        <f t="shared" si="2"/>
        <v>162</v>
      </c>
      <c r="B171" s="42" t="s">
        <v>1003</v>
      </c>
      <c r="C171" s="42" t="s">
        <v>1251</v>
      </c>
      <c r="D171" s="42" t="s">
        <v>1267</v>
      </c>
      <c r="E171" s="43"/>
      <c r="F171" s="16">
        <v>4000</v>
      </c>
      <c r="G171" s="43"/>
      <c r="H171" s="16"/>
      <c r="I171" s="42"/>
    </row>
    <row r="172" spans="1:9" x14ac:dyDescent="0.2">
      <c r="A172" s="39">
        <f t="shared" si="2"/>
        <v>163</v>
      </c>
      <c r="B172" s="42" t="s">
        <v>1004</v>
      </c>
      <c r="C172" s="42" t="s">
        <v>1251</v>
      </c>
      <c r="D172" s="42" t="s">
        <v>1267</v>
      </c>
      <c r="E172" s="43"/>
      <c r="F172" s="16">
        <v>5000</v>
      </c>
      <c r="G172" s="43"/>
      <c r="H172" s="16"/>
      <c r="I172" s="42"/>
    </row>
    <row r="173" spans="1:9" x14ac:dyDescent="0.2">
      <c r="A173" s="39">
        <f t="shared" si="2"/>
        <v>164</v>
      </c>
      <c r="B173" s="42" t="s">
        <v>1005</v>
      </c>
      <c r="C173" s="42" t="s">
        <v>1251</v>
      </c>
      <c r="D173" s="42" t="s">
        <v>1267</v>
      </c>
      <c r="E173" s="43"/>
      <c r="F173" s="16">
        <v>6000</v>
      </c>
      <c r="G173" s="43"/>
      <c r="H173" s="16"/>
      <c r="I173" s="42"/>
    </row>
    <row r="174" spans="1:9" x14ac:dyDescent="0.2">
      <c r="A174" s="39">
        <f t="shared" si="2"/>
        <v>165</v>
      </c>
      <c r="B174" s="42" t="s">
        <v>1006</v>
      </c>
      <c r="C174" s="42" t="s">
        <v>1251</v>
      </c>
      <c r="D174" s="42" t="s">
        <v>1267</v>
      </c>
      <c r="E174" s="43"/>
      <c r="F174" s="16">
        <v>7000</v>
      </c>
      <c r="G174" s="43"/>
      <c r="H174" s="16"/>
      <c r="I174" s="42"/>
    </row>
    <row r="175" spans="1:9" x14ac:dyDescent="0.2">
      <c r="A175" s="39">
        <f t="shared" si="2"/>
        <v>166</v>
      </c>
      <c r="B175" s="42" t="s">
        <v>1007</v>
      </c>
      <c r="C175" s="42" t="s">
        <v>1251</v>
      </c>
      <c r="D175" s="42" t="s">
        <v>1267</v>
      </c>
      <c r="E175" s="43"/>
      <c r="F175" s="16">
        <v>9000</v>
      </c>
      <c r="G175" s="43"/>
      <c r="H175" s="16"/>
      <c r="I175" s="42"/>
    </row>
    <row r="176" spans="1:9" x14ac:dyDescent="0.2">
      <c r="A176" s="39">
        <f t="shared" si="2"/>
        <v>167</v>
      </c>
      <c r="B176" s="42" t="s">
        <v>1008</v>
      </c>
      <c r="C176" s="42" t="s">
        <v>1251</v>
      </c>
      <c r="D176" s="42" t="s">
        <v>1267</v>
      </c>
      <c r="E176" s="43"/>
      <c r="F176" s="16">
        <v>7000</v>
      </c>
      <c r="G176" s="43"/>
      <c r="H176" s="16"/>
      <c r="I176" s="42"/>
    </row>
    <row r="177" spans="1:9" x14ac:dyDescent="0.2">
      <c r="A177" s="39">
        <f t="shared" si="2"/>
        <v>168</v>
      </c>
      <c r="B177" s="42" t="s">
        <v>1009</v>
      </c>
      <c r="C177" s="42" t="s">
        <v>1251</v>
      </c>
      <c r="D177" s="42" t="s">
        <v>1267</v>
      </c>
      <c r="E177" s="43"/>
      <c r="F177" s="16">
        <v>7000</v>
      </c>
      <c r="G177" s="43"/>
      <c r="H177" s="16"/>
      <c r="I177" s="42"/>
    </row>
    <row r="178" spans="1:9" x14ac:dyDescent="0.2">
      <c r="A178" s="39">
        <f t="shared" si="2"/>
        <v>169</v>
      </c>
      <c r="B178" s="42" t="s">
        <v>1010</v>
      </c>
      <c r="C178" s="42" t="s">
        <v>1251</v>
      </c>
      <c r="D178" s="42" t="s">
        <v>1267</v>
      </c>
      <c r="E178" s="43"/>
      <c r="F178" s="16">
        <v>5000</v>
      </c>
      <c r="G178" s="43"/>
      <c r="H178" s="16"/>
      <c r="I178" s="42"/>
    </row>
    <row r="179" spans="1:9" x14ac:dyDescent="0.2">
      <c r="A179" s="39">
        <f t="shared" si="2"/>
        <v>170</v>
      </c>
      <c r="B179" s="42" t="s">
        <v>1011</v>
      </c>
      <c r="C179" s="42" t="s">
        <v>1251</v>
      </c>
      <c r="D179" s="42" t="s">
        <v>1267</v>
      </c>
      <c r="E179" s="43"/>
      <c r="F179" s="16">
        <v>7000</v>
      </c>
      <c r="G179" s="43"/>
      <c r="H179" s="16"/>
      <c r="I179" s="42"/>
    </row>
    <row r="180" spans="1:9" x14ac:dyDescent="0.2">
      <c r="A180" s="39">
        <f t="shared" si="2"/>
        <v>171</v>
      </c>
      <c r="B180" s="42" t="s">
        <v>1012</v>
      </c>
      <c r="C180" s="42" t="s">
        <v>1251</v>
      </c>
      <c r="D180" s="42" t="s">
        <v>1267</v>
      </c>
      <c r="E180" s="43"/>
      <c r="F180" s="16">
        <v>7000</v>
      </c>
      <c r="G180" s="43"/>
      <c r="H180" s="16"/>
      <c r="I180" s="42"/>
    </row>
    <row r="181" spans="1:9" x14ac:dyDescent="0.2">
      <c r="A181" s="39">
        <f t="shared" si="2"/>
        <v>172</v>
      </c>
      <c r="B181" s="42" t="s">
        <v>1013</v>
      </c>
      <c r="C181" s="42" t="s">
        <v>1251</v>
      </c>
      <c r="D181" s="42" t="s">
        <v>1267</v>
      </c>
      <c r="E181" s="43"/>
      <c r="F181" s="16">
        <v>10000</v>
      </c>
      <c r="G181" s="43"/>
      <c r="H181" s="16"/>
      <c r="I181" s="42"/>
    </row>
    <row r="182" spans="1:9" x14ac:dyDescent="0.2">
      <c r="A182" s="39">
        <f t="shared" si="2"/>
        <v>173</v>
      </c>
      <c r="B182" s="42" t="s">
        <v>1014</v>
      </c>
      <c r="C182" s="42" t="s">
        <v>1251</v>
      </c>
      <c r="D182" s="42" t="s">
        <v>1267</v>
      </c>
      <c r="E182" s="43"/>
      <c r="F182" s="16">
        <v>3000</v>
      </c>
      <c r="G182" s="43"/>
      <c r="H182" s="16"/>
      <c r="I182" s="42"/>
    </row>
    <row r="183" spans="1:9" x14ac:dyDescent="0.2">
      <c r="A183" s="39">
        <f t="shared" si="2"/>
        <v>174</v>
      </c>
      <c r="B183" s="42" t="s">
        <v>1015</v>
      </c>
      <c r="C183" s="42" t="s">
        <v>1251</v>
      </c>
      <c r="D183" s="42" t="s">
        <v>1267</v>
      </c>
      <c r="E183" s="43"/>
      <c r="F183" s="16">
        <v>5000</v>
      </c>
      <c r="G183" s="43"/>
      <c r="H183" s="16"/>
      <c r="I183" s="42"/>
    </row>
    <row r="184" spans="1:9" x14ac:dyDescent="0.2">
      <c r="A184" s="39">
        <f t="shared" si="2"/>
        <v>175</v>
      </c>
      <c r="B184" s="42" t="s">
        <v>1016</v>
      </c>
      <c r="C184" s="42" t="s">
        <v>1251</v>
      </c>
      <c r="D184" s="42" t="s">
        <v>1267</v>
      </c>
      <c r="E184" s="43"/>
      <c r="F184" s="16">
        <v>4500</v>
      </c>
      <c r="G184" s="43"/>
      <c r="H184" s="16"/>
      <c r="I184" s="42"/>
    </row>
    <row r="185" spans="1:9" x14ac:dyDescent="0.2">
      <c r="A185" s="39">
        <f t="shared" si="2"/>
        <v>176</v>
      </c>
      <c r="B185" s="42" t="s">
        <v>1017</v>
      </c>
      <c r="C185" s="42" t="s">
        <v>1251</v>
      </c>
      <c r="D185" s="42" t="s">
        <v>1267</v>
      </c>
      <c r="E185" s="43"/>
      <c r="F185" s="16">
        <v>5000</v>
      </c>
      <c r="G185" s="43"/>
      <c r="H185" s="16">
        <f>1156+1640+1920+1905</f>
        <v>6621</v>
      </c>
      <c r="I185" s="42"/>
    </row>
    <row r="186" spans="1:9" x14ac:dyDescent="0.2">
      <c r="A186" s="39">
        <f t="shared" si="2"/>
        <v>177</v>
      </c>
      <c r="B186" s="42" t="s">
        <v>1018</v>
      </c>
      <c r="C186" s="42" t="s">
        <v>1251</v>
      </c>
      <c r="D186" s="42" t="s">
        <v>1267</v>
      </c>
      <c r="E186" s="43"/>
      <c r="F186" s="16">
        <v>5000</v>
      </c>
      <c r="G186" s="43"/>
      <c r="H186" s="16"/>
      <c r="I186" s="42"/>
    </row>
    <row r="187" spans="1:9" x14ac:dyDescent="0.2">
      <c r="A187" s="39">
        <f t="shared" si="2"/>
        <v>178</v>
      </c>
      <c r="B187" s="42" t="s">
        <v>1019</v>
      </c>
      <c r="C187" s="42" t="s">
        <v>1251</v>
      </c>
      <c r="D187" s="42" t="s">
        <v>1267</v>
      </c>
      <c r="E187" s="43"/>
      <c r="F187" s="16">
        <v>5500</v>
      </c>
      <c r="G187" s="43"/>
      <c r="H187" s="16"/>
      <c r="I187" s="42"/>
    </row>
    <row r="188" spans="1:9" x14ac:dyDescent="0.2">
      <c r="A188" s="39">
        <f t="shared" si="2"/>
        <v>179</v>
      </c>
      <c r="B188" s="42" t="s">
        <v>1020</v>
      </c>
      <c r="C188" s="42" t="s">
        <v>1251</v>
      </c>
      <c r="D188" s="42" t="s">
        <v>1267</v>
      </c>
      <c r="E188" s="43"/>
      <c r="F188" s="16">
        <v>5500</v>
      </c>
      <c r="G188" s="43"/>
      <c r="H188" s="16"/>
      <c r="I188" s="42"/>
    </row>
    <row r="189" spans="1:9" x14ac:dyDescent="0.2">
      <c r="A189" s="39">
        <f t="shared" ref="A189:A244" si="3">A188+1</f>
        <v>180</v>
      </c>
      <c r="B189" s="42" t="s">
        <v>1021</v>
      </c>
      <c r="C189" s="42" t="s">
        <v>1251</v>
      </c>
      <c r="D189" s="42" t="s">
        <v>1267</v>
      </c>
      <c r="E189" s="43"/>
      <c r="F189" s="16">
        <v>5000</v>
      </c>
      <c r="G189" s="43"/>
      <c r="H189" s="16"/>
      <c r="I189" s="42"/>
    </row>
    <row r="190" spans="1:9" x14ac:dyDescent="0.2">
      <c r="A190" s="39">
        <f t="shared" si="3"/>
        <v>181</v>
      </c>
      <c r="B190" s="42" t="s">
        <v>1022</v>
      </c>
      <c r="C190" s="42" t="s">
        <v>1251</v>
      </c>
      <c r="D190" s="42" t="s">
        <v>1267</v>
      </c>
      <c r="E190" s="43"/>
      <c r="F190" s="16">
        <v>6500</v>
      </c>
      <c r="G190" s="43"/>
      <c r="H190" s="16"/>
      <c r="I190" s="42"/>
    </row>
    <row r="191" spans="1:9" x14ac:dyDescent="0.2">
      <c r="A191" s="39">
        <f t="shared" si="3"/>
        <v>182</v>
      </c>
      <c r="B191" s="42" t="s">
        <v>1023</v>
      </c>
      <c r="C191" s="42" t="s">
        <v>1251</v>
      </c>
      <c r="D191" s="42" t="s">
        <v>1267</v>
      </c>
      <c r="E191" s="43"/>
      <c r="F191" s="16">
        <v>7000</v>
      </c>
      <c r="G191" s="43"/>
      <c r="H191" s="16"/>
      <c r="I191" s="42"/>
    </row>
    <row r="192" spans="1:9" x14ac:dyDescent="0.2">
      <c r="A192" s="39">
        <f t="shared" si="3"/>
        <v>183</v>
      </c>
      <c r="B192" s="42" t="s">
        <v>1024</v>
      </c>
      <c r="C192" s="42" t="s">
        <v>1251</v>
      </c>
      <c r="D192" s="42" t="s">
        <v>1267</v>
      </c>
      <c r="E192" s="43"/>
      <c r="F192" s="16">
        <v>8000</v>
      </c>
      <c r="G192" s="43"/>
      <c r="H192" s="16"/>
      <c r="I192" s="42"/>
    </row>
    <row r="193" spans="1:9" x14ac:dyDescent="0.2">
      <c r="A193" s="39">
        <f t="shared" si="3"/>
        <v>184</v>
      </c>
      <c r="B193" s="42" t="s">
        <v>1025</v>
      </c>
      <c r="C193" s="42" t="s">
        <v>1251</v>
      </c>
      <c r="D193" s="42" t="s">
        <v>1267</v>
      </c>
      <c r="E193" s="43"/>
      <c r="F193" s="16">
        <v>8000</v>
      </c>
      <c r="G193" s="43"/>
      <c r="H193" s="16"/>
      <c r="I193" s="42"/>
    </row>
    <row r="194" spans="1:9" x14ac:dyDescent="0.2">
      <c r="A194" s="39">
        <f t="shared" si="3"/>
        <v>185</v>
      </c>
      <c r="B194" s="42" t="s">
        <v>1026</v>
      </c>
      <c r="C194" s="42" t="s">
        <v>1251</v>
      </c>
      <c r="D194" s="42" t="s">
        <v>1267</v>
      </c>
      <c r="E194" s="43"/>
      <c r="F194" s="16">
        <v>8500</v>
      </c>
      <c r="G194" s="43"/>
      <c r="H194" s="16"/>
      <c r="I194" s="42"/>
    </row>
    <row r="195" spans="1:9" x14ac:dyDescent="0.2">
      <c r="A195" s="39">
        <f t="shared" si="3"/>
        <v>186</v>
      </c>
      <c r="B195" s="42" t="s">
        <v>1027</v>
      </c>
      <c r="C195" s="42" t="s">
        <v>1251</v>
      </c>
      <c r="D195" s="42" t="s">
        <v>1267</v>
      </c>
      <c r="E195" s="43"/>
      <c r="F195" s="16">
        <v>6000</v>
      </c>
      <c r="G195" s="43"/>
      <c r="H195" s="16"/>
      <c r="I195" s="42"/>
    </row>
    <row r="196" spans="1:9" x14ac:dyDescent="0.2">
      <c r="A196" s="39">
        <f t="shared" si="3"/>
        <v>187</v>
      </c>
      <c r="B196" s="42" t="s">
        <v>1028</v>
      </c>
      <c r="C196" s="42" t="s">
        <v>1251</v>
      </c>
      <c r="D196" s="42" t="s">
        <v>1267</v>
      </c>
      <c r="E196" s="43"/>
      <c r="F196" s="16">
        <v>8000</v>
      </c>
      <c r="G196" s="43"/>
      <c r="H196" s="16"/>
      <c r="I196" s="42"/>
    </row>
    <row r="197" spans="1:9" x14ac:dyDescent="0.2">
      <c r="A197" s="39">
        <f t="shared" si="3"/>
        <v>188</v>
      </c>
      <c r="B197" s="42" t="s">
        <v>1029</v>
      </c>
      <c r="C197" s="42" t="s">
        <v>1251</v>
      </c>
      <c r="D197" s="42" t="s">
        <v>1267</v>
      </c>
      <c r="E197" s="43"/>
      <c r="F197" s="16">
        <v>7000</v>
      </c>
      <c r="G197" s="43"/>
      <c r="H197" s="16"/>
      <c r="I197" s="42"/>
    </row>
    <row r="198" spans="1:9" x14ac:dyDescent="0.2">
      <c r="A198" s="39">
        <f t="shared" si="3"/>
        <v>189</v>
      </c>
      <c r="B198" s="42" t="s">
        <v>1030</v>
      </c>
      <c r="C198" s="42" t="s">
        <v>1251</v>
      </c>
      <c r="D198" s="42" t="s">
        <v>1267</v>
      </c>
      <c r="E198" s="43"/>
      <c r="F198" s="16">
        <v>7500</v>
      </c>
      <c r="G198" s="43"/>
      <c r="H198" s="16"/>
      <c r="I198" s="42"/>
    </row>
    <row r="199" spans="1:9" x14ac:dyDescent="0.2">
      <c r="A199" s="39">
        <f t="shared" si="3"/>
        <v>190</v>
      </c>
      <c r="B199" s="42" t="s">
        <v>1031</v>
      </c>
      <c r="C199" s="42" t="s">
        <v>1251</v>
      </c>
      <c r="D199" s="42" t="s">
        <v>1267</v>
      </c>
      <c r="E199" s="43"/>
      <c r="F199" s="16">
        <v>8000</v>
      </c>
      <c r="G199" s="43"/>
      <c r="H199" s="16"/>
      <c r="I199" s="42"/>
    </row>
    <row r="200" spans="1:9" x14ac:dyDescent="0.2">
      <c r="A200" s="39">
        <f t="shared" si="3"/>
        <v>191</v>
      </c>
      <c r="B200" s="42" t="s">
        <v>1032</v>
      </c>
      <c r="C200" s="42" t="s">
        <v>1252</v>
      </c>
      <c r="D200" s="42" t="s">
        <v>1267</v>
      </c>
      <c r="E200" s="43"/>
      <c r="F200" s="16">
        <v>8500</v>
      </c>
      <c r="G200" s="43"/>
      <c r="H200" s="16"/>
      <c r="I200" s="42"/>
    </row>
    <row r="201" spans="1:9" x14ac:dyDescent="0.2">
      <c r="A201" s="39">
        <f t="shared" si="3"/>
        <v>192</v>
      </c>
      <c r="B201" s="42" t="s">
        <v>1033</v>
      </c>
      <c r="C201" s="42" t="s">
        <v>1252</v>
      </c>
      <c r="D201" s="42" t="s">
        <v>1267</v>
      </c>
      <c r="E201" s="43"/>
      <c r="F201" s="16">
        <v>10000</v>
      </c>
      <c r="G201" s="43"/>
      <c r="H201" s="16"/>
      <c r="I201" s="42"/>
    </row>
    <row r="202" spans="1:9" x14ac:dyDescent="0.2">
      <c r="A202" s="39">
        <f t="shared" si="3"/>
        <v>193</v>
      </c>
      <c r="B202" s="42" t="s">
        <v>1034</v>
      </c>
      <c r="C202" s="42" t="s">
        <v>1252</v>
      </c>
      <c r="D202" s="42" t="s">
        <v>1267</v>
      </c>
      <c r="E202" s="43"/>
      <c r="F202" s="16">
        <v>10000</v>
      </c>
      <c r="G202" s="43"/>
      <c r="H202" s="16"/>
      <c r="I202" s="42"/>
    </row>
    <row r="203" spans="1:9" x14ac:dyDescent="0.2">
      <c r="A203" s="39">
        <f t="shared" si="3"/>
        <v>194</v>
      </c>
      <c r="B203" s="42" t="s">
        <v>1035</v>
      </c>
      <c r="C203" s="42" t="s">
        <v>1252</v>
      </c>
      <c r="D203" s="42" t="s">
        <v>1267</v>
      </c>
      <c r="E203" s="43"/>
      <c r="F203" s="16">
        <v>11500</v>
      </c>
      <c r="G203" s="43"/>
      <c r="H203" s="16"/>
      <c r="I203" s="42"/>
    </row>
    <row r="204" spans="1:9" x14ac:dyDescent="0.2">
      <c r="A204" s="39">
        <f t="shared" si="3"/>
        <v>195</v>
      </c>
      <c r="B204" s="42" t="s">
        <v>1036</v>
      </c>
      <c r="C204" s="42" t="s">
        <v>1251</v>
      </c>
      <c r="D204" s="42" t="s">
        <v>1267</v>
      </c>
      <c r="E204" s="43"/>
      <c r="F204" s="16">
        <v>12000</v>
      </c>
      <c r="G204" s="43"/>
      <c r="H204" s="16"/>
      <c r="I204" s="42"/>
    </row>
    <row r="205" spans="1:9" x14ac:dyDescent="0.2">
      <c r="A205" s="39">
        <f t="shared" si="3"/>
        <v>196</v>
      </c>
      <c r="B205" s="42" t="s">
        <v>1037</v>
      </c>
      <c r="C205" s="42" t="s">
        <v>1252</v>
      </c>
      <c r="D205" s="42" t="s">
        <v>1267</v>
      </c>
      <c r="E205" s="43"/>
      <c r="F205" s="16">
        <v>12000</v>
      </c>
      <c r="G205" s="43"/>
      <c r="H205" s="16"/>
      <c r="I205" s="42"/>
    </row>
    <row r="206" spans="1:9" x14ac:dyDescent="0.2">
      <c r="A206" s="39">
        <f t="shared" si="3"/>
        <v>197</v>
      </c>
      <c r="B206" s="42" t="s">
        <v>1038</v>
      </c>
      <c r="C206" s="42" t="s">
        <v>1252</v>
      </c>
      <c r="D206" s="42" t="s">
        <v>1267</v>
      </c>
      <c r="E206" s="43"/>
      <c r="F206" s="16">
        <v>12000</v>
      </c>
      <c r="G206" s="43"/>
      <c r="H206" s="16"/>
      <c r="I206" s="42"/>
    </row>
    <row r="207" spans="1:9" x14ac:dyDescent="0.2">
      <c r="A207" s="39">
        <f t="shared" si="3"/>
        <v>198</v>
      </c>
      <c r="B207" s="42" t="s">
        <v>1039</v>
      </c>
      <c r="C207" s="42" t="s">
        <v>1251</v>
      </c>
      <c r="D207" s="42" t="s">
        <v>1267</v>
      </c>
      <c r="E207" s="43"/>
      <c r="F207" s="16">
        <v>14000</v>
      </c>
      <c r="G207" s="43"/>
      <c r="H207" s="16"/>
      <c r="I207" s="42"/>
    </row>
    <row r="208" spans="1:9" x14ac:dyDescent="0.2">
      <c r="A208" s="39">
        <f t="shared" si="3"/>
        <v>199</v>
      </c>
      <c r="B208" s="42" t="s">
        <v>1040</v>
      </c>
      <c r="C208" s="42" t="s">
        <v>1251</v>
      </c>
      <c r="D208" s="42" t="s">
        <v>1267</v>
      </c>
      <c r="E208" s="43"/>
      <c r="F208" s="16">
        <v>4000</v>
      </c>
      <c r="G208" s="43"/>
      <c r="H208" s="16"/>
      <c r="I208" s="42"/>
    </row>
    <row r="209" spans="1:9" x14ac:dyDescent="0.2">
      <c r="A209" s="39">
        <f t="shared" si="3"/>
        <v>200</v>
      </c>
      <c r="B209" s="42" t="s">
        <v>1041</v>
      </c>
      <c r="C209" s="42" t="s">
        <v>1251</v>
      </c>
      <c r="D209" s="42" t="s">
        <v>1267</v>
      </c>
      <c r="E209" s="43"/>
      <c r="F209" s="16">
        <v>4000</v>
      </c>
      <c r="G209" s="43"/>
      <c r="H209" s="16"/>
      <c r="I209" s="42"/>
    </row>
    <row r="210" spans="1:9" x14ac:dyDescent="0.2">
      <c r="A210" s="39">
        <f t="shared" si="3"/>
        <v>201</v>
      </c>
      <c r="B210" s="42" t="s">
        <v>1042</v>
      </c>
      <c r="C210" s="42" t="s">
        <v>1251</v>
      </c>
      <c r="D210" s="42" t="s">
        <v>1267</v>
      </c>
      <c r="E210" s="43"/>
      <c r="F210" s="16">
        <v>4000</v>
      </c>
      <c r="G210" s="43"/>
      <c r="H210" s="16"/>
      <c r="I210" s="42"/>
    </row>
    <row r="211" spans="1:9" x14ac:dyDescent="0.2">
      <c r="A211" s="39">
        <f t="shared" si="3"/>
        <v>202</v>
      </c>
      <c r="B211" s="42" t="s">
        <v>1043</v>
      </c>
      <c r="C211" s="42" t="s">
        <v>1251</v>
      </c>
      <c r="D211" s="42" t="s">
        <v>1267</v>
      </c>
      <c r="E211" s="43"/>
      <c r="F211" s="16">
        <v>5000</v>
      </c>
      <c r="G211" s="43"/>
      <c r="H211" s="16">
        <v>605</v>
      </c>
      <c r="I211" s="42"/>
    </row>
    <row r="212" spans="1:9" x14ac:dyDescent="0.2">
      <c r="A212" s="39">
        <f t="shared" si="3"/>
        <v>203</v>
      </c>
      <c r="B212" s="42" t="s">
        <v>1044</v>
      </c>
      <c r="C212" s="42" t="s">
        <v>1251</v>
      </c>
      <c r="D212" s="42" t="s">
        <v>1267</v>
      </c>
      <c r="E212" s="43"/>
      <c r="F212" s="16">
        <v>5000</v>
      </c>
      <c r="G212" s="43"/>
      <c r="H212" s="16"/>
      <c r="I212" s="42"/>
    </row>
    <row r="213" spans="1:9" x14ac:dyDescent="0.2">
      <c r="A213" s="39">
        <f t="shared" si="3"/>
        <v>204</v>
      </c>
      <c r="B213" s="42" t="s">
        <v>1045</v>
      </c>
      <c r="C213" s="42" t="s">
        <v>1251</v>
      </c>
      <c r="D213" s="42" t="s">
        <v>1267</v>
      </c>
      <c r="E213" s="43"/>
      <c r="F213" s="16">
        <v>8500</v>
      </c>
      <c r="G213" s="43"/>
      <c r="H213" s="16">
        <f>1430+840</f>
        <v>2270</v>
      </c>
      <c r="I213" s="42"/>
    </row>
    <row r="214" spans="1:9" x14ac:dyDescent="0.2">
      <c r="A214" s="39">
        <f t="shared" si="3"/>
        <v>205</v>
      </c>
      <c r="B214" s="42" t="s">
        <v>1046</v>
      </c>
      <c r="C214" s="42" t="s">
        <v>1251</v>
      </c>
      <c r="D214" s="42" t="s">
        <v>1267</v>
      </c>
      <c r="E214" s="43"/>
      <c r="F214" s="16">
        <v>6000</v>
      </c>
      <c r="G214" s="43"/>
      <c r="H214" s="16"/>
      <c r="I214" s="42"/>
    </row>
    <row r="215" spans="1:9" x14ac:dyDescent="0.2">
      <c r="A215" s="39">
        <f t="shared" si="3"/>
        <v>206</v>
      </c>
      <c r="B215" s="42" t="s">
        <v>1047</v>
      </c>
      <c r="C215" s="42" t="s">
        <v>1251</v>
      </c>
      <c r="D215" s="42" t="s">
        <v>1267</v>
      </c>
      <c r="E215" s="43"/>
      <c r="F215" s="16">
        <v>7000</v>
      </c>
      <c r="G215" s="43"/>
      <c r="H215" s="16"/>
      <c r="I215" s="42"/>
    </row>
    <row r="216" spans="1:9" x14ac:dyDescent="0.2">
      <c r="A216" s="39">
        <f t="shared" si="3"/>
        <v>207</v>
      </c>
      <c r="B216" s="42" t="s">
        <v>1048</v>
      </c>
      <c r="C216" s="42" t="s">
        <v>1251</v>
      </c>
      <c r="D216" s="42" t="s">
        <v>1267</v>
      </c>
      <c r="E216" s="43"/>
      <c r="F216" s="16">
        <v>6000</v>
      </c>
      <c r="G216" s="43"/>
      <c r="H216" s="16">
        <v>1815</v>
      </c>
      <c r="I216" s="42"/>
    </row>
    <row r="217" spans="1:9" x14ac:dyDescent="0.2">
      <c r="A217" s="39">
        <f t="shared" si="3"/>
        <v>208</v>
      </c>
      <c r="B217" s="42" t="s">
        <v>1049</v>
      </c>
      <c r="C217" s="42" t="s">
        <v>1251</v>
      </c>
      <c r="D217" s="42" t="s">
        <v>1267</v>
      </c>
      <c r="E217" s="43"/>
      <c r="F217" s="16">
        <v>7000</v>
      </c>
      <c r="G217" s="43"/>
      <c r="H217" s="16"/>
      <c r="I217" s="42"/>
    </row>
    <row r="218" spans="1:9" x14ac:dyDescent="0.2">
      <c r="A218" s="39">
        <f t="shared" si="3"/>
        <v>209</v>
      </c>
      <c r="B218" s="42" t="s">
        <v>1050</v>
      </c>
      <c r="C218" s="42" t="s">
        <v>1251</v>
      </c>
      <c r="D218" s="42" t="s">
        <v>1267</v>
      </c>
      <c r="E218" s="43"/>
      <c r="F218" s="16">
        <v>7000</v>
      </c>
      <c r="G218" s="43"/>
      <c r="H218" s="16">
        <v>1725</v>
      </c>
      <c r="I218" s="42"/>
    </row>
    <row r="219" spans="1:9" x14ac:dyDescent="0.2">
      <c r="A219" s="39">
        <f t="shared" si="3"/>
        <v>210</v>
      </c>
      <c r="B219" s="42" t="s">
        <v>1051</v>
      </c>
      <c r="C219" s="42" t="s">
        <v>1251</v>
      </c>
      <c r="D219" s="42" t="s">
        <v>1267</v>
      </c>
      <c r="E219" s="43"/>
      <c r="F219" s="16">
        <v>7000</v>
      </c>
      <c r="G219" s="43"/>
      <c r="H219" s="16">
        <f>380+220</f>
        <v>600</v>
      </c>
      <c r="I219" s="42"/>
    </row>
    <row r="220" spans="1:9" x14ac:dyDescent="0.2">
      <c r="A220" s="39">
        <f t="shared" si="3"/>
        <v>211</v>
      </c>
      <c r="B220" s="42" t="s">
        <v>1052</v>
      </c>
      <c r="C220" s="42" t="s">
        <v>1251</v>
      </c>
      <c r="D220" s="42" t="s">
        <v>1267</v>
      </c>
      <c r="E220" s="43"/>
      <c r="F220" s="16">
        <v>8500</v>
      </c>
      <c r="G220" s="43"/>
      <c r="H220" s="16">
        <v>1815</v>
      </c>
      <c r="I220" s="42"/>
    </row>
    <row r="221" spans="1:9" x14ac:dyDescent="0.2">
      <c r="A221" s="39">
        <f t="shared" si="3"/>
        <v>212</v>
      </c>
      <c r="B221" s="42" t="s">
        <v>1053</v>
      </c>
      <c r="C221" s="42" t="s">
        <v>1251</v>
      </c>
      <c r="D221" s="42" t="s">
        <v>1267</v>
      </c>
      <c r="E221" s="43"/>
      <c r="F221" s="16">
        <v>7500</v>
      </c>
      <c r="G221" s="43"/>
      <c r="H221" s="16"/>
      <c r="I221" s="42"/>
    </row>
    <row r="222" spans="1:9" ht="23.25" customHeight="1" x14ac:dyDescent="0.2">
      <c r="A222" s="39">
        <f t="shared" si="3"/>
        <v>213</v>
      </c>
      <c r="B222" s="42" t="s">
        <v>1054</v>
      </c>
      <c r="C222" s="42" t="s">
        <v>1252</v>
      </c>
      <c r="D222" s="42" t="s">
        <v>1267</v>
      </c>
      <c r="E222" s="43"/>
      <c r="F222" s="16">
        <v>7000</v>
      </c>
      <c r="G222" s="43"/>
      <c r="H222" s="16"/>
      <c r="I222" s="42"/>
    </row>
    <row r="223" spans="1:9" x14ac:dyDescent="0.2">
      <c r="A223" s="39">
        <f t="shared" si="3"/>
        <v>214</v>
      </c>
      <c r="B223" s="42" t="s">
        <v>1055</v>
      </c>
      <c r="C223" s="42" t="s">
        <v>1251</v>
      </c>
      <c r="D223" s="42" t="s">
        <v>1267</v>
      </c>
      <c r="E223" s="43"/>
      <c r="F223" s="16">
        <v>8000</v>
      </c>
      <c r="G223" s="43"/>
      <c r="H223" s="16"/>
      <c r="I223" s="42"/>
    </row>
    <row r="224" spans="1:9" x14ac:dyDescent="0.2">
      <c r="A224" s="39">
        <f t="shared" si="3"/>
        <v>215</v>
      </c>
      <c r="B224" s="42" t="s">
        <v>1056</v>
      </c>
      <c r="C224" s="42" t="s">
        <v>1251</v>
      </c>
      <c r="D224" s="42" t="s">
        <v>1267</v>
      </c>
      <c r="E224" s="43"/>
      <c r="F224" s="16">
        <v>8000</v>
      </c>
      <c r="G224" s="43"/>
      <c r="H224" s="16"/>
      <c r="I224" s="42"/>
    </row>
    <row r="225" spans="1:9" x14ac:dyDescent="0.2">
      <c r="A225" s="39">
        <f t="shared" si="3"/>
        <v>216</v>
      </c>
      <c r="B225" s="42" t="s">
        <v>1057</v>
      </c>
      <c r="C225" s="42" t="s">
        <v>1251</v>
      </c>
      <c r="D225" s="42" t="s">
        <v>1267</v>
      </c>
      <c r="E225" s="43"/>
      <c r="F225" s="16">
        <v>10000</v>
      </c>
      <c r="G225" s="43"/>
      <c r="H225" s="16"/>
      <c r="I225" s="42"/>
    </row>
    <row r="226" spans="1:9" x14ac:dyDescent="0.2">
      <c r="A226" s="39">
        <f t="shared" si="3"/>
        <v>217</v>
      </c>
      <c r="B226" s="42" t="s">
        <v>1058</v>
      </c>
      <c r="C226" s="42" t="s">
        <v>1251</v>
      </c>
      <c r="D226" s="42" t="s">
        <v>1267</v>
      </c>
      <c r="E226" s="43"/>
      <c r="F226" s="16">
        <v>8000</v>
      </c>
      <c r="G226" s="43"/>
      <c r="H226" s="16">
        <v>1440</v>
      </c>
      <c r="I226" s="42"/>
    </row>
    <row r="227" spans="1:9" x14ac:dyDescent="0.2">
      <c r="A227" s="39">
        <f t="shared" si="3"/>
        <v>218</v>
      </c>
      <c r="B227" s="42" t="s">
        <v>1059</v>
      </c>
      <c r="C227" s="42" t="s">
        <v>1251</v>
      </c>
      <c r="D227" s="42" t="s">
        <v>1267</v>
      </c>
      <c r="E227" s="43"/>
      <c r="F227" s="16">
        <v>8000</v>
      </c>
      <c r="G227" s="43"/>
      <c r="H227" s="16">
        <v>1885</v>
      </c>
      <c r="I227" s="42"/>
    </row>
    <row r="228" spans="1:9" x14ac:dyDescent="0.2">
      <c r="A228" s="39">
        <f t="shared" si="3"/>
        <v>219</v>
      </c>
      <c r="B228" s="42" t="s">
        <v>1060</v>
      </c>
      <c r="C228" s="42" t="s">
        <v>1251</v>
      </c>
      <c r="D228" s="42" t="s">
        <v>1267</v>
      </c>
      <c r="E228" s="43"/>
      <c r="F228" s="16">
        <v>8000</v>
      </c>
      <c r="G228" s="43"/>
      <c r="H228" s="16">
        <f>1430+840</f>
        <v>2270</v>
      </c>
      <c r="I228" s="42"/>
    </row>
    <row r="229" spans="1:9" x14ac:dyDescent="0.2">
      <c r="A229" s="39">
        <f t="shared" si="3"/>
        <v>220</v>
      </c>
      <c r="B229" s="42" t="s">
        <v>1061</v>
      </c>
      <c r="C229" s="42" t="s">
        <v>1251</v>
      </c>
      <c r="D229" s="42" t="s">
        <v>1267</v>
      </c>
      <c r="E229" s="43"/>
      <c r="F229" s="16">
        <v>9000</v>
      </c>
      <c r="G229" s="43"/>
      <c r="H229" s="16"/>
      <c r="I229" s="42"/>
    </row>
    <row r="230" spans="1:9" x14ac:dyDescent="0.2">
      <c r="A230" s="39">
        <f t="shared" si="3"/>
        <v>221</v>
      </c>
      <c r="B230" s="42" t="s">
        <v>1062</v>
      </c>
      <c r="C230" s="42" t="s">
        <v>1251</v>
      </c>
      <c r="D230" s="42" t="s">
        <v>1267</v>
      </c>
      <c r="E230" s="43"/>
      <c r="F230" s="16">
        <v>8000</v>
      </c>
      <c r="G230" s="43"/>
      <c r="H230" s="16"/>
      <c r="I230" s="42"/>
    </row>
    <row r="231" spans="1:9" x14ac:dyDescent="0.2">
      <c r="A231" s="39">
        <f t="shared" si="3"/>
        <v>222</v>
      </c>
      <c r="B231" s="42" t="s">
        <v>1063</v>
      </c>
      <c r="C231" s="42" t="s">
        <v>1251</v>
      </c>
      <c r="D231" s="42" t="s">
        <v>1267</v>
      </c>
      <c r="E231" s="43"/>
      <c r="F231" s="16">
        <v>13000</v>
      </c>
      <c r="G231" s="43"/>
      <c r="H231" s="16"/>
      <c r="I231" s="42"/>
    </row>
    <row r="232" spans="1:9" x14ac:dyDescent="0.2">
      <c r="A232" s="39">
        <f t="shared" si="3"/>
        <v>223</v>
      </c>
      <c r="B232" s="42" t="s">
        <v>1064</v>
      </c>
      <c r="C232" s="42" t="s">
        <v>1252</v>
      </c>
      <c r="D232" s="42" t="s">
        <v>1267</v>
      </c>
      <c r="E232" s="43"/>
      <c r="F232" s="16">
        <v>15000</v>
      </c>
      <c r="G232" s="43"/>
      <c r="H232" s="16">
        <f>840+1430</f>
        <v>2270</v>
      </c>
      <c r="I232" s="42"/>
    </row>
    <row r="233" spans="1:9" x14ac:dyDescent="0.2">
      <c r="A233" s="39">
        <f t="shared" si="3"/>
        <v>224</v>
      </c>
      <c r="B233" s="42" t="s">
        <v>1065</v>
      </c>
      <c r="C233" s="42" t="s">
        <v>1251</v>
      </c>
      <c r="D233" s="42" t="s">
        <v>1267</v>
      </c>
      <c r="E233" s="43"/>
      <c r="F233" s="16">
        <v>4000</v>
      </c>
      <c r="G233" s="43"/>
      <c r="H233" s="16"/>
      <c r="I233" s="42"/>
    </row>
    <row r="234" spans="1:9" ht="22.5" x14ac:dyDescent="0.2">
      <c r="A234" s="39">
        <f t="shared" si="3"/>
        <v>225</v>
      </c>
      <c r="B234" s="42" t="s">
        <v>1066</v>
      </c>
      <c r="C234" s="42" t="s">
        <v>1251</v>
      </c>
      <c r="D234" s="42" t="s">
        <v>1267</v>
      </c>
      <c r="E234" s="43"/>
      <c r="F234" s="16">
        <v>5000</v>
      </c>
      <c r="G234" s="43"/>
      <c r="H234" s="16"/>
      <c r="I234" s="42"/>
    </row>
    <row r="235" spans="1:9" x14ac:dyDescent="0.2">
      <c r="A235" s="39">
        <f t="shared" si="3"/>
        <v>226</v>
      </c>
      <c r="B235" s="42" t="s">
        <v>1067</v>
      </c>
      <c r="C235" s="42" t="s">
        <v>1251</v>
      </c>
      <c r="D235" s="42" t="s">
        <v>1267</v>
      </c>
      <c r="E235" s="43"/>
      <c r="F235" s="16">
        <v>5000</v>
      </c>
      <c r="G235" s="43"/>
      <c r="H235" s="16"/>
      <c r="I235" s="42"/>
    </row>
    <row r="236" spans="1:9" x14ac:dyDescent="0.2">
      <c r="A236" s="39">
        <f t="shared" si="3"/>
        <v>227</v>
      </c>
      <c r="B236" s="42" t="s">
        <v>1068</v>
      </c>
      <c r="C236" s="42" t="s">
        <v>1251</v>
      </c>
      <c r="D236" s="42" t="s">
        <v>1267</v>
      </c>
      <c r="E236" s="43"/>
      <c r="F236" s="16">
        <v>7000</v>
      </c>
      <c r="G236" s="43"/>
      <c r="H236" s="16"/>
      <c r="I236" s="42"/>
    </row>
    <row r="237" spans="1:9" x14ac:dyDescent="0.2">
      <c r="A237" s="39">
        <f t="shared" si="3"/>
        <v>228</v>
      </c>
      <c r="B237" s="42" t="s">
        <v>1069</v>
      </c>
      <c r="C237" s="42" t="s">
        <v>1251</v>
      </c>
      <c r="D237" s="42" t="s">
        <v>1267</v>
      </c>
      <c r="E237" s="43"/>
      <c r="F237" s="16">
        <v>8000</v>
      </c>
      <c r="G237" s="43"/>
      <c r="H237" s="16"/>
      <c r="I237" s="42"/>
    </row>
    <row r="238" spans="1:9" x14ac:dyDescent="0.2">
      <c r="A238" s="39">
        <f t="shared" si="3"/>
        <v>229</v>
      </c>
      <c r="B238" s="42" t="s">
        <v>1070</v>
      </c>
      <c r="C238" s="42" t="s">
        <v>1251</v>
      </c>
      <c r="D238" s="42" t="s">
        <v>1267</v>
      </c>
      <c r="E238" s="43"/>
      <c r="F238" s="16">
        <v>8000</v>
      </c>
      <c r="G238" s="43"/>
      <c r="H238" s="16"/>
      <c r="I238" s="42"/>
    </row>
    <row r="239" spans="1:9" x14ac:dyDescent="0.2">
      <c r="A239" s="39">
        <f t="shared" si="3"/>
        <v>230</v>
      </c>
      <c r="B239" s="42" t="s">
        <v>1071</v>
      </c>
      <c r="C239" s="42" t="s">
        <v>1252</v>
      </c>
      <c r="D239" s="42" t="s">
        <v>1267</v>
      </c>
      <c r="E239" s="43"/>
      <c r="F239" s="16">
        <v>15000</v>
      </c>
      <c r="G239" s="43"/>
      <c r="H239" s="16"/>
      <c r="I239" s="42"/>
    </row>
    <row r="240" spans="1:9" x14ac:dyDescent="0.2">
      <c r="A240" s="39">
        <f t="shared" si="3"/>
        <v>231</v>
      </c>
      <c r="B240" s="42" t="s">
        <v>1072</v>
      </c>
      <c r="C240" s="42" t="s">
        <v>1251</v>
      </c>
      <c r="D240" s="42" t="s">
        <v>1267</v>
      </c>
      <c r="E240" s="43"/>
      <c r="F240" s="16">
        <v>5000</v>
      </c>
      <c r="G240" s="43"/>
      <c r="H240" s="16"/>
      <c r="I240" s="42"/>
    </row>
    <row r="241" spans="1:9" x14ac:dyDescent="0.2">
      <c r="A241" s="39">
        <f t="shared" si="3"/>
        <v>232</v>
      </c>
      <c r="B241" s="42" t="s">
        <v>1073</v>
      </c>
      <c r="C241" s="42" t="s">
        <v>1251</v>
      </c>
      <c r="D241" s="42" t="s">
        <v>1267</v>
      </c>
      <c r="E241" s="43"/>
      <c r="F241" s="16">
        <v>6000</v>
      </c>
      <c r="G241" s="43"/>
      <c r="H241" s="16"/>
      <c r="I241" s="42"/>
    </row>
    <row r="242" spans="1:9" x14ac:dyDescent="0.2">
      <c r="A242" s="39">
        <f t="shared" si="3"/>
        <v>233</v>
      </c>
      <c r="B242" s="42" t="s">
        <v>1074</v>
      </c>
      <c r="C242" s="42" t="s">
        <v>1251</v>
      </c>
      <c r="D242" s="42" t="s">
        <v>1267</v>
      </c>
      <c r="E242" s="43"/>
      <c r="F242" s="16">
        <v>6000</v>
      </c>
      <c r="G242" s="43"/>
      <c r="H242" s="16"/>
      <c r="I242" s="42"/>
    </row>
    <row r="243" spans="1:9" x14ac:dyDescent="0.2">
      <c r="A243" s="39">
        <f t="shared" si="3"/>
        <v>234</v>
      </c>
      <c r="B243" s="42" t="s">
        <v>1075</v>
      </c>
      <c r="C243" s="42" t="s">
        <v>1251</v>
      </c>
      <c r="D243" s="42" t="s">
        <v>1267</v>
      </c>
      <c r="E243" s="43"/>
      <c r="F243" s="16">
        <v>7500</v>
      </c>
      <c r="G243" s="43"/>
      <c r="H243" s="16"/>
      <c r="I243" s="42"/>
    </row>
    <row r="244" spans="1:9" x14ac:dyDescent="0.2">
      <c r="A244" s="39">
        <f t="shared" si="3"/>
        <v>235</v>
      </c>
      <c r="B244" s="42" t="s">
        <v>1076</v>
      </c>
      <c r="C244" s="42" t="s">
        <v>1251</v>
      </c>
      <c r="D244" s="42" t="s">
        <v>1267</v>
      </c>
      <c r="E244" s="43"/>
      <c r="F244" s="16">
        <v>5000</v>
      </c>
      <c r="G244" s="43"/>
      <c r="H244" s="16"/>
      <c r="I244" s="42"/>
    </row>
    <row r="245" spans="1:9" x14ac:dyDescent="0.2">
      <c r="A245" s="39">
        <f t="shared" ref="A245:A306" si="4">A244+1</f>
        <v>236</v>
      </c>
      <c r="B245" s="42" t="s">
        <v>1077</v>
      </c>
      <c r="C245" s="42" t="s">
        <v>1251</v>
      </c>
      <c r="D245" s="42" t="s">
        <v>1267</v>
      </c>
      <c r="E245" s="43"/>
      <c r="F245" s="16">
        <v>5000</v>
      </c>
      <c r="G245" s="43"/>
      <c r="H245" s="16"/>
      <c r="I245" s="42"/>
    </row>
    <row r="246" spans="1:9" x14ac:dyDescent="0.2">
      <c r="A246" s="39">
        <f t="shared" si="4"/>
        <v>237</v>
      </c>
      <c r="B246" s="42" t="s">
        <v>1078</v>
      </c>
      <c r="C246" s="42" t="s">
        <v>1251</v>
      </c>
      <c r="D246" s="42" t="s">
        <v>1267</v>
      </c>
      <c r="E246" s="43"/>
      <c r="F246" s="16">
        <v>5000</v>
      </c>
      <c r="G246" s="43"/>
      <c r="H246" s="16"/>
      <c r="I246" s="42"/>
    </row>
    <row r="247" spans="1:9" x14ac:dyDescent="0.2">
      <c r="A247" s="39">
        <f t="shared" si="4"/>
        <v>238</v>
      </c>
      <c r="B247" s="42" t="s">
        <v>1079</v>
      </c>
      <c r="C247" s="42" t="s">
        <v>1251</v>
      </c>
      <c r="D247" s="42" t="s">
        <v>1267</v>
      </c>
      <c r="E247" s="43"/>
      <c r="F247" s="16">
        <v>5000</v>
      </c>
      <c r="G247" s="43"/>
      <c r="H247" s="16"/>
      <c r="I247" s="42"/>
    </row>
    <row r="248" spans="1:9" x14ac:dyDescent="0.2">
      <c r="A248" s="39">
        <f t="shared" si="4"/>
        <v>239</v>
      </c>
      <c r="B248" s="42" t="s">
        <v>1080</v>
      </c>
      <c r="C248" s="42" t="s">
        <v>1251</v>
      </c>
      <c r="D248" s="42" t="s">
        <v>1267</v>
      </c>
      <c r="E248" s="43"/>
      <c r="F248" s="16">
        <v>5000</v>
      </c>
      <c r="G248" s="43"/>
      <c r="H248" s="42"/>
      <c r="I248" s="42"/>
    </row>
    <row r="249" spans="1:9" x14ac:dyDescent="0.2">
      <c r="A249" s="39">
        <f t="shared" si="4"/>
        <v>240</v>
      </c>
      <c r="B249" s="42" t="s">
        <v>1081</v>
      </c>
      <c r="C249" s="42" t="s">
        <v>1251</v>
      </c>
      <c r="D249" s="42" t="s">
        <v>1267</v>
      </c>
      <c r="E249" s="43"/>
      <c r="F249" s="16">
        <v>5500</v>
      </c>
      <c r="G249" s="43"/>
      <c r="H249" s="42"/>
      <c r="I249" s="42"/>
    </row>
    <row r="250" spans="1:9" x14ac:dyDescent="0.2">
      <c r="A250" s="39">
        <f t="shared" si="4"/>
        <v>241</v>
      </c>
      <c r="B250" s="42" t="s">
        <v>1082</v>
      </c>
      <c r="C250" s="42" t="s">
        <v>1251</v>
      </c>
      <c r="D250" s="42" t="s">
        <v>1267</v>
      </c>
      <c r="E250" s="43"/>
      <c r="F250" s="16">
        <v>6000</v>
      </c>
      <c r="G250" s="43"/>
      <c r="H250" s="42"/>
      <c r="I250" s="42"/>
    </row>
    <row r="251" spans="1:9" x14ac:dyDescent="0.2">
      <c r="A251" s="39">
        <f t="shared" si="4"/>
        <v>242</v>
      </c>
      <c r="B251" s="42" t="s">
        <v>1083</v>
      </c>
      <c r="C251" s="42" t="s">
        <v>1251</v>
      </c>
      <c r="D251" s="42" t="s">
        <v>1267</v>
      </c>
      <c r="E251" s="43"/>
      <c r="F251" s="16">
        <v>6000</v>
      </c>
      <c r="G251" s="43"/>
      <c r="H251" s="42"/>
      <c r="I251" s="42"/>
    </row>
    <row r="252" spans="1:9" x14ac:dyDescent="0.2">
      <c r="A252" s="39">
        <f t="shared" si="4"/>
        <v>243</v>
      </c>
      <c r="B252" s="42" t="s">
        <v>1084</v>
      </c>
      <c r="C252" s="42" t="s">
        <v>1251</v>
      </c>
      <c r="D252" s="42" t="s">
        <v>1267</v>
      </c>
      <c r="E252" s="43"/>
      <c r="F252" s="16">
        <v>7000</v>
      </c>
      <c r="G252" s="43"/>
      <c r="H252" s="42"/>
      <c r="I252" s="42"/>
    </row>
    <row r="253" spans="1:9" x14ac:dyDescent="0.2">
      <c r="A253" s="39">
        <f t="shared" si="4"/>
        <v>244</v>
      </c>
      <c r="B253" s="42" t="s">
        <v>1085</v>
      </c>
      <c r="C253" s="42" t="s">
        <v>1251</v>
      </c>
      <c r="D253" s="42" t="s">
        <v>1267</v>
      </c>
      <c r="E253" s="43"/>
      <c r="F253" s="16">
        <v>7000</v>
      </c>
      <c r="G253" s="43"/>
      <c r="H253" s="42"/>
      <c r="I253" s="42"/>
    </row>
    <row r="254" spans="1:9" x14ac:dyDescent="0.2">
      <c r="A254" s="39">
        <f t="shared" si="4"/>
        <v>245</v>
      </c>
      <c r="B254" s="42" t="s">
        <v>1086</v>
      </c>
      <c r="C254" s="42" t="s">
        <v>1251</v>
      </c>
      <c r="D254" s="42" t="s">
        <v>1267</v>
      </c>
      <c r="E254" s="43"/>
      <c r="F254" s="16">
        <v>7000</v>
      </c>
      <c r="G254" s="43"/>
      <c r="H254" s="42"/>
      <c r="I254" s="42"/>
    </row>
    <row r="255" spans="1:9" x14ac:dyDescent="0.2">
      <c r="A255" s="39">
        <f t="shared" si="4"/>
        <v>246</v>
      </c>
      <c r="B255" s="42" t="s">
        <v>1087</v>
      </c>
      <c r="C255" s="42" t="s">
        <v>1251</v>
      </c>
      <c r="D255" s="42" t="s">
        <v>1267</v>
      </c>
      <c r="E255" s="43"/>
      <c r="F255" s="16">
        <v>7500</v>
      </c>
      <c r="G255" s="43"/>
      <c r="H255" s="42"/>
      <c r="I255" s="42"/>
    </row>
    <row r="256" spans="1:9" x14ac:dyDescent="0.2">
      <c r="A256" s="39">
        <f t="shared" si="4"/>
        <v>247</v>
      </c>
      <c r="B256" s="42" t="s">
        <v>1088</v>
      </c>
      <c r="C256" s="42" t="s">
        <v>1252</v>
      </c>
      <c r="D256" s="42" t="s">
        <v>1267</v>
      </c>
      <c r="E256" s="43"/>
      <c r="F256" s="16">
        <v>8500</v>
      </c>
      <c r="G256" s="43"/>
      <c r="H256" s="42"/>
      <c r="I256" s="42"/>
    </row>
    <row r="257" spans="1:9" x14ac:dyDescent="0.2">
      <c r="A257" s="39">
        <f t="shared" si="4"/>
        <v>248</v>
      </c>
      <c r="B257" s="42" t="s">
        <v>1089</v>
      </c>
      <c r="C257" s="42" t="s">
        <v>1251</v>
      </c>
      <c r="D257" s="42" t="s">
        <v>1267</v>
      </c>
      <c r="E257" s="43"/>
      <c r="F257" s="16">
        <v>8500</v>
      </c>
      <c r="G257" s="43"/>
      <c r="H257" s="42"/>
      <c r="I257" s="42"/>
    </row>
    <row r="258" spans="1:9" x14ac:dyDescent="0.2">
      <c r="A258" s="39">
        <f t="shared" si="4"/>
        <v>249</v>
      </c>
      <c r="B258" s="42" t="s">
        <v>1090</v>
      </c>
      <c r="C258" s="42" t="s">
        <v>1251</v>
      </c>
      <c r="D258" s="42" t="s">
        <v>1267</v>
      </c>
      <c r="E258" s="43"/>
      <c r="F258" s="16">
        <v>9000</v>
      </c>
      <c r="G258" s="43"/>
      <c r="H258" s="42"/>
      <c r="I258" s="42"/>
    </row>
    <row r="259" spans="1:9" x14ac:dyDescent="0.2">
      <c r="A259" s="39">
        <f t="shared" si="4"/>
        <v>250</v>
      </c>
      <c r="B259" s="42" t="s">
        <v>1091</v>
      </c>
      <c r="C259" s="42" t="s">
        <v>1251</v>
      </c>
      <c r="D259" s="42" t="s">
        <v>1267</v>
      </c>
      <c r="E259" s="43"/>
      <c r="F259" s="16">
        <v>9500</v>
      </c>
      <c r="G259" s="43"/>
      <c r="H259" s="42"/>
      <c r="I259" s="42"/>
    </row>
    <row r="260" spans="1:9" x14ac:dyDescent="0.2">
      <c r="A260" s="39">
        <f t="shared" si="4"/>
        <v>251</v>
      </c>
      <c r="B260" s="42" t="s">
        <v>1092</v>
      </c>
      <c r="C260" s="42" t="s">
        <v>1252</v>
      </c>
      <c r="D260" s="42" t="s">
        <v>1267</v>
      </c>
      <c r="E260" s="43"/>
      <c r="F260" s="16">
        <v>10000</v>
      </c>
      <c r="G260" s="43"/>
      <c r="H260" s="42"/>
      <c r="I260" s="42"/>
    </row>
    <row r="261" spans="1:9" x14ac:dyDescent="0.2">
      <c r="A261" s="39">
        <f t="shared" si="4"/>
        <v>252</v>
      </c>
      <c r="B261" s="42" t="s">
        <v>1093</v>
      </c>
      <c r="C261" s="42" t="s">
        <v>1252</v>
      </c>
      <c r="D261" s="42" t="s">
        <v>1267</v>
      </c>
      <c r="E261" s="43"/>
      <c r="F261" s="16">
        <v>10000</v>
      </c>
      <c r="G261" s="43"/>
      <c r="H261" s="42"/>
      <c r="I261" s="42"/>
    </row>
    <row r="262" spans="1:9" x14ac:dyDescent="0.2">
      <c r="A262" s="39">
        <f t="shared" si="4"/>
        <v>253</v>
      </c>
      <c r="B262" s="42" t="s">
        <v>1094</v>
      </c>
      <c r="C262" s="42" t="s">
        <v>1251</v>
      </c>
      <c r="D262" s="42" t="s">
        <v>1267</v>
      </c>
      <c r="E262" s="43"/>
      <c r="F262" s="16">
        <v>10000</v>
      </c>
      <c r="G262" s="43"/>
      <c r="H262" s="42"/>
      <c r="I262" s="42"/>
    </row>
    <row r="263" spans="1:9" x14ac:dyDescent="0.2">
      <c r="A263" s="39">
        <f t="shared" si="4"/>
        <v>254</v>
      </c>
      <c r="B263" s="42" t="s">
        <v>1095</v>
      </c>
      <c r="C263" s="42" t="s">
        <v>1252</v>
      </c>
      <c r="D263" s="42" t="s">
        <v>1267</v>
      </c>
      <c r="E263" s="43"/>
      <c r="F263" s="16">
        <v>15000</v>
      </c>
      <c r="G263" s="43"/>
      <c r="H263" s="42"/>
      <c r="I263" s="42"/>
    </row>
    <row r="264" spans="1:9" x14ac:dyDescent="0.2">
      <c r="A264" s="39">
        <f t="shared" si="4"/>
        <v>255</v>
      </c>
      <c r="B264" s="42" t="s">
        <v>1096</v>
      </c>
      <c r="C264" s="42" t="s">
        <v>1251</v>
      </c>
      <c r="D264" s="42" t="s">
        <v>1267</v>
      </c>
      <c r="E264" s="43"/>
      <c r="F264" s="16">
        <v>4000</v>
      </c>
      <c r="G264" s="43"/>
      <c r="H264" s="42"/>
      <c r="I264" s="42"/>
    </row>
    <row r="265" spans="1:9" x14ac:dyDescent="0.2">
      <c r="A265" s="39">
        <f t="shared" si="4"/>
        <v>256</v>
      </c>
      <c r="B265" s="42" t="s">
        <v>1097</v>
      </c>
      <c r="C265" s="42" t="s">
        <v>1251</v>
      </c>
      <c r="D265" s="42" t="s">
        <v>1267</v>
      </c>
      <c r="E265" s="43"/>
      <c r="F265" s="16">
        <v>4000</v>
      </c>
      <c r="G265" s="43"/>
      <c r="H265" s="42"/>
      <c r="I265" s="42"/>
    </row>
    <row r="266" spans="1:9" x14ac:dyDescent="0.2">
      <c r="A266" s="39">
        <f t="shared" si="4"/>
        <v>257</v>
      </c>
      <c r="B266" s="42" t="s">
        <v>1098</v>
      </c>
      <c r="C266" s="42" t="s">
        <v>1251</v>
      </c>
      <c r="D266" s="42" t="s">
        <v>1267</v>
      </c>
      <c r="E266" s="43"/>
      <c r="F266" s="16">
        <v>5000</v>
      </c>
      <c r="G266" s="43"/>
      <c r="H266" s="42"/>
      <c r="I266" s="42"/>
    </row>
    <row r="267" spans="1:9" x14ac:dyDescent="0.2">
      <c r="A267" s="39">
        <f t="shared" si="4"/>
        <v>258</v>
      </c>
      <c r="B267" s="42" t="s">
        <v>1099</v>
      </c>
      <c r="C267" s="42" t="s">
        <v>1251</v>
      </c>
      <c r="D267" s="42" t="s">
        <v>1267</v>
      </c>
      <c r="E267" s="43"/>
      <c r="F267" s="16">
        <v>5000</v>
      </c>
      <c r="G267" s="43"/>
      <c r="H267" s="42"/>
      <c r="I267" s="42"/>
    </row>
    <row r="268" spans="1:9" x14ac:dyDescent="0.2">
      <c r="A268" s="39">
        <f t="shared" si="4"/>
        <v>259</v>
      </c>
      <c r="B268" s="42" t="s">
        <v>1100</v>
      </c>
      <c r="C268" s="42" t="s">
        <v>1252</v>
      </c>
      <c r="D268" s="42" t="s">
        <v>1267</v>
      </c>
      <c r="E268" s="43"/>
      <c r="F268" s="16">
        <v>6000</v>
      </c>
      <c r="G268" s="43"/>
      <c r="H268" s="42"/>
      <c r="I268" s="42"/>
    </row>
    <row r="269" spans="1:9" x14ac:dyDescent="0.2">
      <c r="A269" s="39">
        <f t="shared" si="4"/>
        <v>260</v>
      </c>
      <c r="B269" s="42" t="s">
        <v>1101</v>
      </c>
      <c r="C269" s="42" t="s">
        <v>1251</v>
      </c>
      <c r="D269" s="42" t="s">
        <v>1267</v>
      </c>
      <c r="E269" s="43"/>
      <c r="F269" s="16">
        <v>6000</v>
      </c>
      <c r="G269" s="43"/>
      <c r="H269" s="42"/>
      <c r="I269" s="42"/>
    </row>
    <row r="270" spans="1:9" x14ac:dyDescent="0.2">
      <c r="A270" s="39">
        <f t="shared" si="4"/>
        <v>261</v>
      </c>
      <c r="B270" s="42" t="s">
        <v>1102</v>
      </c>
      <c r="C270" s="42" t="s">
        <v>1251</v>
      </c>
      <c r="D270" s="42" t="s">
        <v>1267</v>
      </c>
      <c r="E270" s="43"/>
      <c r="F270" s="16">
        <v>6000</v>
      </c>
      <c r="G270" s="43"/>
      <c r="H270" s="42"/>
      <c r="I270" s="42"/>
    </row>
    <row r="271" spans="1:9" x14ac:dyDescent="0.2">
      <c r="A271" s="39">
        <f t="shared" si="4"/>
        <v>262</v>
      </c>
      <c r="B271" s="42" t="s">
        <v>1103</v>
      </c>
      <c r="C271" s="42" t="s">
        <v>1251</v>
      </c>
      <c r="D271" s="42" t="s">
        <v>1267</v>
      </c>
      <c r="E271" s="43"/>
      <c r="F271" s="16">
        <v>6000</v>
      </c>
      <c r="G271" s="43"/>
      <c r="H271" s="42"/>
      <c r="I271" s="42"/>
    </row>
    <row r="272" spans="1:9" x14ac:dyDescent="0.2">
      <c r="A272" s="39">
        <f t="shared" si="4"/>
        <v>263</v>
      </c>
      <c r="B272" s="42" t="s">
        <v>1104</v>
      </c>
      <c r="C272" s="42" t="s">
        <v>1251</v>
      </c>
      <c r="D272" s="42" t="s">
        <v>1267</v>
      </c>
      <c r="E272" s="43"/>
      <c r="F272" s="16">
        <v>7000</v>
      </c>
      <c r="G272" s="43"/>
      <c r="H272" s="42"/>
      <c r="I272" s="42"/>
    </row>
    <row r="273" spans="1:9" x14ac:dyDescent="0.2">
      <c r="A273" s="39">
        <f t="shared" si="4"/>
        <v>264</v>
      </c>
      <c r="B273" s="42" t="s">
        <v>1105</v>
      </c>
      <c r="C273" s="42" t="s">
        <v>1251</v>
      </c>
      <c r="D273" s="42" t="s">
        <v>1267</v>
      </c>
      <c r="E273" s="43"/>
      <c r="F273" s="16">
        <v>7000</v>
      </c>
      <c r="G273" s="43"/>
      <c r="H273" s="42"/>
      <c r="I273" s="42"/>
    </row>
    <row r="274" spans="1:9" x14ac:dyDescent="0.2">
      <c r="A274" s="39">
        <f t="shared" si="4"/>
        <v>265</v>
      </c>
      <c r="B274" s="42" t="s">
        <v>1106</v>
      </c>
      <c r="C274" s="42" t="s">
        <v>1251</v>
      </c>
      <c r="D274" s="42" t="s">
        <v>1267</v>
      </c>
      <c r="E274" s="43"/>
      <c r="F274" s="16">
        <v>7000</v>
      </c>
      <c r="G274" s="43"/>
      <c r="H274" s="42"/>
      <c r="I274" s="42"/>
    </row>
    <row r="275" spans="1:9" x14ac:dyDescent="0.2">
      <c r="A275" s="39">
        <f t="shared" si="4"/>
        <v>266</v>
      </c>
      <c r="B275" s="42" t="s">
        <v>1107</v>
      </c>
      <c r="C275" s="42" t="s">
        <v>1251</v>
      </c>
      <c r="D275" s="42" t="s">
        <v>1267</v>
      </c>
      <c r="E275" s="43"/>
      <c r="F275" s="16">
        <v>7000</v>
      </c>
      <c r="G275" s="43"/>
      <c r="H275" s="42"/>
      <c r="I275" s="42"/>
    </row>
    <row r="276" spans="1:9" x14ac:dyDescent="0.2">
      <c r="A276" s="39">
        <f t="shared" si="4"/>
        <v>267</v>
      </c>
      <c r="B276" s="42" t="s">
        <v>1108</v>
      </c>
      <c r="C276" s="42" t="s">
        <v>1251</v>
      </c>
      <c r="D276" s="42" t="s">
        <v>1267</v>
      </c>
      <c r="E276" s="43"/>
      <c r="F276" s="16">
        <v>9000</v>
      </c>
      <c r="G276" s="43"/>
      <c r="H276" s="42"/>
      <c r="I276" s="42"/>
    </row>
    <row r="277" spans="1:9" x14ac:dyDescent="0.2">
      <c r="A277" s="39">
        <f t="shared" si="4"/>
        <v>268</v>
      </c>
      <c r="B277" s="42" t="s">
        <v>1109</v>
      </c>
      <c r="C277" s="42" t="s">
        <v>1252</v>
      </c>
      <c r="D277" s="42" t="s">
        <v>1267</v>
      </c>
      <c r="E277" s="43"/>
      <c r="F277" s="16">
        <v>10000</v>
      </c>
      <c r="G277" s="43"/>
      <c r="H277" s="42"/>
      <c r="I277" s="42"/>
    </row>
    <row r="278" spans="1:9" x14ac:dyDescent="0.2">
      <c r="A278" s="39">
        <f t="shared" si="4"/>
        <v>269</v>
      </c>
      <c r="B278" s="42" t="s">
        <v>1110</v>
      </c>
      <c r="C278" s="42" t="s">
        <v>1251</v>
      </c>
      <c r="D278" s="42" t="s">
        <v>1267</v>
      </c>
      <c r="E278" s="43"/>
      <c r="F278" s="16">
        <v>12000</v>
      </c>
      <c r="G278" s="43"/>
      <c r="H278" s="42"/>
      <c r="I278" s="42"/>
    </row>
    <row r="279" spans="1:9" x14ac:dyDescent="0.2">
      <c r="A279" s="39">
        <f t="shared" si="4"/>
        <v>270</v>
      </c>
      <c r="B279" s="42" t="s">
        <v>1111</v>
      </c>
      <c r="C279" s="42" t="s">
        <v>1251</v>
      </c>
      <c r="D279" s="42" t="s">
        <v>1267</v>
      </c>
      <c r="E279" s="43"/>
      <c r="F279" s="16">
        <v>15000</v>
      </c>
      <c r="G279" s="43"/>
      <c r="H279" s="42"/>
      <c r="I279" s="42"/>
    </row>
    <row r="280" spans="1:9" x14ac:dyDescent="0.2">
      <c r="A280" s="39">
        <f t="shared" si="4"/>
        <v>271</v>
      </c>
      <c r="B280" s="42" t="s">
        <v>1112</v>
      </c>
      <c r="C280" s="42" t="s">
        <v>1251</v>
      </c>
      <c r="D280" s="42" t="s">
        <v>1267</v>
      </c>
      <c r="E280" s="43"/>
      <c r="F280" s="16">
        <v>5000</v>
      </c>
      <c r="G280" s="43"/>
      <c r="H280" s="42"/>
      <c r="I280" s="42"/>
    </row>
    <row r="281" spans="1:9" x14ac:dyDescent="0.2">
      <c r="A281" s="39">
        <f t="shared" si="4"/>
        <v>272</v>
      </c>
      <c r="B281" s="42" t="s">
        <v>1113</v>
      </c>
      <c r="C281" s="42" t="s">
        <v>1251</v>
      </c>
      <c r="D281" s="42" t="s">
        <v>1267</v>
      </c>
      <c r="E281" s="43"/>
      <c r="F281" s="16">
        <v>6000</v>
      </c>
      <c r="G281" s="43"/>
      <c r="H281" s="42"/>
      <c r="I281" s="42"/>
    </row>
    <row r="282" spans="1:9" x14ac:dyDescent="0.2">
      <c r="A282" s="39">
        <f t="shared" si="4"/>
        <v>273</v>
      </c>
      <c r="B282" s="42" t="s">
        <v>1114</v>
      </c>
      <c r="C282" s="42" t="s">
        <v>1251</v>
      </c>
      <c r="D282" s="42" t="s">
        <v>1267</v>
      </c>
      <c r="E282" s="43"/>
      <c r="F282" s="16">
        <v>5000</v>
      </c>
      <c r="G282" s="43"/>
      <c r="H282" s="42"/>
      <c r="I282" s="42"/>
    </row>
    <row r="283" spans="1:9" x14ac:dyDescent="0.2">
      <c r="A283" s="39">
        <f t="shared" si="4"/>
        <v>274</v>
      </c>
      <c r="B283" s="42" t="s">
        <v>1115</v>
      </c>
      <c r="C283" s="42" t="s">
        <v>1251</v>
      </c>
      <c r="D283" s="42" t="s">
        <v>1267</v>
      </c>
      <c r="E283" s="43"/>
      <c r="F283" s="16">
        <v>5000</v>
      </c>
      <c r="G283" s="43"/>
      <c r="H283" s="42"/>
      <c r="I283" s="42"/>
    </row>
    <row r="284" spans="1:9" x14ac:dyDescent="0.2">
      <c r="A284" s="39">
        <f t="shared" si="4"/>
        <v>275</v>
      </c>
      <c r="B284" s="42" t="s">
        <v>1116</v>
      </c>
      <c r="C284" s="42" t="s">
        <v>1251</v>
      </c>
      <c r="D284" s="42" t="s">
        <v>1267</v>
      </c>
      <c r="E284" s="43"/>
      <c r="F284" s="16">
        <v>6000</v>
      </c>
      <c r="G284" s="43"/>
      <c r="H284" s="42"/>
      <c r="I284" s="42"/>
    </row>
    <row r="285" spans="1:9" x14ac:dyDescent="0.2">
      <c r="A285" s="39">
        <f t="shared" si="4"/>
        <v>276</v>
      </c>
      <c r="B285" s="42" t="s">
        <v>1117</v>
      </c>
      <c r="C285" s="42" t="s">
        <v>1251</v>
      </c>
      <c r="D285" s="42" t="s">
        <v>1267</v>
      </c>
      <c r="E285" s="43"/>
      <c r="F285" s="16">
        <v>6000</v>
      </c>
      <c r="G285" s="43"/>
      <c r="H285" s="42"/>
      <c r="I285" s="42"/>
    </row>
    <row r="286" spans="1:9" x14ac:dyDescent="0.2">
      <c r="A286" s="39">
        <f t="shared" si="4"/>
        <v>277</v>
      </c>
      <c r="B286" s="42" t="s">
        <v>1118</v>
      </c>
      <c r="C286" s="42" t="s">
        <v>1252</v>
      </c>
      <c r="D286" s="42" t="s">
        <v>1267</v>
      </c>
      <c r="E286" s="43"/>
      <c r="F286" s="16">
        <v>7000</v>
      </c>
      <c r="G286" s="43"/>
      <c r="H286" s="42"/>
      <c r="I286" s="42"/>
    </row>
    <row r="287" spans="1:9" x14ac:dyDescent="0.2">
      <c r="A287" s="39">
        <f t="shared" si="4"/>
        <v>278</v>
      </c>
      <c r="B287" s="42" t="s">
        <v>1119</v>
      </c>
      <c r="C287" s="42" t="s">
        <v>1251</v>
      </c>
      <c r="D287" s="42" t="s">
        <v>1267</v>
      </c>
      <c r="E287" s="43"/>
      <c r="F287" s="16">
        <v>7000</v>
      </c>
      <c r="G287" s="43"/>
      <c r="H287" s="42"/>
      <c r="I287" s="42"/>
    </row>
    <row r="288" spans="1:9" x14ac:dyDescent="0.2">
      <c r="A288" s="39">
        <f t="shared" si="4"/>
        <v>279</v>
      </c>
      <c r="B288" s="42" t="s">
        <v>1120</v>
      </c>
      <c r="C288" s="42" t="s">
        <v>1252</v>
      </c>
      <c r="D288" s="42" t="s">
        <v>1267</v>
      </c>
      <c r="E288" s="43"/>
      <c r="F288" s="16">
        <v>10000</v>
      </c>
      <c r="G288" s="43"/>
      <c r="H288" s="42"/>
      <c r="I288" s="42"/>
    </row>
    <row r="289" spans="1:9" x14ac:dyDescent="0.2">
      <c r="A289" s="39">
        <f t="shared" si="4"/>
        <v>280</v>
      </c>
      <c r="B289" s="42" t="s">
        <v>1121</v>
      </c>
      <c r="C289" s="42" t="s">
        <v>1251</v>
      </c>
      <c r="D289" s="42" t="s">
        <v>1267</v>
      </c>
      <c r="E289" s="43"/>
      <c r="F289" s="16">
        <v>8000</v>
      </c>
      <c r="G289" s="43"/>
      <c r="H289" s="42"/>
      <c r="I289" s="42"/>
    </row>
    <row r="290" spans="1:9" x14ac:dyDescent="0.2">
      <c r="A290" s="39">
        <f t="shared" si="4"/>
        <v>281</v>
      </c>
      <c r="B290" s="42" t="s">
        <v>1122</v>
      </c>
      <c r="C290" s="42" t="s">
        <v>1251</v>
      </c>
      <c r="D290" s="42" t="s">
        <v>1267</v>
      </c>
      <c r="E290" s="43"/>
      <c r="F290" s="16">
        <v>10000</v>
      </c>
      <c r="G290" s="43"/>
      <c r="H290" s="42"/>
      <c r="I290" s="42"/>
    </row>
    <row r="291" spans="1:9" x14ac:dyDescent="0.2">
      <c r="A291" s="39">
        <f t="shared" si="4"/>
        <v>282</v>
      </c>
      <c r="B291" s="42" t="s">
        <v>1123</v>
      </c>
      <c r="C291" s="42" t="s">
        <v>1251</v>
      </c>
      <c r="D291" s="42" t="s">
        <v>1267</v>
      </c>
      <c r="E291" s="43"/>
      <c r="F291" s="16">
        <v>4000</v>
      </c>
      <c r="G291" s="43"/>
      <c r="H291" s="42"/>
      <c r="I291" s="42"/>
    </row>
    <row r="292" spans="1:9" x14ac:dyDescent="0.2">
      <c r="A292" s="39">
        <f t="shared" si="4"/>
        <v>283</v>
      </c>
      <c r="B292" s="42" t="s">
        <v>1124</v>
      </c>
      <c r="C292" s="42" t="s">
        <v>1251</v>
      </c>
      <c r="D292" s="42" t="s">
        <v>1267</v>
      </c>
      <c r="E292" s="43"/>
      <c r="F292" s="16">
        <v>5000</v>
      </c>
      <c r="G292" s="43"/>
      <c r="H292" s="42"/>
      <c r="I292" s="42"/>
    </row>
    <row r="293" spans="1:9" x14ac:dyDescent="0.2">
      <c r="A293" s="39">
        <f t="shared" si="4"/>
        <v>284</v>
      </c>
      <c r="B293" s="42" t="s">
        <v>1125</v>
      </c>
      <c r="C293" s="42" t="s">
        <v>1251</v>
      </c>
      <c r="D293" s="42" t="s">
        <v>1267</v>
      </c>
      <c r="E293" s="43"/>
      <c r="F293" s="16">
        <v>5000</v>
      </c>
      <c r="G293" s="43"/>
      <c r="H293" s="42"/>
      <c r="I293" s="42"/>
    </row>
    <row r="294" spans="1:9" x14ac:dyDescent="0.2">
      <c r="A294" s="39">
        <f t="shared" si="4"/>
        <v>285</v>
      </c>
      <c r="B294" s="42" t="s">
        <v>1126</v>
      </c>
      <c r="C294" s="42" t="s">
        <v>1251</v>
      </c>
      <c r="D294" s="42" t="s">
        <v>1267</v>
      </c>
      <c r="E294" s="43"/>
      <c r="F294" s="16">
        <v>5000</v>
      </c>
      <c r="G294" s="43"/>
      <c r="H294" s="42"/>
      <c r="I294" s="42"/>
    </row>
    <row r="295" spans="1:9" x14ac:dyDescent="0.2">
      <c r="A295" s="39">
        <f t="shared" si="4"/>
        <v>286</v>
      </c>
      <c r="B295" s="42" t="s">
        <v>1127</v>
      </c>
      <c r="C295" s="42" t="s">
        <v>1251</v>
      </c>
      <c r="D295" s="42" t="s">
        <v>1267</v>
      </c>
      <c r="E295" s="43"/>
      <c r="F295" s="16">
        <v>6000</v>
      </c>
      <c r="G295" s="43"/>
      <c r="H295" s="42"/>
      <c r="I295" s="42"/>
    </row>
    <row r="296" spans="1:9" x14ac:dyDescent="0.2">
      <c r="A296" s="39">
        <f t="shared" si="4"/>
        <v>287</v>
      </c>
      <c r="B296" s="42" t="s">
        <v>1128</v>
      </c>
      <c r="C296" s="42" t="s">
        <v>1251</v>
      </c>
      <c r="D296" s="42" t="s">
        <v>1267</v>
      </c>
      <c r="E296" s="43"/>
      <c r="F296" s="16">
        <v>7000</v>
      </c>
      <c r="G296" s="43"/>
      <c r="H296" s="42"/>
      <c r="I296" s="42"/>
    </row>
    <row r="297" spans="1:9" x14ac:dyDescent="0.2">
      <c r="A297" s="39">
        <f t="shared" si="4"/>
        <v>288</v>
      </c>
      <c r="B297" s="42" t="s">
        <v>1129</v>
      </c>
      <c r="C297" s="42" t="s">
        <v>1251</v>
      </c>
      <c r="D297" s="42" t="s">
        <v>1267</v>
      </c>
      <c r="E297" s="43"/>
      <c r="F297" s="16">
        <v>6000</v>
      </c>
      <c r="G297" s="43"/>
      <c r="H297" s="42"/>
      <c r="I297" s="42"/>
    </row>
    <row r="298" spans="1:9" x14ac:dyDescent="0.2">
      <c r="A298" s="39">
        <f t="shared" si="4"/>
        <v>289</v>
      </c>
      <c r="B298" s="42" t="s">
        <v>1130</v>
      </c>
      <c r="C298" s="42" t="s">
        <v>1251</v>
      </c>
      <c r="D298" s="42" t="s">
        <v>1267</v>
      </c>
      <c r="E298" s="43"/>
      <c r="F298" s="16">
        <v>7500</v>
      </c>
      <c r="G298" s="43"/>
      <c r="H298" s="42"/>
      <c r="I298" s="42"/>
    </row>
    <row r="299" spans="1:9" x14ac:dyDescent="0.2">
      <c r="A299" s="39">
        <f t="shared" si="4"/>
        <v>290</v>
      </c>
      <c r="B299" s="42" t="s">
        <v>1131</v>
      </c>
      <c r="C299" s="42" t="s">
        <v>1251</v>
      </c>
      <c r="D299" s="42" t="s">
        <v>1267</v>
      </c>
      <c r="E299" s="43"/>
      <c r="F299" s="16">
        <v>7000</v>
      </c>
      <c r="G299" s="43"/>
      <c r="H299" s="42"/>
      <c r="I299" s="42"/>
    </row>
    <row r="300" spans="1:9" x14ac:dyDescent="0.2">
      <c r="A300" s="39">
        <f t="shared" si="4"/>
        <v>291</v>
      </c>
      <c r="B300" s="42" t="s">
        <v>1132</v>
      </c>
      <c r="C300" s="42" t="s">
        <v>1251</v>
      </c>
      <c r="D300" s="42" t="s">
        <v>1267</v>
      </c>
      <c r="E300" s="43"/>
      <c r="F300" s="16">
        <v>7000</v>
      </c>
      <c r="G300" s="43"/>
      <c r="H300" s="42"/>
      <c r="I300" s="42"/>
    </row>
    <row r="301" spans="1:9" x14ac:dyDescent="0.2">
      <c r="A301" s="39">
        <f t="shared" si="4"/>
        <v>292</v>
      </c>
      <c r="B301" s="42" t="s">
        <v>1133</v>
      </c>
      <c r="C301" s="42" t="s">
        <v>1251</v>
      </c>
      <c r="D301" s="42" t="s">
        <v>1267</v>
      </c>
      <c r="E301" s="43"/>
      <c r="F301" s="16">
        <v>7000</v>
      </c>
      <c r="G301" s="43"/>
      <c r="H301" s="42"/>
      <c r="I301" s="42"/>
    </row>
    <row r="302" spans="1:9" x14ac:dyDescent="0.2">
      <c r="A302" s="39">
        <f t="shared" si="4"/>
        <v>293</v>
      </c>
      <c r="B302" s="42" t="s">
        <v>1134</v>
      </c>
      <c r="C302" s="42" t="s">
        <v>1251</v>
      </c>
      <c r="D302" s="42" t="s">
        <v>1267</v>
      </c>
      <c r="E302" s="43"/>
      <c r="F302" s="16">
        <v>7000</v>
      </c>
      <c r="G302" s="43"/>
      <c r="H302" s="16"/>
      <c r="I302" s="42"/>
    </row>
    <row r="303" spans="1:9" x14ac:dyDescent="0.2">
      <c r="A303" s="39">
        <f t="shared" si="4"/>
        <v>294</v>
      </c>
      <c r="B303" s="42" t="s">
        <v>1135</v>
      </c>
      <c r="C303" s="42" t="s">
        <v>1251</v>
      </c>
      <c r="D303" s="42" t="s">
        <v>1267</v>
      </c>
      <c r="E303" s="43"/>
      <c r="F303" s="16">
        <v>8500</v>
      </c>
      <c r="G303" s="43"/>
      <c r="H303" s="16"/>
      <c r="I303" s="42"/>
    </row>
    <row r="304" spans="1:9" x14ac:dyDescent="0.2">
      <c r="A304" s="39">
        <f t="shared" si="4"/>
        <v>295</v>
      </c>
      <c r="B304" s="42" t="s">
        <v>1136</v>
      </c>
      <c r="C304" s="42" t="s">
        <v>1251</v>
      </c>
      <c r="D304" s="42" t="s">
        <v>1267</v>
      </c>
      <c r="E304" s="43"/>
      <c r="F304" s="16">
        <v>8000</v>
      </c>
      <c r="G304" s="43"/>
      <c r="H304" s="16"/>
      <c r="I304" s="42"/>
    </row>
    <row r="305" spans="1:9" x14ac:dyDescent="0.2">
      <c r="A305" s="39">
        <f t="shared" si="4"/>
        <v>296</v>
      </c>
      <c r="B305" s="42" t="s">
        <v>1137</v>
      </c>
      <c r="C305" s="42" t="s">
        <v>1251</v>
      </c>
      <c r="D305" s="42" t="s">
        <v>1267</v>
      </c>
      <c r="E305" s="43"/>
      <c r="F305" s="16">
        <v>9500</v>
      </c>
      <c r="G305" s="43"/>
      <c r="H305" s="16"/>
      <c r="I305" s="42"/>
    </row>
    <row r="306" spans="1:9" ht="22.5" x14ac:dyDescent="0.2">
      <c r="A306" s="39">
        <f t="shared" si="4"/>
        <v>297</v>
      </c>
      <c r="B306" s="42" t="s">
        <v>1138</v>
      </c>
      <c r="C306" s="42" t="s">
        <v>1252</v>
      </c>
      <c r="D306" s="42" t="s">
        <v>1267</v>
      </c>
      <c r="E306" s="43"/>
      <c r="F306" s="16">
        <v>10000</v>
      </c>
      <c r="G306" s="43"/>
      <c r="H306" s="16"/>
      <c r="I306" s="42"/>
    </row>
    <row r="307" spans="1:9" x14ac:dyDescent="0.2">
      <c r="A307" s="39">
        <f t="shared" ref="A307:A365" si="5">A306+1</f>
        <v>298</v>
      </c>
      <c r="B307" s="42" t="s">
        <v>1139</v>
      </c>
      <c r="C307" s="42" t="s">
        <v>1251</v>
      </c>
      <c r="D307" s="42" t="s">
        <v>1267</v>
      </c>
      <c r="E307" s="43"/>
      <c r="F307" s="16">
        <v>10000</v>
      </c>
      <c r="G307" s="43"/>
      <c r="H307" s="16"/>
      <c r="I307" s="42"/>
    </row>
    <row r="308" spans="1:9" x14ac:dyDescent="0.2">
      <c r="A308" s="39">
        <f t="shared" si="5"/>
        <v>299</v>
      </c>
      <c r="B308" s="42" t="s">
        <v>1140</v>
      </c>
      <c r="C308" s="42" t="s">
        <v>1252</v>
      </c>
      <c r="D308" s="42" t="s">
        <v>1267</v>
      </c>
      <c r="E308" s="43"/>
      <c r="F308" s="16">
        <v>10000</v>
      </c>
      <c r="G308" s="43"/>
      <c r="H308" s="16"/>
      <c r="I308" s="42"/>
    </row>
    <row r="309" spans="1:9" x14ac:dyDescent="0.2">
      <c r="A309" s="39">
        <f t="shared" si="5"/>
        <v>300</v>
      </c>
      <c r="B309" s="42" t="s">
        <v>1141</v>
      </c>
      <c r="C309" s="42" t="s">
        <v>1252</v>
      </c>
      <c r="D309" s="42" t="s">
        <v>1267</v>
      </c>
      <c r="E309" s="43"/>
      <c r="F309" s="16">
        <v>11000</v>
      </c>
      <c r="G309" s="43"/>
      <c r="H309" s="16"/>
      <c r="I309" s="42"/>
    </row>
    <row r="310" spans="1:9" x14ac:dyDescent="0.2">
      <c r="A310" s="39">
        <f t="shared" si="5"/>
        <v>301</v>
      </c>
      <c r="B310" s="42" t="s">
        <v>1142</v>
      </c>
      <c r="C310" s="42" t="s">
        <v>1251</v>
      </c>
      <c r="D310" s="42" t="s">
        <v>1267</v>
      </c>
      <c r="E310" s="43"/>
      <c r="F310" s="16">
        <v>12000</v>
      </c>
      <c r="G310" s="43"/>
      <c r="H310" s="16"/>
      <c r="I310" s="42"/>
    </row>
    <row r="311" spans="1:9" x14ac:dyDescent="0.2">
      <c r="A311" s="39">
        <f t="shared" si="5"/>
        <v>302</v>
      </c>
      <c r="B311" s="42" t="s">
        <v>1143</v>
      </c>
      <c r="C311" s="42" t="s">
        <v>1251</v>
      </c>
      <c r="D311" s="42" t="s">
        <v>1267</v>
      </c>
      <c r="E311" s="43"/>
      <c r="F311" s="16">
        <v>12500</v>
      </c>
      <c r="G311" s="43"/>
      <c r="H311" s="16"/>
      <c r="I311" s="42"/>
    </row>
    <row r="312" spans="1:9" x14ac:dyDescent="0.2">
      <c r="A312" s="39">
        <f t="shared" si="5"/>
        <v>303</v>
      </c>
      <c r="B312" s="42" t="s">
        <v>1144</v>
      </c>
      <c r="C312" s="42" t="s">
        <v>1251</v>
      </c>
      <c r="D312" s="42" t="s">
        <v>1267</v>
      </c>
      <c r="E312" s="43"/>
      <c r="F312" s="16">
        <v>5000</v>
      </c>
      <c r="G312" s="43"/>
      <c r="H312" s="16"/>
      <c r="I312" s="42"/>
    </row>
    <row r="313" spans="1:9" x14ac:dyDescent="0.2">
      <c r="A313" s="39">
        <f t="shared" si="5"/>
        <v>304</v>
      </c>
      <c r="B313" s="42" t="s">
        <v>1145</v>
      </c>
      <c r="C313" s="42" t="s">
        <v>1252</v>
      </c>
      <c r="D313" s="42" t="s">
        <v>1267</v>
      </c>
      <c r="E313" s="43"/>
      <c r="F313" s="16">
        <v>6000</v>
      </c>
      <c r="G313" s="43"/>
      <c r="H313" s="16"/>
      <c r="I313" s="42"/>
    </row>
    <row r="314" spans="1:9" x14ac:dyDescent="0.2">
      <c r="A314" s="39">
        <f t="shared" si="5"/>
        <v>305</v>
      </c>
      <c r="B314" s="42" t="s">
        <v>1146</v>
      </c>
      <c r="C314" s="42" t="s">
        <v>1251</v>
      </c>
      <c r="D314" s="42" t="s">
        <v>1267</v>
      </c>
      <c r="E314" s="43"/>
      <c r="F314" s="16">
        <v>6000</v>
      </c>
      <c r="G314" s="43"/>
      <c r="H314" s="16"/>
      <c r="I314" s="42"/>
    </row>
    <row r="315" spans="1:9" x14ac:dyDescent="0.2">
      <c r="A315" s="39">
        <f t="shared" si="5"/>
        <v>306</v>
      </c>
      <c r="B315" s="42" t="s">
        <v>1147</v>
      </c>
      <c r="C315" s="42" t="s">
        <v>1251</v>
      </c>
      <c r="D315" s="42" t="s">
        <v>1267</v>
      </c>
      <c r="E315" s="43"/>
      <c r="F315" s="16">
        <v>6500</v>
      </c>
      <c r="G315" s="43"/>
      <c r="H315" s="16"/>
      <c r="I315" s="42"/>
    </row>
    <row r="316" spans="1:9" x14ac:dyDescent="0.2">
      <c r="A316" s="39">
        <f t="shared" si="5"/>
        <v>307</v>
      </c>
      <c r="B316" s="42" t="s">
        <v>1148</v>
      </c>
      <c r="C316" s="42" t="s">
        <v>1251</v>
      </c>
      <c r="D316" s="42" t="s">
        <v>1267</v>
      </c>
      <c r="E316" s="43"/>
      <c r="F316" s="16">
        <v>7000</v>
      </c>
      <c r="G316" s="43"/>
      <c r="H316" s="16"/>
      <c r="I316" s="42"/>
    </row>
    <row r="317" spans="1:9" x14ac:dyDescent="0.2">
      <c r="A317" s="39">
        <f t="shared" si="5"/>
        <v>308</v>
      </c>
      <c r="B317" s="42" t="s">
        <v>1149</v>
      </c>
      <c r="C317" s="42" t="s">
        <v>1251</v>
      </c>
      <c r="D317" s="42" t="s">
        <v>1267</v>
      </c>
      <c r="E317" s="43"/>
      <c r="F317" s="16">
        <v>8000</v>
      </c>
      <c r="G317" s="43"/>
      <c r="H317" s="16">
        <v>1920</v>
      </c>
      <c r="I317" s="42"/>
    </row>
    <row r="318" spans="1:9" x14ac:dyDescent="0.2">
      <c r="A318" s="39">
        <f t="shared" si="5"/>
        <v>309</v>
      </c>
      <c r="B318" s="42" t="s">
        <v>1150</v>
      </c>
      <c r="C318" s="42" t="s">
        <v>1251</v>
      </c>
      <c r="D318" s="42" t="s">
        <v>1267</v>
      </c>
      <c r="E318" s="43"/>
      <c r="F318" s="16">
        <v>8000</v>
      </c>
      <c r="G318" s="43"/>
      <c r="H318" s="16">
        <v>1917</v>
      </c>
      <c r="I318" s="42"/>
    </row>
    <row r="319" spans="1:9" x14ac:dyDescent="0.2">
      <c r="A319" s="39">
        <f t="shared" si="5"/>
        <v>310</v>
      </c>
      <c r="B319" s="42" t="s">
        <v>1151</v>
      </c>
      <c r="C319" s="42" t="s">
        <v>1251</v>
      </c>
      <c r="D319" s="42" t="s">
        <v>1267</v>
      </c>
      <c r="E319" s="43"/>
      <c r="F319" s="16">
        <v>11500</v>
      </c>
      <c r="G319" s="43"/>
      <c r="H319" s="16"/>
      <c r="I319" s="42"/>
    </row>
    <row r="320" spans="1:9" x14ac:dyDescent="0.2">
      <c r="A320" s="39">
        <f t="shared" si="5"/>
        <v>311</v>
      </c>
      <c r="B320" s="42" t="s">
        <v>1152</v>
      </c>
      <c r="C320" s="42" t="s">
        <v>1251</v>
      </c>
      <c r="D320" s="42" t="s">
        <v>1267</v>
      </c>
      <c r="E320" s="43"/>
      <c r="F320" s="16">
        <v>7000</v>
      </c>
      <c r="G320" s="43"/>
      <c r="H320" s="16"/>
      <c r="I320" s="42"/>
    </row>
    <row r="321" spans="1:9" x14ac:dyDescent="0.2">
      <c r="A321" s="39">
        <f t="shared" si="5"/>
        <v>312</v>
      </c>
      <c r="B321" s="42" t="s">
        <v>1153</v>
      </c>
      <c r="C321" s="42" t="s">
        <v>1251</v>
      </c>
      <c r="D321" s="42" t="s">
        <v>1267</v>
      </c>
      <c r="E321" s="43"/>
      <c r="F321" s="16">
        <v>15000</v>
      </c>
      <c r="G321" s="43"/>
      <c r="H321" s="16"/>
      <c r="I321" s="42"/>
    </row>
    <row r="322" spans="1:9" x14ac:dyDescent="0.2">
      <c r="A322" s="39">
        <f t="shared" si="5"/>
        <v>313</v>
      </c>
      <c r="B322" s="42" t="s">
        <v>1154</v>
      </c>
      <c r="C322" s="42" t="s">
        <v>1251</v>
      </c>
      <c r="D322" s="42" t="s">
        <v>1267</v>
      </c>
      <c r="E322" s="43"/>
      <c r="F322" s="16">
        <v>6000</v>
      </c>
      <c r="G322" s="43"/>
      <c r="H322" s="16">
        <f>735+1895+1256</f>
        <v>3886</v>
      </c>
      <c r="I322" s="42"/>
    </row>
    <row r="323" spans="1:9" x14ac:dyDescent="0.2">
      <c r="A323" s="39">
        <f t="shared" si="5"/>
        <v>314</v>
      </c>
      <c r="B323" s="42" t="s">
        <v>1155</v>
      </c>
      <c r="C323" s="42" t="s">
        <v>1251</v>
      </c>
      <c r="D323" s="42" t="s">
        <v>1267</v>
      </c>
      <c r="E323" s="43"/>
      <c r="F323" s="16">
        <v>6000</v>
      </c>
      <c r="G323" s="43"/>
      <c r="H323" s="16"/>
      <c r="I323" s="42"/>
    </row>
    <row r="324" spans="1:9" x14ac:dyDescent="0.2">
      <c r="A324" s="39">
        <f t="shared" si="5"/>
        <v>315</v>
      </c>
      <c r="B324" s="42" t="s">
        <v>1156</v>
      </c>
      <c r="C324" s="42" t="s">
        <v>1251</v>
      </c>
      <c r="D324" s="42" t="s">
        <v>1267</v>
      </c>
      <c r="E324" s="43"/>
      <c r="F324" s="16">
        <v>6000</v>
      </c>
      <c r="G324" s="43"/>
      <c r="H324" s="16"/>
      <c r="I324" s="42"/>
    </row>
    <row r="325" spans="1:9" x14ac:dyDescent="0.2">
      <c r="A325" s="39">
        <f t="shared" si="5"/>
        <v>316</v>
      </c>
      <c r="B325" s="42" t="s">
        <v>1157</v>
      </c>
      <c r="C325" s="42" t="s">
        <v>1251</v>
      </c>
      <c r="D325" s="42" t="s">
        <v>1267</v>
      </c>
      <c r="E325" s="43"/>
      <c r="F325" s="16">
        <v>6000</v>
      </c>
      <c r="G325" s="43"/>
      <c r="H325" s="16"/>
      <c r="I325" s="42"/>
    </row>
    <row r="326" spans="1:9" x14ac:dyDescent="0.2">
      <c r="A326" s="39">
        <f t="shared" si="5"/>
        <v>317</v>
      </c>
      <c r="B326" s="42" t="s">
        <v>1158</v>
      </c>
      <c r="C326" s="42" t="s">
        <v>1251</v>
      </c>
      <c r="D326" s="42" t="s">
        <v>1267</v>
      </c>
      <c r="E326" s="43"/>
      <c r="F326" s="16">
        <v>6000</v>
      </c>
      <c r="G326" s="43"/>
      <c r="H326" s="16">
        <f>1895+1980</f>
        <v>3875</v>
      </c>
      <c r="I326" s="42"/>
    </row>
    <row r="327" spans="1:9" x14ac:dyDescent="0.2">
      <c r="A327" s="39">
        <f t="shared" si="5"/>
        <v>318</v>
      </c>
      <c r="B327" s="42" t="s">
        <v>1159</v>
      </c>
      <c r="C327" s="42" t="s">
        <v>1251</v>
      </c>
      <c r="D327" s="42" t="s">
        <v>1267</v>
      </c>
      <c r="E327" s="43"/>
      <c r="F327" s="16">
        <v>6000</v>
      </c>
      <c r="G327" s="43"/>
      <c r="H327" s="16">
        <v>1970</v>
      </c>
      <c r="I327" s="42"/>
    </row>
    <row r="328" spans="1:9" x14ac:dyDescent="0.2">
      <c r="A328" s="39">
        <f t="shared" si="5"/>
        <v>319</v>
      </c>
      <c r="B328" s="42" t="s">
        <v>1160</v>
      </c>
      <c r="C328" s="42" t="s">
        <v>1251</v>
      </c>
      <c r="D328" s="42" t="s">
        <v>1267</v>
      </c>
      <c r="E328" s="43"/>
      <c r="F328" s="16">
        <v>6000</v>
      </c>
      <c r="G328" s="43"/>
      <c r="H328" s="16">
        <f>740+1895+1980</f>
        <v>4615</v>
      </c>
      <c r="I328" s="42"/>
    </row>
    <row r="329" spans="1:9" x14ac:dyDescent="0.2">
      <c r="A329" s="39">
        <f t="shared" si="5"/>
        <v>320</v>
      </c>
      <c r="B329" s="42" t="s">
        <v>1161</v>
      </c>
      <c r="C329" s="42" t="s">
        <v>1251</v>
      </c>
      <c r="D329" s="42" t="s">
        <v>1267</v>
      </c>
      <c r="E329" s="43"/>
      <c r="F329" s="16">
        <v>7500</v>
      </c>
      <c r="G329" s="43"/>
      <c r="H329" s="16">
        <v>1880</v>
      </c>
      <c r="I329" s="42"/>
    </row>
    <row r="330" spans="1:9" x14ac:dyDescent="0.2">
      <c r="A330" s="39">
        <f t="shared" si="5"/>
        <v>321</v>
      </c>
      <c r="B330" s="42" t="s">
        <v>1162</v>
      </c>
      <c r="C330" s="42" t="s">
        <v>1251</v>
      </c>
      <c r="D330" s="42" t="s">
        <v>1267</v>
      </c>
      <c r="E330" s="43"/>
      <c r="F330" s="16">
        <v>7500</v>
      </c>
      <c r="G330" s="43"/>
      <c r="H330" s="16">
        <v>1945</v>
      </c>
      <c r="I330" s="42"/>
    </row>
    <row r="331" spans="1:9" x14ac:dyDescent="0.2">
      <c r="A331" s="39">
        <f t="shared" si="5"/>
        <v>322</v>
      </c>
      <c r="B331" s="42" t="s">
        <v>1163</v>
      </c>
      <c r="C331" s="42" t="s">
        <v>1251</v>
      </c>
      <c r="D331" s="42" t="s">
        <v>1267</v>
      </c>
      <c r="E331" s="43"/>
      <c r="F331" s="16">
        <v>5000</v>
      </c>
      <c r="G331" s="43"/>
      <c r="H331" s="16"/>
      <c r="I331" s="42"/>
    </row>
    <row r="332" spans="1:9" x14ac:dyDescent="0.2">
      <c r="A332" s="39">
        <f t="shared" si="5"/>
        <v>323</v>
      </c>
      <c r="B332" s="42" t="s">
        <v>1164</v>
      </c>
      <c r="C332" s="42" t="s">
        <v>1251</v>
      </c>
      <c r="D332" s="42" t="s">
        <v>1267</v>
      </c>
      <c r="E332" s="43"/>
      <c r="F332" s="16">
        <v>5500</v>
      </c>
      <c r="G332" s="43"/>
      <c r="H332" s="16"/>
      <c r="I332" s="42"/>
    </row>
    <row r="333" spans="1:9" x14ac:dyDescent="0.2">
      <c r="A333" s="39">
        <f t="shared" si="5"/>
        <v>324</v>
      </c>
      <c r="B333" s="42" t="s">
        <v>1165</v>
      </c>
      <c r="C333" s="42" t="s">
        <v>1251</v>
      </c>
      <c r="D333" s="42" t="s">
        <v>1267</v>
      </c>
      <c r="E333" s="43"/>
      <c r="F333" s="16">
        <v>5500</v>
      </c>
      <c r="G333" s="43"/>
      <c r="H333" s="16"/>
      <c r="I333" s="42"/>
    </row>
    <row r="334" spans="1:9" x14ac:dyDescent="0.2">
      <c r="A334" s="39">
        <f t="shared" si="5"/>
        <v>325</v>
      </c>
      <c r="B334" s="42" t="s">
        <v>1166</v>
      </c>
      <c r="C334" s="42" t="s">
        <v>1251</v>
      </c>
      <c r="D334" s="42" t="s">
        <v>1267</v>
      </c>
      <c r="E334" s="43"/>
      <c r="F334" s="16">
        <v>5500</v>
      </c>
      <c r="G334" s="43"/>
      <c r="H334" s="16"/>
      <c r="I334" s="42"/>
    </row>
    <row r="335" spans="1:9" x14ac:dyDescent="0.2">
      <c r="A335" s="39">
        <f t="shared" si="5"/>
        <v>326</v>
      </c>
      <c r="B335" s="42" t="s">
        <v>1167</v>
      </c>
      <c r="C335" s="42" t="s">
        <v>1251</v>
      </c>
      <c r="D335" s="42" t="s">
        <v>1267</v>
      </c>
      <c r="E335" s="43"/>
      <c r="F335" s="16">
        <v>5500</v>
      </c>
      <c r="G335" s="43"/>
      <c r="H335" s="16"/>
      <c r="I335" s="42"/>
    </row>
    <row r="336" spans="1:9" x14ac:dyDescent="0.2">
      <c r="A336" s="39">
        <f t="shared" si="5"/>
        <v>327</v>
      </c>
      <c r="B336" s="42" t="s">
        <v>1168</v>
      </c>
      <c r="C336" s="42" t="s">
        <v>1251</v>
      </c>
      <c r="D336" s="42" t="s">
        <v>1267</v>
      </c>
      <c r="E336" s="43"/>
      <c r="F336" s="16">
        <v>5500</v>
      </c>
      <c r="G336" s="43"/>
      <c r="H336" s="16"/>
      <c r="I336" s="42"/>
    </row>
    <row r="337" spans="1:9" x14ac:dyDescent="0.2">
      <c r="A337" s="39">
        <f t="shared" si="5"/>
        <v>328</v>
      </c>
      <c r="B337" s="42" t="s">
        <v>1169</v>
      </c>
      <c r="C337" s="42" t="s">
        <v>1251</v>
      </c>
      <c r="D337" s="42" t="s">
        <v>1267</v>
      </c>
      <c r="E337" s="43"/>
      <c r="F337" s="16">
        <v>7000</v>
      </c>
      <c r="G337" s="43"/>
      <c r="H337" s="16"/>
      <c r="I337" s="42"/>
    </row>
    <row r="338" spans="1:9" x14ac:dyDescent="0.2">
      <c r="A338" s="39">
        <f t="shared" si="5"/>
        <v>329</v>
      </c>
      <c r="B338" s="42" t="s">
        <v>1170</v>
      </c>
      <c r="C338" s="42" t="s">
        <v>1251</v>
      </c>
      <c r="D338" s="42" t="s">
        <v>1267</v>
      </c>
      <c r="E338" s="43"/>
      <c r="F338" s="16">
        <v>8500</v>
      </c>
      <c r="G338" s="43"/>
      <c r="H338" s="16"/>
      <c r="I338" s="42"/>
    </row>
    <row r="339" spans="1:9" x14ac:dyDescent="0.2">
      <c r="A339" s="39">
        <f t="shared" si="5"/>
        <v>330</v>
      </c>
      <c r="B339" s="42" t="s">
        <v>1171</v>
      </c>
      <c r="C339" s="42" t="s">
        <v>1252</v>
      </c>
      <c r="D339" s="42" t="s">
        <v>1267</v>
      </c>
      <c r="E339" s="43"/>
      <c r="F339" s="16">
        <v>8000</v>
      </c>
      <c r="G339" s="43"/>
      <c r="H339" s="16"/>
      <c r="I339" s="42"/>
    </row>
    <row r="340" spans="1:9" x14ac:dyDescent="0.2">
      <c r="A340" s="39">
        <f t="shared" si="5"/>
        <v>331</v>
      </c>
      <c r="B340" s="42" t="s">
        <v>1172</v>
      </c>
      <c r="C340" s="42" t="s">
        <v>1251</v>
      </c>
      <c r="D340" s="42" t="s">
        <v>1267</v>
      </c>
      <c r="E340" s="43"/>
      <c r="F340" s="16">
        <v>12000</v>
      </c>
      <c r="G340" s="43"/>
      <c r="H340" s="16"/>
      <c r="I340" s="42"/>
    </row>
    <row r="341" spans="1:9" x14ac:dyDescent="0.2">
      <c r="A341" s="39">
        <f t="shared" si="5"/>
        <v>332</v>
      </c>
      <c r="B341" s="42" t="s">
        <v>1173</v>
      </c>
      <c r="C341" s="42" t="s">
        <v>1251</v>
      </c>
      <c r="D341" s="42" t="s">
        <v>1267</v>
      </c>
      <c r="E341" s="43"/>
      <c r="F341" s="16">
        <v>5000</v>
      </c>
      <c r="G341" s="43"/>
      <c r="H341" s="16">
        <v>920</v>
      </c>
      <c r="I341" s="42"/>
    </row>
    <row r="342" spans="1:9" x14ac:dyDescent="0.2">
      <c r="A342" s="39">
        <f t="shared" si="5"/>
        <v>333</v>
      </c>
      <c r="B342" s="42" t="s">
        <v>1174</v>
      </c>
      <c r="C342" s="42" t="s">
        <v>1251</v>
      </c>
      <c r="D342" s="42" t="s">
        <v>1267</v>
      </c>
      <c r="E342" s="43"/>
      <c r="F342" s="16">
        <v>5500</v>
      </c>
      <c r="G342" s="43"/>
      <c r="H342" s="16"/>
      <c r="I342" s="42"/>
    </row>
    <row r="343" spans="1:9" x14ac:dyDescent="0.2">
      <c r="A343" s="39">
        <f t="shared" si="5"/>
        <v>334</v>
      </c>
      <c r="B343" s="42" t="s">
        <v>1175</v>
      </c>
      <c r="C343" s="42" t="s">
        <v>1251</v>
      </c>
      <c r="D343" s="42" t="s">
        <v>1267</v>
      </c>
      <c r="E343" s="43"/>
      <c r="F343" s="16">
        <v>5500</v>
      </c>
      <c r="G343" s="43"/>
      <c r="H343" s="16"/>
      <c r="I343" s="42"/>
    </row>
    <row r="344" spans="1:9" x14ac:dyDescent="0.2">
      <c r="A344" s="39">
        <f t="shared" si="5"/>
        <v>335</v>
      </c>
      <c r="B344" s="42" t="s">
        <v>1176</v>
      </c>
      <c r="C344" s="42" t="s">
        <v>1251</v>
      </c>
      <c r="D344" s="42" t="s">
        <v>1267</v>
      </c>
      <c r="E344" s="43"/>
      <c r="F344" s="16">
        <v>6000</v>
      </c>
      <c r="G344" s="43"/>
      <c r="H344" s="16"/>
      <c r="I344" s="42"/>
    </row>
    <row r="345" spans="1:9" x14ac:dyDescent="0.2">
      <c r="A345" s="39">
        <f t="shared" si="5"/>
        <v>336</v>
      </c>
      <c r="B345" s="42" t="s">
        <v>1177</v>
      </c>
      <c r="C345" s="42" t="s">
        <v>1251</v>
      </c>
      <c r="D345" s="42" t="s">
        <v>1267</v>
      </c>
      <c r="E345" s="43"/>
      <c r="F345" s="16">
        <v>6000</v>
      </c>
      <c r="G345" s="43"/>
      <c r="H345" s="16">
        <v>915</v>
      </c>
      <c r="I345" s="42"/>
    </row>
    <row r="346" spans="1:9" x14ac:dyDescent="0.2">
      <c r="A346" s="39">
        <f t="shared" si="5"/>
        <v>337</v>
      </c>
      <c r="B346" s="42" t="s">
        <v>1178</v>
      </c>
      <c r="C346" s="42" t="s">
        <v>1251</v>
      </c>
      <c r="D346" s="42" t="s">
        <v>1267</v>
      </c>
      <c r="E346" s="43"/>
      <c r="F346" s="16">
        <v>7500</v>
      </c>
      <c r="G346" s="43"/>
      <c r="H346" s="16"/>
      <c r="I346" s="42"/>
    </row>
    <row r="347" spans="1:9" x14ac:dyDescent="0.2">
      <c r="A347" s="39">
        <f t="shared" si="5"/>
        <v>338</v>
      </c>
      <c r="B347" s="42" t="s">
        <v>1179</v>
      </c>
      <c r="C347" s="42" t="s">
        <v>1251</v>
      </c>
      <c r="D347" s="42" t="s">
        <v>1267</v>
      </c>
      <c r="E347" s="43"/>
      <c r="F347" s="16">
        <v>6000</v>
      </c>
      <c r="G347" s="43"/>
      <c r="H347" s="16"/>
      <c r="I347" s="42"/>
    </row>
    <row r="348" spans="1:9" x14ac:dyDescent="0.2">
      <c r="A348" s="39">
        <f t="shared" si="5"/>
        <v>339</v>
      </c>
      <c r="B348" s="42" t="s">
        <v>1180</v>
      </c>
      <c r="C348" s="42" t="s">
        <v>1251</v>
      </c>
      <c r="D348" s="42" t="s">
        <v>1267</v>
      </c>
      <c r="E348" s="43"/>
      <c r="F348" s="16">
        <v>6000</v>
      </c>
      <c r="G348" s="43"/>
      <c r="H348" s="16"/>
      <c r="I348" s="42"/>
    </row>
    <row r="349" spans="1:9" x14ac:dyDescent="0.2">
      <c r="A349" s="39">
        <f t="shared" si="5"/>
        <v>340</v>
      </c>
      <c r="B349" s="42" t="s">
        <v>1181</v>
      </c>
      <c r="C349" s="42" t="s">
        <v>1251</v>
      </c>
      <c r="D349" s="42" t="s">
        <v>1267</v>
      </c>
      <c r="E349" s="43"/>
      <c r="F349" s="16">
        <v>7000</v>
      </c>
      <c r="G349" s="43"/>
      <c r="H349" s="16"/>
      <c r="I349" s="42"/>
    </row>
    <row r="350" spans="1:9" x14ac:dyDescent="0.2">
      <c r="A350" s="39">
        <f t="shared" si="5"/>
        <v>341</v>
      </c>
      <c r="B350" s="42" t="s">
        <v>1182</v>
      </c>
      <c r="C350" s="42" t="s">
        <v>1252</v>
      </c>
      <c r="D350" s="42" t="s">
        <v>1267</v>
      </c>
      <c r="E350" s="43"/>
      <c r="F350" s="16">
        <v>8500</v>
      </c>
      <c r="G350" s="43"/>
      <c r="H350" s="16"/>
      <c r="I350" s="42"/>
    </row>
    <row r="351" spans="1:9" x14ac:dyDescent="0.2">
      <c r="A351" s="39">
        <f t="shared" si="5"/>
        <v>342</v>
      </c>
      <c r="B351" s="42" t="s">
        <v>1183</v>
      </c>
      <c r="C351" s="42" t="s">
        <v>1252</v>
      </c>
      <c r="D351" s="42" t="s">
        <v>1267</v>
      </c>
      <c r="E351" s="43"/>
      <c r="F351" s="16">
        <v>8500</v>
      </c>
      <c r="G351" s="43"/>
      <c r="H351" s="16"/>
      <c r="I351" s="42"/>
    </row>
    <row r="352" spans="1:9" x14ac:dyDescent="0.2">
      <c r="A352" s="39">
        <f t="shared" si="5"/>
        <v>343</v>
      </c>
      <c r="B352" s="42" t="s">
        <v>1184</v>
      </c>
      <c r="C352" s="42" t="s">
        <v>1251</v>
      </c>
      <c r="D352" s="42" t="s">
        <v>1267</v>
      </c>
      <c r="E352" s="43"/>
      <c r="F352" s="16">
        <v>5000</v>
      </c>
      <c r="G352" s="43"/>
      <c r="H352" s="16">
        <f>1898+1050+1613</f>
        <v>4561</v>
      </c>
      <c r="I352" s="42"/>
    </row>
    <row r="353" spans="1:9" x14ac:dyDescent="0.2">
      <c r="A353" s="39">
        <f t="shared" si="5"/>
        <v>344</v>
      </c>
      <c r="B353" s="42" t="s">
        <v>1185</v>
      </c>
      <c r="C353" s="42" t="s">
        <v>1251</v>
      </c>
      <c r="D353" s="42" t="s">
        <v>1267</v>
      </c>
      <c r="E353" s="43"/>
      <c r="F353" s="16">
        <v>5000</v>
      </c>
      <c r="G353" s="43"/>
      <c r="H353" s="16">
        <f>1610+1890+1405</f>
        <v>4905</v>
      </c>
      <c r="I353" s="42"/>
    </row>
    <row r="354" spans="1:9" x14ac:dyDescent="0.2">
      <c r="A354" s="39">
        <f t="shared" si="5"/>
        <v>345</v>
      </c>
      <c r="B354" s="42" t="s">
        <v>1186</v>
      </c>
      <c r="C354" s="42" t="s">
        <v>1251</v>
      </c>
      <c r="D354" s="42" t="s">
        <v>1267</v>
      </c>
      <c r="E354" s="43"/>
      <c r="F354" s="16">
        <v>5000</v>
      </c>
      <c r="G354" s="43"/>
      <c r="H354" s="16">
        <v>1619</v>
      </c>
      <c r="I354" s="42"/>
    </row>
    <row r="355" spans="1:9" x14ac:dyDescent="0.2">
      <c r="A355" s="39">
        <f t="shared" si="5"/>
        <v>346</v>
      </c>
      <c r="B355" s="42" t="s">
        <v>1187</v>
      </c>
      <c r="C355" s="42" t="s">
        <v>1251</v>
      </c>
      <c r="D355" s="42" t="s">
        <v>1267</v>
      </c>
      <c r="E355" s="43"/>
      <c r="F355" s="16">
        <v>6000</v>
      </c>
      <c r="G355" s="43"/>
      <c r="H355" s="16">
        <f>1605+1900+1060</f>
        <v>4565</v>
      </c>
      <c r="I355" s="42"/>
    </row>
    <row r="356" spans="1:9" x14ac:dyDescent="0.2">
      <c r="A356" s="39">
        <f t="shared" si="5"/>
        <v>347</v>
      </c>
      <c r="B356" s="42" t="s">
        <v>1188</v>
      </c>
      <c r="C356" s="42" t="s">
        <v>1251</v>
      </c>
      <c r="D356" s="42" t="s">
        <v>1267</v>
      </c>
      <c r="E356" s="43"/>
      <c r="F356" s="16">
        <v>6000</v>
      </c>
      <c r="G356" s="43"/>
      <c r="H356" s="16">
        <f>1893+1053+1602</f>
        <v>4548</v>
      </c>
      <c r="I356" s="42"/>
    </row>
    <row r="357" spans="1:9" x14ac:dyDescent="0.2">
      <c r="A357" s="39">
        <f t="shared" si="5"/>
        <v>348</v>
      </c>
      <c r="B357" s="42" t="s">
        <v>1189</v>
      </c>
      <c r="C357" s="42" t="s">
        <v>1251</v>
      </c>
      <c r="D357" s="42" t="s">
        <v>1267</v>
      </c>
      <c r="E357" s="43"/>
      <c r="F357" s="16">
        <v>6000</v>
      </c>
      <c r="G357" s="43"/>
      <c r="H357" s="16">
        <f>1900+1060</f>
        <v>2960</v>
      </c>
      <c r="I357" s="42"/>
    </row>
    <row r="358" spans="1:9" x14ac:dyDescent="0.2">
      <c r="A358" s="39">
        <f t="shared" si="5"/>
        <v>349</v>
      </c>
      <c r="B358" s="42" t="s">
        <v>1190</v>
      </c>
      <c r="C358" s="42" t="s">
        <v>1251</v>
      </c>
      <c r="D358" s="42" t="s">
        <v>1267</v>
      </c>
      <c r="E358" s="43"/>
      <c r="F358" s="16">
        <v>7500</v>
      </c>
      <c r="G358" s="43"/>
      <c r="H358" s="16"/>
      <c r="I358" s="42"/>
    </row>
    <row r="359" spans="1:9" x14ac:dyDescent="0.2">
      <c r="A359" s="39">
        <f t="shared" si="5"/>
        <v>350</v>
      </c>
      <c r="B359" s="42" t="s">
        <v>1191</v>
      </c>
      <c r="C359" s="42" t="s">
        <v>1251</v>
      </c>
      <c r="D359" s="42" t="s">
        <v>1267</v>
      </c>
      <c r="E359" s="43"/>
      <c r="F359" s="16">
        <v>5500</v>
      </c>
      <c r="G359" s="43"/>
      <c r="H359" s="16">
        <f>690+1955</f>
        <v>2645</v>
      </c>
      <c r="I359" s="42"/>
    </row>
    <row r="360" spans="1:9" x14ac:dyDescent="0.2">
      <c r="A360" s="39">
        <f t="shared" si="5"/>
        <v>351</v>
      </c>
      <c r="B360" s="42" t="s">
        <v>1192</v>
      </c>
      <c r="C360" s="42" t="s">
        <v>1251</v>
      </c>
      <c r="D360" s="42" t="s">
        <v>1267</v>
      </c>
      <c r="E360" s="43"/>
      <c r="F360" s="16">
        <v>5500</v>
      </c>
      <c r="G360" s="43"/>
      <c r="H360" s="16">
        <f>1953+752</f>
        <v>2705</v>
      </c>
      <c r="I360" s="42"/>
    </row>
    <row r="361" spans="1:9" x14ac:dyDescent="0.2">
      <c r="A361" s="39">
        <f t="shared" si="5"/>
        <v>352</v>
      </c>
      <c r="B361" s="42" t="s">
        <v>1193</v>
      </c>
      <c r="C361" s="42" t="s">
        <v>1251</v>
      </c>
      <c r="D361" s="42" t="s">
        <v>1267</v>
      </c>
      <c r="E361" s="43"/>
      <c r="F361" s="16">
        <v>7000</v>
      </c>
      <c r="G361" s="43"/>
      <c r="H361" s="16"/>
      <c r="I361" s="42"/>
    </row>
    <row r="362" spans="1:9" x14ac:dyDescent="0.2">
      <c r="A362" s="39">
        <f t="shared" si="5"/>
        <v>353</v>
      </c>
      <c r="B362" s="42" t="s">
        <v>1194</v>
      </c>
      <c r="C362" s="42" t="s">
        <v>1251</v>
      </c>
      <c r="D362" s="42" t="s">
        <v>1267</v>
      </c>
      <c r="E362" s="43"/>
      <c r="F362" s="16">
        <v>7500</v>
      </c>
      <c r="G362" s="43"/>
      <c r="H362" s="16"/>
      <c r="I362" s="42"/>
    </row>
    <row r="363" spans="1:9" x14ac:dyDescent="0.2">
      <c r="A363" s="39">
        <f t="shared" si="5"/>
        <v>354</v>
      </c>
      <c r="B363" s="42" t="s">
        <v>1195</v>
      </c>
      <c r="C363" s="42" t="s">
        <v>1251</v>
      </c>
      <c r="D363" s="42" t="s">
        <v>1267</v>
      </c>
      <c r="E363" s="43"/>
      <c r="F363" s="16">
        <v>6000</v>
      </c>
      <c r="G363" s="43"/>
      <c r="H363" s="16"/>
      <c r="I363" s="42"/>
    </row>
    <row r="364" spans="1:9" x14ac:dyDescent="0.2">
      <c r="A364" s="39">
        <f t="shared" si="5"/>
        <v>355</v>
      </c>
      <c r="B364" s="42" t="s">
        <v>1196</v>
      </c>
      <c r="C364" s="42" t="s">
        <v>1251</v>
      </c>
      <c r="D364" s="42" t="s">
        <v>1267</v>
      </c>
      <c r="E364" s="43"/>
      <c r="F364" s="16">
        <v>6000</v>
      </c>
      <c r="G364" s="43"/>
      <c r="H364" s="16">
        <v>1260</v>
      </c>
      <c r="I364" s="42"/>
    </row>
    <row r="365" spans="1:9" x14ac:dyDescent="0.2">
      <c r="A365" s="39">
        <f t="shared" si="5"/>
        <v>356</v>
      </c>
      <c r="B365" s="42" t="s">
        <v>1197</v>
      </c>
      <c r="C365" s="42" t="s">
        <v>1252</v>
      </c>
      <c r="D365" s="42" t="s">
        <v>1267</v>
      </c>
      <c r="E365" s="43"/>
      <c r="F365" s="16">
        <v>6000</v>
      </c>
      <c r="G365" s="43"/>
      <c r="H365" s="16"/>
      <c r="I365" s="42"/>
    </row>
    <row r="366" spans="1:9" x14ac:dyDescent="0.2">
      <c r="A366" s="39">
        <f t="shared" ref="A366:A429" si="6">A365+1</f>
        <v>357</v>
      </c>
      <c r="B366" s="42" t="s">
        <v>1198</v>
      </c>
      <c r="C366" s="42" t="s">
        <v>1251</v>
      </c>
      <c r="D366" s="42" t="s">
        <v>1267</v>
      </c>
      <c r="E366" s="43"/>
      <c r="F366" s="16">
        <v>6000</v>
      </c>
      <c r="G366" s="43"/>
      <c r="H366" s="16"/>
      <c r="I366" s="42"/>
    </row>
    <row r="367" spans="1:9" x14ac:dyDescent="0.2">
      <c r="A367" s="39">
        <f t="shared" si="6"/>
        <v>358</v>
      </c>
      <c r="B367" s="42" t="s">
        <v>1199</v>
      </c>
      <c r="C367" s="42" t="s">
        <v>1252</v>
      </c>
      <c r="D367" s="42" t="s">
        <v>1267</v>
      </c>
      <c r="E367" s="43"/>
      <c r="F367" s="16">
        <v>7500</v>
      </c>
      <c r="G367" s="43"/>
      <c r="H367" s="16"/>
      <c r="I367" s="42"/>
    </row>
    <row r="368" spans="1:9" x14ac:dyDescent="0.2">
      <c r="A368" s="39">
        <f t="shared" si="6"/>
        <v>359</v>
      </c>
      <c r="B368" s="42" t="s">
        <v>1200</v>
      </c>
      <c r="C368" s="42" t="s">
        <v>1251</v>
      </c>
      <c r="D368" s="42" t="s">
        <v>1267</v>
      </c>
      <c r="E368" s="43"/>
      <c r="F368" s="16">
        <v>7500</v>
      </c>
      <c r="G368" s="43"/>
      <c r="H368" s="16"/>
      <c r="I368" s="42"/>
    </row>
    <row r="369" spans="1:9" x14ac:dyDescent="0.2">
      <c r="A369" s="39">
        <f t="shared" si="6"/>
        <v>360</v>
      </c>
      <c r="B369" s="42" t="s">
        <v>1201</v>
      </c>
      <c r="C369" s="42" t="s">
        <v>1251</v>
      </c>
      <c r="D369" s="42" t="s">
        <v>1267</v>
      </c>
      <c r="E369" s="43"/>
      <c r="F369" s="16">
        <v>7500</v>
      </c>
      <c r="G369" s="43"/>
      <c r="H369" s="16">
        <v>1925</v>
      </c>
      <c r="I369" s="42"/>
    </row>
    <row r="370" spans="1:9" x14ac:dyDescent="0.2">
      <c r="A370" s="39">
        <f t="shared" si="6"/>
        <v>361</v>
      </c>
      <c r="B370" s="42" t="s">
        <v>1202</v>
      </c>
      <c r="C370" s="42" t="s">
        <v>1251</v>
      </c>
      <c r="D370" s="42" t="s">
        <v>1267</v>
      </c>
      <c r="E370" s="43"/>
      <c r="F370" s="16">
        <v>4000</v>
      </c>
      <c r="G370" s="43"/>
      <c r="H370" s="16">
        <f>1773+1981</f>
        <v>3754</v>
      </c>
      <c r="I370" s="42"/>
    </row>
    <row r="371" spans="1:9" x14ac:dyDescent="0.2">
      <c r="A371" s="39">
        <f t="shared" si="6"/>
        <v>362</v>
      </c>
      <c r="B371" s="42" t="s">
        <v>1203</v>
      </c>
      <c r="C371" s="42" t="s">
        <v>1251</v>
      </c>
      <c r="D371" s="42" t="s">
        <v>1267</v>
      </c>
      <c r="E371" s="43"/>
      <c r="F371" s="16">
        <v>4000</v>
      </c>
      <c r="G371" s="43"/>
      <c r="H371" s="16"/>
      <c r="I371" s="42"/>
    </row>
    <row r="372" spans="1:9" x14ac:dyDescent="0.2">
      <c r="A372" s="39">
        <f t="shared" si="6"/>
        <v>363</v>
      </c>
      <c r="B372" s="42" t="s">
        <v>1204</v>
      </c>
      <c r="C372" s="42" t="s">
        <v>1251</v>
      </c>
      <c r="D372" s="42" t="s">
        <v>1267</v>
      </c>
      <c r="E372" s="43"/>
      <c r="F372" s="16">
        <v>4000</v>
      </c>
      <c r="G372" s="43"/>
      <c r="H372" s="16">
        <v>220</v>
      </c>
      <c r="I372" s="42"/>
    </row>
    <row r="373" spans="1:9" x14ac:dyDescent="0.2">
      <c r="A373" s="39">
        <f t="shared" si="6"/>
        <v>364</v>
      </c>
      <c r="B373" s="42" t="s">
        <v>1205</v>
      </c>
      <c r="C373" s="42" t="s">
        <v>1251</v>
      </c>
      <c r="D373" s="42" t="s">
        <v>1267</v>
      </c>
      <c r="E373" s="43"/>
      <c r="F373" s="16">
        <v>5000</v>
      </c>
      <c r="G373" s="43"/>
      <c r="H373" s="16"/>
      <c r="I373" s="42"/>
    </row>
    <row r="374" spans="1:9" x14ac:dyDescent="0.2">
      <c r="A374" s="39">
        <f t="shared" si="6"/>
        <v>365</v>
      </c>
      <c r="B374" s="42" t="s">
        <v>1206</v>
      </c>
      <c r="C374" s="42" t="s">
        <v>1251</v>
      </c>
      <c r="D374" s="42" t="s">
        <v>1267</v>
      </c>
      <c r="E374" s="43"/>
      <c r="F374" s="16">
        <v>5000</v>
      </c>
      <c r="G374" s="43"/>
      <c r="H374" s="16">
        <f>220+560</f>
        <v>780</v>
      </c>
      <c r="I374" s="42"/>
    </row>
    <row r="375" spans="1:9" x14ac:dyDescent="0.2">
      <c r="A375" s="39">
        <f t="shared" si="6"/>
        <v>366</v>
      </c>
      <c r="B375" s="42" t="s">
        <v>1207</v>
      </c>
      <c r="C375" s="42" t="s">
        <v>1251</v>
      </c>
      <c r="D375" s="42" t="s">
        <v>1267</v>
      </c>
      <c r="E375" s="43"/>
      <c r="F375" s="16">
        <v>5500</v>
      </c>
      <c r="G375" s="43"/>
      <c r="H375" s="16">
        <f>1480+1890</f>
        <v>3370</v>
      </c>
      <c r="I375" s="42"/>
    </row>
    <row r="376" spans="1:9" x14ac:dyDescent="0.2">
      <c r="A376" s="39">
        <f t="shared" si="6"/>
        <v>367</v>
      </c>
      <c r="B376" s="42" t="s">
        <v>1208</v>
      </c>
      <c r="C376" s="42" t="s">
        <v>1251</v>
      </c>
      <c r="D376" s="42" t="s">
        <v>1267</v>
      </c>
      <c r="E376" s="43"/>
      <c r="F376" s="16">
        <v>7500</v>
      </c>
      <c r="G376" s="43"/>
      <c r="H376" s="114"/>
      <c r="I376" s="42"/>
    </row>
    <row r="377" spans="1:9" x14ac:dyDescent="0.2">
      <c r="A377" s="39">
        <f t="shared" si="6"/>
        <v>368</v>
      </c>
      <c r="B377" s="42" t="s">
        <v>1209</v>
      </c>
      <c r="C377" s="42" t="s">
        <v>1251</v>
      </c>
      <c r="D377" s="42" t="s">
        <v>1267</v>
      </c>
      <c r="E377" s="43"/>
      <c r="F377" s="16">
        <v>5500</v>
      </c>
      <c r="G377" s="43"/>
      <c r="H377" s="16"/>
      <c r="I377" s="42"/>
    </row>
    <row r="378" spans="1:9" x14ac:dyDescent="0.2">
      <c r="A378" s="39">
        <f t="shared" si="6"/>
        <v>369</v>
      </c>
      <c r="B378" s="42" t="s">
        <v>1210</v>
      </c>
      <c r="C378" s="42" t="s">
        <v>1251</v>
      </c>
      <c r="D378" s="42" t="s">
        <v>1267</v>
      </c>
      <c r="E378" s="43"/>
      <c r="F378" s="16">
        <v>5500</v>
      </c>
      <c r="G378" s="43"/>
      <c r="H378" s="16"/>
      <c r="I378" s="42"/>
    </row>
    <row r="379" spans="1:9" x14ac:dyDescent="0.2">
      <c r="A379" s="39">
        <f t="shared" si="6"/>
        <v>370</v>
      </c>
      <c r="B379" s="42" t="s">
        <v>1211</v>
      </c>
      <c r="C379" s="42" t="s">
        <v>1251</v>
      </c>
      <c r="D379" s="42" t="s">
        <v>1267</v>
      </c>
      <c r="E379" s="43"/>
      <c r="F379" s="16">
        <v>5500</v>
      </c>
      <c r="G379" s="43"/>
      <c r="H379" s="16"/>
      <c r="I379" s="42"/>
    </row>
    <row r="380" spans="1:9" x14ac:dyDescent="0.2">
      <c r="A380" s="39">
        <f t="shared" si="6"/>
        <v>371</v>
      </c>
      <c r="B380" s="42" t="s">
        <v>1212</v>
      </c>
      <c r="C380" s="42" t="s">
        <v>1251</v>
      </c>
      <c r="D380" s="42" t="s">
        <v>1267</v>
      </c>
      <c r="E380" s="43"/>
      <c r="F380" s="16">
        <v>5500</v>
      </c>
      <c r="G380" s="43"/>
      <c r="H380" s="16"/>
      <c r="I380" s="42"/>
    </row>
    <row r="381" spans="1:9" x14ac:dyDescent="0.2">
      <c r="A381" s="39">
        <f t="shared" si="6"/>
        <v>372</v>
      </c>
      <c r="B381" s="42" t="s">
        <v>1213</v>
      </c>
      <c r="C381" s="42" t="s">
        <v>1251</v>
      </c>
      <c r="D381" s="42" t="s">
        <v>1267</v>
      </c>
      <c r="E381" s="43"/>
      <c r="F381" s="16">
        <v>5500</v>
      </c>
      <c r="G381" s="43"/>
      <c r="H381" s="16">
        <f>2330+1060</f>
        <v>3390</v>
      </c>
      <c r="I381" s="42"/>
    </row>
    <row r="382" spans="1:9" x14ac:dyDescent="0.2">
      <c r="A382" s="39">
        <f t="shared" si="6"/>
        <v>373</v>
      </c>
      <c r="B382" s="42" t="s">
        <v>1214</v>
      </c>
      <c r="C382" s="42" t="s">
        <v>1251</v>
      </c>
      <c r="D382" s="42" t="s">
        <v>1267</v>
      </c>
      <c r="E382" s="43"/>
      <c r="F382" s="16">
        <v>7500</v>
      </c>
      <c r="G382" s="43"/>
      <c r="H382" s="16"/>
      <c r="I382" s="42"/>
    </row>
    <row r="383" spans="1:9" x14ac:dyDescent="0.2">
      <c r="A383" s="39">
        <f t="shared" si="6"/>
        <v>374</v>
      </c>
      <c r="B383" s="42" t="s">
        <v>1215</v>
      </c>
      <c r="C383" s="42" t="s">
        <v>1251</v>
      </c>
      <c r="D383" s="42" t="s">
        <v>1267</v>
      </c>
      <c r="E383" s="43"/>
      <c r="F383" s="16">
        <v>6000</v>
      </c>
      <c r="G383" s="43"/>
      <c r="H383" s="16">
        <v>1700</v>
      </c>
      <c r="I383" s="42"/>
    </row>
    <row r="384" spans="1:9" x14ac:dyDescent="0.2">
      <c r="A384" s="39">
        <f t="shared" si="6"/>
        <v>375</v>
      </c>
      <c r="B384" s="42" t="s">
        <v>1216</v>
      </c>
      <c r="C384" s="42" t="s">
        <v>1251</v>
      </c>
      <c r="D384" s="42" t="s">
        <v>1267</v>
      </c>
      <c r="E384" s="43"/>
      <c r="F384" s="16">
        <v>6000</v>
      </c>
      <c r="G384" s="43"/>
      <c r="H384" s="16"/>
      <c r="I384" s="42"/>
    </row>
    <row r="385" spans="1:9" x14ac:dyDescent="0.2">
      <c r="A385" s="39">
        <f t="shared" si="6"/>
        <v>376</v>
      </c>
      <c r="B385" s="42" t="s">
        <v>1217</v>
      </c>
      <c r="C385" s="42" t="s">
        <v>1251</v>
      </c>
      <c r="D385" s="42" t="s">
        <v>1267</v>
      </c>
      <c r="E385" s="43"/>
      <c r="F385" s="16">
        <v>6000</v>
      </c>
      <c r="G385" s="43"/>
      <c r="H385" s="16">
        <f>500+1700+1445</f>
        <v>3645</v>
      </c>
      <c r="I385" s="42"/>
    </row>
    <row r="386" spans="1:9" x14ac:dyDescent="0.2">
      <c r="A386" s="39">
        <f t="shared" si="6"/>
        <v>377</v>
      </c>
      <c r="B386" s="42" t="s">
        <v>1218</v>
      </c>
      <c r="C386" s="42" t="s">
        <v>1251</v>
      </c>
      <c r="D386" s="42" t="s">
        <v>1267</v>
      </c>
      <c r="E386" s="43"/>
      <c r="F386" s="16">
        <v>6000</v>
      </c>
      <c r="G386" s="43"/>
      <c r="H386" s="16"/>
      <c r="I386" s="42"/>
    </row>
    <row r="387" spans="1:9" x14ac:dyDescent="0.2">
      <c r="A387" s="39">
        <f t="shared" si="6"/>
        <v>378</v>
      </c>
      <c r="B387" s="42" t="s">
        <v>1219</v>
      </c>
      <c r="C387" s="42" t="s">
        <v>1251</v>
      </c>
      <c r="D387" s="42" t="s">
        <v>1267</v>
      </c>
      <c r="E387" s="43"/>
      <c r="F387" s="16">
        <v>6000</v>
      </c>
      <c r="G387" s="43"/>
      <c r="H387" s="16"/>
      <c r="I387" s="42"/>
    </row>
    <row r="388" spans="1:9" x14ac:dyDescent="0.2">
      <c r="A388" s="39">
        <f t="shared" si="6"/>
        <v>379</v>
      </c>
      <c r="B388" s="42" t="s">
        <v>1220</v>
      </c>
      <c r="C388" s="42" t="s">
        <v>1251</v>
      </c>
      <c r="D388" s="42" t="s">
        <v>1267</v>
      </c>
      <c r="E388" s="43"/>
      <c r="F388" s="16">
        <v>6500</v>
      </c>
      <c r="G388" s="43"/>
      <c r="H388" s="16"/>
      <c r="I388" s="42"/>
    </row>
    <row r="389" spans="1:9" x14ac:dyDescent="0.2">
      <c r="A389" s="39">
        <f t="shared" si="6"/>
        <v>380</v>
      </c>
      <c r="B389" s="42" t="s">
        <v>1221</v>
      </c>
      <c r="C389" s="42" t="s">
        <v>1251</v>
      </c>
      <c r="D389" s="42" t="s">
        <v>1267</v>
      </c>
      <c r="E389" s="43"/>
      <c r="F389" s="16">
        <v>7500</v>
      </c>
      <c r="G389" s="43"/>
      <c r="H389" s="16"/>
      <c r="I389" s="42"/>
    </row>
    <row r="390" spans="1:9" x14ac:dyDescent="0.2">
      <c r="A390" s="39">
        <f t="shared" si="6"/>
        <v>381</v>
      </c>
      <c r="B390" s="42" t="s">
        <v>1222</v>
      </c>
      <c r="C390" s="42" t="s">
        <v>1251</v>
      </c>
      <c r="D390" s="42" t="s">
        <v>1267</v>
      </c>
      <c r="E390" s="43"/>
      <c r="F390" s="16">
        <v>7000</v>
      </c>
      <c r="G390" s="43"/>
      <c r="H390" s="16"/>
      <c r="I390" s="42"/>
    </row>
    <row r="391" spans="1:9" x14ac:dyDescent="0.2">
      <c r="A391" s="39">
        <f t="shared" si="6"/>
        <v>382</v>
      </c>
      <c r="B391" s="42" t="s">
        <v>1223</v>
      </c>
      <c r="C391" s="42" t="s">
        <v>1251</v>
      </c>
      <c r="D391" s="42" t="s">
        <v>1267</v>
      </c>
      <c r="E391" s="43"/>
      <c r="F391" s="16">
        <v>7000</v>
      </c>
      <c r="G391" s="43"/>
      <c r="H391" s="16"/>
      <c r="I391" s="42"/>
    </row>
    <row r="392" spans="1:9" x14ac:dyDescent="0.2">
      <c r="A392" s="39">
        <f t="shared" si="6"/>
        <v>383</v>
      </c>
      <c r="B392" s="42" t="s">
        <v>1224</v>
      </c>
      <c r="C392" s="42" t="s">
        <v>1251</v>
      </c>
      <c r="D392" s="42" t="s">
        <v>1267</v>
      </c>
      <c r="E392" s="43"/>
      <c r="F392" s="16">
        <v>7000</v>
      </c>
      <c r="G392" s="43"/>
      <c r="H392" s="16"/>
      <c r="I392" s="42"/>
    </row>
    <row r="393" spans="1:9" x14ac:dyDescent="0.2">
      <c r="A393" s="39">
        <f t="shared" si="6"/>
        <v>384</v>
      </c>
      <c r="B393" s="42" t="s">
        <v>1225</v>
      </c>
      <c r="C393" s="42" t="s">
        <v>1251</v>
      </c>
      <c r="D393" s="42" t="s">
        <v>1267</v>
      </c>
      <c r="E393" s="43"/>
      <c r="F393" s="16">
        <v>7000</v>
      </c>
      <c r="G393" s="43"/>
      <c r="H393" s="16"/>
      <c r="I393" s="42"/>
    </row>
    <row r="394" spans="1:9" x14ac:dyDescent="0.2">
      <c r="A394" s="39">
        <f t="shared" si="6"/>
        <v>385</v>
      </c>
      <c r="B394" s="42" t="s">
        <v>1226</v>
      </c>
      <c r="C394" s="42" t="s">
        <v>1251</v>
      </c>
      <c r="D394" s="42" t="s">
        <v>1267</v>
      </c>
      <c r="E394" s="43"/>
      <c r="F394" s="16">
        <v>7000</v>
      </c>
      <c r="G394" s="43"/>
      <c r="H394" s="16"/>
      <c r="I394" s="42"/>
    </row>
    <row r="395" spans="1:9" x14ac:dyDescent="0.2">
      <c r="A395" s="39">
        <f t="shared" si="6"/>
        <v>386</v>
      </c>
      <c r="B395" s="42" t="s">
        <v>1227</v>
      </c>
      <c r="C395" s="42" t="s">
        <v>1251</v>
      </c>
      <c r="D395" s="42" t="s">
        <v>1267</v>
      </c>
      <c r="E395" s="43"/>
      <c r="F395" s="16">
        <v>7000</v>
      </c>
      <c r="G395" s="43"/>
      <c r="H395" s="16"/>
      <c r="I395" s="42"/>
    </row>
    <row r="396" spans="1:9" x14ac:dyDescent="0.2">
      <c r="A396" s="39">
        <f t="shared" si="6"/>
        <v>387</v>
      </c>
      <c r="B396" s="42" t="s">
        <v>1228</v>
      </c>
      <c r="C396" s="42" t="s">
        <v>1252</v>
      </c>
      <c r="D396" s="42" t="s">
        <v>1267</v>
      </c>
      <c r="E396" s="43"/>
      <c r="F396" s="16">
        <v>7000</v>
      </c>
      <c r="G396" s="43"/>
      <c r="H396" s="16"/>
      <c r="I396" s="42"/>
    </row>
    <row r="397" spans="1:9" x14ac:dyDescent="0.2">
      <c r="A397" s="39">
        <f t="shared" si="6"/>
        <v>388</v>
      </c>
      <c r="B397" s="42" t="s">
        <v>1229</v>
      </c>
      <c r="C397" s="42" t="s">
        <v>1251</v>
      </c>
      <c r="D397" s="42" t="s">
        <v>1267</v>
      </c>
      <c r="E397" s="43"/>
      <c r="F397" s="16">
        <v>7000</v>
      </c>
      <c r="G397" s="43"/>
      <c r="H397" s="42"/>
      <c r="I397" s="42"/>
    </row>
    <row r="398" spans="1:9" x14ac:dyDescent="0.2">
      <c r="A398" s="39">
        <f t="shared" si="6"/>
        <v>389</v>
      </c>
      <c r="B398" s="42" t="s">
        <v>1230</v>
      </c>
      <c r="C398" s="42" t="s">
        <v>1251</v>
      </c>
      <c r="D398" s="42" t="s">
        <v>1267</v>
      </c>
      <c r="E398" s="43"/>
      <c r="F398" s="16">
        <v>7000</v>
      </c>
      <c r="G398" s="43"/>
      <c r="H398" s="42"/>
      <c r="I398" s="42"/>
    </row>
    <row r="399" spans="1:9" x14ac:dyDescent="0.2">
      <c r="A399" s="39">
        <f t="shared" si="6"/>
        <v>390</v>
      </c>
      <c r="B399" s="42" t="s">
        <v>1231</v>
      </c>
      <c r="C399" s="42" t="s">
        <v>1251</v>
      </c>
      <c r="D399" s="42" t="s">
        <v>1267</v>
      </c>
      <c r="E399" s="43"/>
      <c r="F399" s="16">
        <v>7000</v>
      </c>
      <c r="G399" s="43"/>
      <c r="H399" s="42"/>
      <c r="I399" s="42"/>
    </row>
    <row r="400" spans="1:9" x14ac:dyDescent="0.2">
      <c r="A400" s="39">
        <f t="shared" si="6"/>
        <v>391</v>
      </c>
      <c r="B400" s="42" t="s">
        <v>1232</v>
      </c>
      <c r="C400" s="42" t="s">
        <v>1251</v>
      </c>
      <c r="D400" s="42" t="s">
        <v>1267</v>
      </c>
      <c r="E400" s="43"/>
      <c r="F400" s="16">
        <v>7000</v>
      </c>
      <c r="G400" s="43"/>
      <c r="H400" s="42"/>
      <c r="I400" s="42"/>
    </row>
    <row r="401" spans="1:9" x14ac:dyDescent="0.2">
      <c r="A401" s="39">
        <f t="shared" si="6"/>
        <v>392</v>
      </c>
      <c r="B401" s="42" t="s">
        <v>1233</v>
      </c>
      <c r="C401" s="42" t="s">
        <v>1251</v>
      </c>
      <c r="D401" s="42" t="s">
        <v>1267</v>
      </c>
      <c r="E401" s="43"/>
      <c r="F401" s="16">
        <v>7000</v>
      </c>
      <c r="G401" s="43"/>
      <c r="H401" s="42"/>
      <c r="I401" s="42"/>
    </row>
    <row r="402" spans="1:9" x14ac:dyDescent="0.2">
      <c r="A402" s="39">
        <f t="shared" si="6"/>
        <v>393</v>
      </c>
      <c r="B402" s="42" t="s">
        <v>1234</v>
      </c>
      <c r="C402" s="42" t="s">
        <v>1251</v>
      </c>
      <c r="D402" s="42" t="s">
        <v>1267</v>
      </c>
      <c r="E402" s="43"/>
      <c r="F402" s="16">
        <v>7000</v>
      </c>
      <c r="G402" s="43"/>
      <c r="H402" s="42"/>
      <c r="I402" s="42"/>
    </row>
    <row r="403" spans="1:9" x14ac:dyDescent="0.2">
      <c r="A403" s="39">
        <f t="shared" si="6"/>
        <v>394</v>
      </c>
      <c r="B403" s="42" t="s">
        <v>1235</v>
      </c>
      <c r="C403" s="42" t="s">
        <v>1251</v>
      </c>
      <c r="D403" s="42" t="s">
        <v>1267</v>
      </c>
      <c r="E403" s="43"/>
      <c r="F403" s="16">
        <v>7000</v>
      </c>
      <c r="G403" s="43"/>
      <c r="H403" s="16"/>
      <c r="I403" s="42"/>
    </row>
    <row r="404" spans="1:9" x14ac:dyDescent="0.2">
      <c r="A404" s="39">
        <f t="shared" si="6"/>
        <v>395</v>
      </c>
      <c r="B404" s="42" t="s">
        <v>1236</v>
      </c>
      <c r="C404" s="42" t="s">
        <v>1251</v>
      </c>
      <c r="D404" s="42" t="s">
        <v>1267</v>
      </c>
      <c r="E404" s="43"/>
      <c r="F404" s="16">
        <v>7000</v>
      </c>
      <c r="G404" s="43"/>
      <c r="H404" s="16"/>
      <c r="I404" s="42"/>
    </row>
    <row r="405" spans="1:9" x14ac:dyDescent="0.2">
      <c r="A405" s="39">
        <f t="shared" si="6"/>
        <v>396</v>
      </c>
      <c r="B405" s="42" t="s">
        <v>1237</v>
      </c>
      <c r="C405" s="42" t="s">
        <v>1251</v>
      </c>
      <c r="D405" s="42" t="s">
        <v>1267</v>
      </c>
      <c r="E405" s="43"/>
      <c r="F405" s="16">
        <v>7000</v>
      </c>
      <c r="G405" s="43"/>
      <c r="H405" s="16"/>
      <c r="I405" s="42"/>
    </row>
    <row r="406" spans="1:9" x14ac:dyDescent="0.2">
      <c r="A406" s="39">
        <f t="shared" si="6"/>
        <v>397</v>
      </c>
      <c r="B406" s="42" t="s">
        <v>1238</v>
      </c>
      <c r="C406" s="42" t="s">
        <v>1252</v>
      </c>
      <c r="D406" s="42" t="s">
        <v>1267</v>
      </c>
      <c r="E406" s="43"/>
      <c r="F406" s="16">
        <v>7000</v>
      </c>
      <c r="G406" s="43"/>
      <c r="H406" s="16"/>
      <c r="I406" s="42"/>
    </row>
    <row r="407" spans="1:9" x14ac:dyDescent="0.2">
      <c r="A407" s="39">
        <f t="shared" si="6"/>
        <v>398</v>
      </c>
      <c r="B407" s="42" t="s">
        <v>1239</v>
      </c>
      <c r="C407" s="42" t="s">
        <v>1251</v>
      </c>
      <c r="D407" s="42" t="s">
        <v>1267</v>
      </c>
      <c r="E407" s="43"/>
      <c r="F407" s="16">
        <v>7000</v>
      </c>
      <c r="G407" s="43"/>
      <c r="H407" s="16"/>
      <c r="I407" s="42"/>
    </row>
    <row r="408" spans="1:9" x14ac:dyDescent="0.2">
      <c r="A408" s="39">
        <f t="shared" si="6"/>
        <v>399</v>
      </c>
      <c r="B408" s="42" t="s">
        <v>1240</v>
      </c>
      <c r="C408" s="42" t="s">
        <v>1251</v>
      </c>
      <c r="D408" s="42" t="s">
        <v>1267</v>
      </c>
      <c r="E408" s="43"/>
      <c r="F408" s="16">
        <v>7000</v>
      </c>
      <c r="G408" s="43"/>
      <c r="H408" s="16"/>
      <c r="I408" s="42"/>
    </row>
    <row r="409" spans="1:9" x14ac:dyDescent="0.2">
      <c r="A409" s="39">
        <f t="shared" si="6"/>
        <v>400</v>
      </c>
      <c r="B409" s="42" t="s">
        <v>1241</v>
      </c>
      <c r="C409" s="42" t="s">
        <v>1251</v>
      </c>
      <c r="D409" s="42" t="s">
        <v>1267</v>
      </c>
      <c r="E409" s="43"/>
      <c r="F409" s="16">
        <v>7000</v>
      </c>
      <c r="G409" s="43"/>
      <c r="H409" s="16"/>
      <c r="I409" s="42"/>
    </row>
    <row r="410" spans="1:9" x14ac:dyDescent="0.2">
      <c r="A410" s="39">
        <f t="shared" si="6"/>
        <v>401</v>
      </c>
      <c r="B410" s="42" t="s">
        <v>1242</v>
      </c>
      <c r="C410" s="42" t="s">
        <v>1251</v>
      </c>
      <c r="D410" s="42" t="s">
        <v>1267</v>
      </c>
      <c r="E410" s="43"/>
      <c r="F410" s="16">
        <v>9000</v>
      </c>
      <c r="G410" s="43"/>
      <c r="H410" s="16"/>
      <c r="I410" s="42"/>
    </row>
    <row r="411" spans="1:9" x14ac:dyDescent="0.2">
      <c r="A411" s="39">
        <f t="shared" si="6"/>
        <v>402</v>
      </c>
      <c r="B411" s="42" t="s">
        <v>1243</v>
      </c>
      <c r="C411" s="42" t="s">
        <v>1251</v>
      </c>
      <c r="D411" s="42" t="s">
        <v>1267</v>
      </c>
      <c r="E411" s="43"/>
      <c r="F411" s="16">
        <v>9000</v>
      </c>
      <c r="G411" s="43"/>
      <c r="H411" s="16"/>
      <c r="I411" s="42"/>
    </row>
    <row r="412" spans="1:9" x14ac:dyDescent="0.2">
      <c r="A412" s="39">
        <f t="shared" si="6"/>
        <v>403</v>
      </c>
      <c r="B412" s="42" t="s">
        <v>1244</v>
      </c>
      <c r="C412" s="42" t="s">
        <v>1251</v>
      </c>
      <c r="D412" s="42" t="s">
        <v>1267</v>
      </c>
      <c r="E412" s="43"/>
      <c r="F412" s="16">
        <v>9000</v>
      </c>
      <c r="G412" s="43"/>
      <c r="H412" s="16"/>
      <c r="I412" s="42"/>
    </row>
    <row r="413" spans="1:9" x14ac:dyDescent="0.2">
      <c r="A413" s="39">
        <f t="shared" si="6"/>
        <v>404</v>
      </c>
      <c r="B413" s="42" t="s">
        <v>1245</v>
      </c>
      <c r="C413" s="42" t="s">
        <v>1251</v>
      </c>
      <c r="D413" s="42" t="s">
        <v>1267</v>
      </c>
      <c r="E413" s="43"/>
      <c r="F413" s="16">
        <v>10000</v>
      </c>
      <c r="G413" s="43"/>
      <c r="H413" s="16"/>
      <c r="I413" s="42"/>
    </row>
    <row r="414" spans="1:9" x14ac:dyDescent="0.2">
      <c r="A414" s="39">
        <f t="shared" si="6"/>
        <v>405</v>
      </c>
      <c r="B414" s="42" t="s">
        <v>1246</v>
      </c>
      <c r="C414" s="42" t="s">
        <v>1251</v>
      </c>
      <c r="D414" s="42" t="s">
        <v>1267</v>
      </c>
      <c r="E414" s="43"/>
      <c r="F414" s="16">
        <v>10000</v>
      </c>
      <c r="G414" s="43"/>
      <c r="H414" s="16"/>
      <c r="I414" s="42"/>
    </row>
    <row r="415" spans="1:9" x14ac:dyDescent="0.2">
      <c r="A415" s="39">
        <f t="shared" si="6"/>
        <v>406</v>
      </c>
      <c r="B415" s="42" t="s">
        <v>1247</v>
      </c>
      <c r="C415" s="42" t="s">
        <v>1252</v>
      </c>
      <c r="D415" s="42" t="s">
        <v>1267</v>
      </c>
      <c r="E415" s="43"/>
      <c r="F415" s="16">
        <v>7000</v>
      </c>
      <c r="G415" s="43"/>
      <c r="H415" s="16"/>
      <c r="I415" s="42"/>
    </row>
    <row r="416" spans="1:9" x14ac:dyDescent="0.2">
      <c r="A416" s="39">
        <f t="shared" si="6"/>
        <v>407</v>
      </c>
      <c r="B416" s="42" t="s">
        <v>1248</v>
      </c>
      <c r="C416" s="42" t="s">
        <v>1251</v>
      </c>
      <c r="D416" s="42" t="s">
        <v>1267</v>
      </c>
      <c r="E416" s="43"/>
      <c r="F416" s="16">
        <v>6000</v>
      </c>
      <c r="G416" s="43"/>
      <c r="H416" s="16"/>
      <c r="I416" s="42"/>
    </row>
    <row r="417" spans="1:9" x14ac:dyDescent="0.2">
      <c r="A417" s="39">
        <f t="shared" si="6"/>
        <v>408</v>
      </c>
      <c r="B417" s="42" t="s">
        <v>1249</v>
      </c>
      <c r="C417" s="42" t="s">
        <v>1251</v>
      </c>
      <c r="D417" s="42" t="s">
        <v>1267</v>
      </c>
      <c r="E417" s="43"/>
      <c r="F417" s="16">
        <v>7000</v>
      </c>
      <c r="G417" s="43"/>
      <c r="H417" s="16"/>
      <c r="I417" s="42"/>
    </row>
    <row r="418" spans="1:9" x14ac:dyDescent="0.2">
      <c r="A418" s="39">
        <f t="shared" si="6"/>
        <v>409</v>
      </c>
      <c r="B418" s="42" t="s">
        <v>1269</v>
      </c>
      <c r="C418" s="42" t="s">
        <v>1251</v>
      </c>
      <c r="D418" s="42" t="s">
        <v>1267</v>
      </c>
      <c r="E418" s="43"/>
      <c r="F418" s="16">
        <v>15000</v>
      </c>
      <c r="G418" s="43"/>
      <c r="H418" s="16"/>
      <c r="I418" s="42"/>
    </row>
    <row r="419" spans="1:9" x14ac:dyDescent="0.2">
      <c r="A419" s="39">
        <f t="shared" si="6"/>
        <v>410</v>
      </c>
      <c r="B419" s="42" t="s">
        <v>1270</v>
      </c>
      <c r="C419" s="42" t="s">
        <v>1251</v>
      </c>
      <c r="D419" s="42" t="s">
        <v>1267</v>
      </c>
      <c r="E419" s="43"/>
      <c r="F419" s="16">
        <v>6000</v>
      </c>
      <c r="G419" s="43"/>
      <c r="H419" s="16">
        <f>1425+1463+928</f>
        <v>3816</v>
      </c>
      <c r="I419" s="42"/>
    </row>
    <row r="420" spans="1:9" x14ac:dyDescent="0.2">
      <c r="A420" s="39">
        <f t="shared" si="6"/>
        <v>411</v>
      </c>
      <c r="B420" s="42" t="s">
        <v>1271</v>
      </c>
      <c r="C420" s="42" t="s">
        <v>1251</v>
      </c>
      <c r="D420" s="42" t="s">
        <v>1267</v>
      </c>
      <c r="E420" s="43"/>
      <c r="F420" s="16">
        <v>7000</v>
      </c>
      <c r="G420" s="43"/>
      <c r="H420" s="16"/>
      <c r="I420" s="42"/>
    </row>
    <row r="421" spans="1:9" x14ac:dyDescent="0.2">
      <c r="A421" s="39">
        <f t="shared" si="6"/>
        <v>412</v>
      </c>
      <c r="B421" s="42" t="s">
        <v>1272</v>
      </c>
      <c r="C421" s="42" t="s">
        <v>1251</v>
      </c>
      <c r="D421" s="42" t="s">
        <v>1267</v>
      </c>
      <c r="E421" s="43"/>
      <c r="F421" s="16">
        <v>10000</v>
      </c>
      <c r="G421" s="43"/>
      <c r="H421" s="16"/>
      <c r="I421" s="42"/>
    </row>
    <row r="422" spans="1:9" x14ac:dyDescent="0.2">
      <c r="A422" s="39">
        <f t="shared" si="6"/>
        <v>413</v>
      </c>
      <c r="B422" s="42" t="s">
        <v>1273</v>
      </c>
      <c r="C422" s="42" t="s">
        <v>1252</v>
      </c>
      <c r="D422" s="42" t="s">
        <v>1267</v>
      </c>
      <c r="E422" s="43"/>
      <c r="F422" s="16">
        <v>14000</v>
      </c>
      <c r="G422" s="43"/>
      <c r="H422" s="16"/>
      <c r="I422" s="42"/>
    </row>
    <row r="423" spans="1:9" x14ac:dyDescent="0.2">
      <c r="A423" s="39">
        <f t="shared" si="6"/>
        <v>414</v>
      </c>
      <c r="B423" s="42" t="s">
        <v>1250</v>
      </c>
      <c r="C423" s="42" t="s">
        <v>1252</v>
      </c>
      <c r="D423" s="42" t="s">
        <v>1267</v>
      </c>
      <c r="E423" s="43"/>
      <c r="F423" s="16">
        <v>10000</v>
      </c>
      <c r="G423" s="43"/>
      <c r="H423" s="16"/>
      <c r="I423" s="42"/>
    </row>
    <row r="424" spans="1:9" x14ac:dyDescent="0.2">
      <c r="A424" s="39">
        <f t="shared" si="6"/>
        <v>415</v>
      </c>
      <c r="B424" s="42" t="s">
        <v>1274</v>
      </c>
      <c r="C424" s="42" t="s">
        <v>1252</v>
      </c>
      <c r="D424" s="42" t="s">
        <v>1267</v>
      </c>
      <c r="E424" s="43"/>
      <c r="F424" s="16">
        <v>14000</v>
      </c>
      <c r="G424" s="43"/>
      <c r="H424" s="16"/>
      <c r="I424" s="42"/>
    </row>
    <row r="425" spans="1:9" x14ac:dyDescent="0.2">
      <c r="A425" s="39">
        <f t="shared" si="6"/>
        <v>416</v>
      </c>
      <c r="B425" s="42" t="s">
        <v>1275</v>
      </c>
      <c r="C425" s="42" t="s">
        <v>1251</v>
      </c>
      <c r="D425" s="42" t="s">
        <v>1267</v>
      </c>
      <c r="E425" s="43"/>
      <c r="F425" s="16">
        <v>5000</v>
      </c>
      <c r="G425" s="43"/>
      <c r="H425" s="16"/>
      <c r="I425" s="42"/>
    </row>
    <row r="426" spans="1:9" x14ac:dyDescent="0.2">
      <c r="A426" s="39">
        <f t="shared" si="6"/>
        <v>417</v>
      </c>
      <c r="B426" s="42" t="s">
        <v>1276</v>
      </c>
      <c r="C426" s="42" t="s">
        <v>1252</v>
      </c>
      <c r="D426" s="42" t="s">
        <v>1267</v>
      </c>
      <c r="E426" s="43"/>
      <c r="F426" s="16">
        <v>7000</v>
      </c>
      <c r="G426" s="43"/>
      <c r="H426" s="16"/>
      <c r="I426" s="42"/>
    </row>
    <row r="427" spans="1:9" x14ac:dyDescent="0.2">
      <c r="A427" s="39">
        <f t="shared" si="6"/>
        <v>418</v>
      </c>
      <c r="B427" s="42" t="s">
        <v>1277</v>
      </c>
      <c r="C427" s="42" t="s">
        <v>1251</v>
      </c>
      <c r="D427" s="42" t="s">
        <v>1267</v>
      </c>
      <c r="E427" s="43"/>
      <c r="F427" s="16">
        <v>4000</v>
      </c>
      <c r="G427" s="43"/>
      <c r="H427" s="16"/>
      <c r="I427" s="42"/>
    </row>
    <row r="428" spans="1:9" x14ac:dyDescent="0.2">
      <c r="A428" s="39">
        <f t="shared" si="6"/>
        <v>419</v>
      </c>
      <c r="B428" s="42" t="s">
        <v>1278</v>
      </c>
      <c r="C428" s="42" t="s">
        <v>1251</v>
      </c>
      <c r="D428" s="42" t="s">
        <v>1267</v>
      </c>
      <c r="E428" s="43"/>
      <c r="F428" s="16">
        <v>7000</v>
      </c>
      <c r="G428" s="43"/>
      <c r="H428" s="16"/>
      <c r="I428" s="42"/>
    </row>
    <row r="429" spans="1:9" x14ac:dyDescent="0.2">
      <c r="A429" s="39">
        <f t="shared" si="6"/>
        <v>420</v>
      </c>
      <c r="B429" s="42" t="s">
        <v>1279</v>
      </c>
      <c r="C429" s="42" t="s">
        <v>1252</v>
      </c>
      <c r="D429" s="42" t="s">
        <v>1267</v>
      </c>
      <c r="E429" s="43"/>
      <c r="F429" s="16">
        <v>7000</v>
      </c>
      <c r="G429" s="43"/>
      <c r="H429" s="16"/>
      <c r="I429" s="42"/>
    </row>
    <row r="430" spans="1:9" x14ac:dyDescent="0.2">
      <c r="A430" s="39">
        <f t="shared" ref="A430:A476" si="7">A429+1</f>
        <v>421</v>
      </c>
      <c r="B430" s="42" t="s">
        <v>1280</v>
      </c>
      <c r="C430" s="42" t="s">
        <v>1252</v>
      </c>
      <c r="D430" s="42" t="s">
        <v>1267</v>
      </c>
      <c r="E430" s="43"/>
      <c r="F430" s="16">
        <v>7000</v>
      </c>
      <c r="G430" s="43"/>
      <c r="H430" s="16"/>
      <c r="I430" s="42"/>
    </row>
    <row r="431" spans="1:9" ht="22.5" x14ac:dyDescent="0.2">
      <c r="A431" s="39">
        <f t="shared" si="7"/>
        <v>422</v>
      </c>
      <c r="B431" s="42" t="s">
        <v>1281</v>
      </c>
      <c r="C431" s="42" t="s">
        <v>1252</v>
      </c>
      <c r="D431" s="42" t="s">
        <v>1267</v>
      </c>
      <c r="E431" s="43"/>
      <c r="F431" s="16">
        <v>8000</v>
      </c>
      <c r="G431" s="43"/>
      <c r="H431" s="16"/>
      <c r="I431" s="42"/>
    </row>
    <row r="432" spans="1:9" x14ac:dyDescent="0.2">
      <c r="A432" s="39">
        <f t="shared" si="7"/>
        <v>423</v>
      </c>
      <c r="B432" s="42" t="s">
        <v>1282</v>
      </c>
      <c r="C432" s="42" t="s">
        <v>1251</v>
      </c>
      <c r="D432" s="42" t="s">
        <v>1267</v>
      </c>
      <c r="E432" s="43"/>
      <c r="F432" s="16">
        <v>4000</v>
      </c>
      <c r="G432" s="43"/>
      <c r="H432" s="16"/>
      <c r="I432" s="42"/>
    </row>
    <row r="433" spans="1:9" x14ac:dyDescent="0.2">
      <c r="A433" s="39">
        <f t="shared" si="7"/>
        <v>424</v>
      </c>
      <c r="B433" s="42" t="s">
        <v>1283</v>
      </c>
      <c r="C433" s="42" t="s">
        <v>1252</v>
      </c>
      <c r="D433" s="42" t="s">
        <v>1267</v>
      </c>
      <c r="E433" s="43"/>
      <c r="F433" s="16">
        <v>8000</v>
      </c>
      <c r="G433" s="43"/>
      <c r="H433" s="16"/>
      <c r="I433" s="42"/>
    </row>
    <row r="434" spans="1:9" x14ac:dyDescent="0.2">
      <c r="A434" s="39">
        <f t="shared" si="7"/>
        <v>425</v>
      </c>
      <c r="B434" s="42" t="s">
        <v>1284</v>
      </c>
      <c r="C434" s="42" t="s">
        <v>1251</v>
      </c>
      <c r="D434" s="42" t="s">
        <v>1267</v>
      </c>
      <c r="E434" s="43"/>
      <c r="F434" s="16">
        <v>8000</v>
      </c>
      <c r="G434" s="43"/>
      <c r="H434" s="16"/>
      <c r="I434" s="42"/>
    </row>
    <row r="435" spans="1:9" x14ac:dyDescent="0.2">
      <c r="A435" s="39">
        <f t="shared" si="7"/>
        <v>426</v>
      </c>
      <c r="B435" s="42" t="s">
        <v>1285</v>
      </c>
      <c r="C435" s="42" t="s">
        <v>1251</v>
      </c>
      <c r="D435" s="42" t="s">
        <v>1267</v>
      </c>
      <c r="E435" s="43"/>
      <c r="F435" s="16">
        <v>4000</v>
      </c>
      <c r="G435" s="43"/>
      <c r="H435" s="16"/>
      <c r="I435" s="42"/>
    </row>
    <row r="436" spans="1:9" x14ac:dyDescent="0.2">
      <c r="A436" s="39">
        <f t="shared" si="7"/>
        <v>427</v>
      </c>
      <c r="B436" s="42" t="s">
        <v>1286</v>
      </c>
      <c r="C436" s="42" t="s">
        <v>1251</v>
      </c>
      <c r="D436" s="42" t="s">
        <v>1267</v>
      </c>
      <c r="E436" s="43"/>
      <c r="F436" s="16">
        <v>10000</v>
      </c>
      <c r="G436" s="43"/>
      <c r="H436" s="16"/>
      <c r="I436" s="42"/>
    </row>
    <row r="437" spans="1:9" x14ac:dyDescent="0.2">
      <c r="A437" s="39">
        <f t="shared" si="7"/>
        <v>428</v>
      </c>
      <c r="B437" s="42" t="s">
        <v>1287</v>
      </c>
      <c r="C437" s="42" t="s">
        <v>1251</v>
      </c>
      <c r="D437" s="42" t="s">
        <v>1267</v>
      </c>
      <c r="E437" s="43"/>
      <c r="F437" s="16">
        <v>13000</v>
      </c>
      <c r="G437" s="43"/>
      <c r="H437" s="16"/>
      <c r="I437" s="42"/>
    </row>
    <row r="438" spans="1:9" x14ac:dyDescent="0.2">
      <c r="A438" s="39">
        <f t="shared" si="7"/>
        <v>429</v>
      </c>
      <c r="B438" s="42" t="s">
        <v>1288</v>
      </c>
      <c r="C438" s="42" t="s">
        <v>1251</v>
      </c>
      <c r="D438" s="42" t="s">
        <v>1267</v>
      </c>
      <c r="E438" s="43"/>
      <c r="F438" s="16">
        <v>4000</v>
      </c>
      <c r="G438" s="43"/>
      <c r="H438" s="16"/>
      <c r="I438" s="42"/>
    </row>
    <row r="439" spans="1:9" x14ac:dyDescent="0.2">
      <c r="A439" s="39">
        <f t="shared" si="7"/>
        <v>430</v>
      </c>
      <c r="B439" s="42" t="s">
        <v>1289</v>
      </c>
      <c r="C439" s="42" t="s">
        <v>1251</v>
      </c>
      <c r="D439" s="42" t="s">
        <v>1267</v>
      </c>
      <c r="E439" s="43"/>
      <c r="F439" s="16">
        <v>6000</v>
      </c>
      <c r="G439" s="43"/>
      <c r="H439" s="42"/>
      <c r="I439" s="42"/>
    </row>
    <row r="440" spans="1:9" x14ac:dyDescent="0.2">
      <c r="A440" s="39">
        <f t="shared" si="7"/>
        <v>431</v>
      </c>
      <c r="B440" s="42" t="s">
        <v>1290</v>
      </c>
      <c r="C440" s="42" t="s">
        <v>1251</v>
      </c>
      <c r="D440" s="42" t="s">
        <v>1267</v>
      </c>
      <c r="E440" s="43"/>
      <c r="F440" s="16">
        <v>5000</v>
      </c>
      <c r="G440" s="43"/>
      <c r="H440" s="42"/>
      <c r="I440" s="42"/>
    </row>
    <row r="441" spans="1:9" x14ac:dyDescent="0.2">
      <c r="A441" s="39">
        <f t="shared" si="7"/>
        <v>432</v>
      </c>
      <c r="B441" s="42" t="s">
        <v>1291</v>
      </c>
      <c r="C441" s="42" t="s">
        <v>1251</v>
      </c>
      <c r="D441" s="42" t="s">
        <v>544</v>
      </c>
      <c r="E441" s="43"/>
      <c r="F441" s="16">
        <v>4129.03</v>
      </c>
      <c r="G441" s="43"/>
      <c r="H441" s="42"/>
      <c r="I441" s="42" t="s">
        <v>1311</v>
      </c>
    </row>
    <row r="442" spans="1:9" x14ac:dyDescent="0.2">
      <c r="A442" s="39">
        <f t="shared" si="7"/>
        <v>433</v>
      </c>
      <c r="B442" s="42" t="s">
        <v>1291</v>
      </c>
      <c r="C442" s="42" t="s">
        <v>1251</v>
      </c>
      <c r="D442" s="42" t="s">
        <v>1267</v>
      </c>
      <c r="E442" s="43"/>
      <c r="F442" s="16">
        <v>8000</v>
      </c>
      <c r="G442" s="43"/>
      <c r="H442" s="42"/>
      <c r="I442" s="42"/>
    </row>
    <row r="443" spans="1:9" x14ac:dyDescent="0.2">
      <c r="A443" s="39">
        <f t="shared" si="7"/>
        <v>434</v>
      </c>
      <c r="B443" s="42" t="s">
        <v>1292</v>
      </c>
      <c r="C443" s="42" t="s">
        <v>1251</v>
      </c>
      <c r="D443" s="42" t="s">
        <v>544</v>
      </c>
      <c r="E443" s="43"/>
      <c r="F443" s="16">
        <v>3612.9</v>
      </c>
      <c r="G443" s="43"/>
      <c r="H443" s="42"/>
      <c r="I443" s="42" t="s">
        <v>1311</v>
      </c>
    </row>
    <row r="444" spans="1:9" x14ac:dyDescent="0.2">
      <c r="A444" s="39">
        <f t="shared" si="7"/>
        <v>435</v>
      </c>
      <c r="B444" s="42" t="s">
        <v>1292</v>
      </c>
      <c r="C444" s="42" t="s">
        <v>1251</v>
      </c>
      <c r="D444" s="42" t="s">
        <v>1267</v>
      </c>
      <c r="E444" s="43"/>
      <c r="F444" s="16">
        <v>7000</v>
      </c>
      <c r="G444" s="43"/>
      <c r="H444" s="42"/>
      <c r="I444" s="42"/>
    </row>
    <row r="445" spans="1:9" x14ac:dyDescent="0.2">
      <c r="A445" s="39">
        <f t="shared" si="7"/>
        <v>436</v>
      </c>
      <c r="B445" s="42" t="s">
        <v>1293</v>
      </c>
      <c r="C445" s="42" t="s">
        <v>1251</v>
      </c>
      <c r="D445" s="42" t="s">
        <v>544</v>
      </c>
      <c r="E445" s="43"/>
      <c r="F445" s="16">
        <v>3612.9</v>
      </c>
      <c r="G445" s="43"/>
      <c r="H445" s="42"/>
      <c r="I445" s="42" t="s">
        <v>1311</v>
      </c>
    </row>
    <row r="446" spans="1:9" x14ac:dyDescent="0.2">
      <c r="A446" s="39">
        <f t="shared" si="7"/>
        <v>437</v>
      </c>
      <c r="B446" s="42" t="s">
        <v>1293</v>
      </c>
      <c r="C446" s="42" t="s">
        <v>1251</v>
      </c>
      <c r="D446" s="42" t="s">
        <v>1267</v>
      </c>
      <c r="E446" s="43"/>
      <c r="F446" s="16">
        <v>7000</v>
      </c>
      <c r="G446" s="43"/>
      <c r="H446" s="42"/>
      <c r="I446" s="42"/>
    </row>
    <row r="447" spans="1:9" x14ac:dyDescent="0.2">
      <c r="A447" s="39">
        <f t="shared" si="7"/>
        <v>438</v>
      </c>
      <c r="B447" s="42" t="s">
        <v>1294</v>
      </c>
      <c r="C447" s="42" t="s">
        <v>1251</v>
      </c>
      <c r="D447" s="42" t="s">
        <v>544</v>
      </c>
      <c r="E447" s="43"/>
      <c r="F447" s="16">
        <v>3612.9</v>
      </c>
      <c r="G447" s="43"/>
      <c r="H447" s="42"/>
      <c r="I447" s="42" t="s">
        <v>1311</v>
      </c>
    </row>
    <row r="448" spans="1:9" x14ac:dyDescent="0.2">
      <c r="A448" s="39">
        <f t="shared" si="7"/>
        <v>439</v>
      </c>
      <c r="B448" s="42" t="s">
        <v>1294</v>
      </c>
      <c r="C448" s="42" t="s">
        <v>1251</v>
      </c>
      <c r="D448" s="42" t="s">
        <v>1267</v>
      </c>
      <c r="E448" s="43"/>
      <c r="F448" s="16">
        <v>7000</v>
      </c>
      <c r="G448" s="43"/>
      <c r="H448" s="42"/>
      <c r="I448" s="42"/>
    </row>
    <row r="449" spans="1:9" x14ac:dyDescent="0.2">
      <c r="A449" s="39">
        <f t="shared" si="7"/>
        <v>440</v>
      </c>
      <c r="B449" s="42" t="s">
        <v>1295</v>
      </c>
      <c r="C449" s="42" t="s">
        <v>1251</v>
      </c>
      <c r="D449" s="42" t="s">
        <v>544</v>
      </c>
      <c r="E449" s="43"/>
      <c r="F449" s="16">
        <v>2064.52</v>
      </c>
      <c r="G449" s="43"/>
      <c r="H449" s="42"/>
      <c r="I449" s="42" t="s">
        <v>1311</v>
      </c>
    </row>
    <row r="450" spans="1:9" x14ac:dyDescent="0.2">
      <c r="A450" s="39">
        <f t="shared" si="7"/>
        <v>441</v>
      </c>
      <c r="B450" s="42" t="s">
        <v>1295</v>
      </c>
      <c r="C450" s="42" t="s">
        <v>1251</v>
      </c>
      <c r="D450" s="42" t="s">
        <v>1267</v>
      </c>
      <c r="E450" s="43"/>
      <c r="F450" s="16">
        <v>4000</v>
      </c>
      <c r="G450" s="43"/>
      <c r="H450" s="42"/>
      <c r="I450" s="42"/>
    </row>
    <row r="451" spans="1:9" x14ac:dyDescent="0.2">
      <c r="A451" s="39">
        <f t="shared" si="7"/>
        <v>442</v>
      </c>
      <c r="B451" s="42" t="s">
        <v>1296</v>
      </c>
      <c r="C451" s="42" t="s">
        <v>1251</v>
      </c>
      <c r="D451" s="42" t="s">
        <v>544</v>
      </c>
      <c r="E451" s="43"/>
      <c r="F451" s="16">
        <v>3870.97</v>
      </c>
      <c r="G451" s="43"/>
      <c r="H451" s="42"/>
      <c r="I451" s="42" t="s">
        <v>1311</v>
      </c>
    </row>
    <row r="452" spans="1:9" x14ac:dyDescent="0.2">
      <c r="A452" s="39">
        <f t="shared" si="7"/>
        <v>443</v>
      </c>
      <c r="B452" s="42" t="s">
        <v>1296</v>
      </c>
      <c r="C452" s="42" t="s">
        <v>1251</v>
      </c>
      <c r="D452" s="42" t="s">
        <v>1267</v>
      </c>
      <c r="E452" s="43"/>
      <c r="F452" s="16">
        <v>7500</v>
      </c>
      <c r="G452" s="43"/>
      <c r="H452" s="42"/>
      <c r="I452" s="42"/>
    </row>
    <row r="453" spans="1:9" x14ac:dyDescent="0.2">
      <c r="A453" s="39">
        <f t="shared" si="7"/>
        <v>444</v>
      </c>
      <c r="B453" s="42" t="s">
        <v>1297</v>
      </c>
      <c r="C453" s="42" t="s">
        <v>1251</v>
      </c>
      <c r="D453" s="42" t="s">
        <v>544</v>
      </c>
      <c r="E453" s="43"/>
      <c r="F453" s="16">
        <v>3612.9</v>
      </c>
      <c r="G453" s="43"/>
      <c r="H453" s="42"/>
      <c r="I453" s="42" t="s">
        <v>1311</v>
      </c>
    </row>
    <row r="454" spans="1:9" x14ac:dyDescent="0.2">
      <c r="A454" s="39">
        <f t="shared" si="7"/>
        <v>445</v>
      </c>
      <c r="B454" s="42" t="s">
        <v>1297</v>
      </c>
      <c r="C454" s="42" t="s">
        <v>1251</v>
      </c>
      <c r="D454" s="42" t="s">
        <v>1267</v>
      </c>
      <c r="E454" s="43"/>
      <c r="F454" s="16">
        <v>7000</v>
      </c>
      <c r="G454" s="43"/>
      <c r="H454" s="42"/>
      <c r="I454" s="42"/>
    </row>
    <row r="455" spans="1:9" x14ac:dyDescent="0.2">
      <c r="A455" s="39">
        <f t="shared" si="7"/>
        <v>446</v>
      </c>
      <c r="B455" s="42" t="s">
        <v>1298</v>
      </c>
      <c r="C455" s="42" t="s">
        <v>1251</v>
      </c>
      <c r="D455" s="42" t="s">
        <v>544</v>
      </c>
      <c r="E455" s="43"/>
      <c r="F455" s="16">
        <v>2580.65</v>
      </c>
      <c r="G455" s="43"/>
      <c r="H455" s="42"/>
      <c r="I455" s="42" t="s">
        <v>1311</v>
      </c>
    </row>
    <row r="456" spans="1:9" x14ac:dyDescent="0.2">
      <c r="A456" s="39">
        <f t="shared" si="7"/>
        <v>447</v>
      </c>
      <c r="B456" s="42" t="s">
        <v>1298</v>
      </c>
      <c r="C456" s="42" t="s">
        <v>1251</v>
      </c>
      <c r="D456" s="42" t="s">
        <v>1267</v>
      </c>
      <c r="E456" s="43"/>
      <c r="F456" s="16">
        <v>5000</v>
      </c>
      <c r="G456" s="43"/>
      <c r="H456" s="42"/>
      <c r="I456" s="42"/>
    </row>
    <row r="457" spans="1:9" x14ac:dyDescent="0.2">
      <c r="A457" s="39">
        <f t="shared" si="7"/>
        <v>448</v>
      </c>
      <c r="B457" s="42" t="s">
        <v>1299</v>
      </c>
      <c r="C457" s="42" t="s">
        <v>1252</v>
      </c>
      <c r="D457" s="42" t="s">
        <v>544</v>
      </c>
      <c r="E457" s="43"/>
      <c r="F457" s="16">
        <v>6451.61</v>
      </c>
      <c r="G457" s="43"/>
      <c r="H457" s="42"/>
      <c r="I457" s="42" t="s">
        <v>1311</v>
      </c>
    </row>
    <row r="458" spans="1:9" x14ac:dyDescent="0.2">
      <c r="A458" s="39">
        <f t="shared" si="7"/>
        <v>449</v>
      </c>
      <c r="B458" s="42" t="s">
        <v>1299</v>
      </c>
      <c r="C458" s="42" t="s">
        <v>1252</v>
      </c>
      <c r="D458" s="42" t="s">
        <v>1267</v>
      </c>
      <c r="E458" s="43"/>
      <c r="F458" s="16">
        <v>12500</v>
      </c>
      <c r="G458" s="43"/>
      <c r="H458" s="42"/>
      <c r="I458" s="42"/>
    </row>
    <row r="459" spans="1:9" x14ac:dyDescent="0.2">
      <c r="A459" s="39">
        <f t="shared" si="7"/>
        <v>450</v>
      </c>
      <c r="B459" s="42" t="s">
        <v>1300</v>
      </c>
      <c r="C459" s="42" t="s">
        <v>1251</v>
      </c>
      <c r="D459" s="42" t="s">
        <v>544</v>
      </c>
      <c r="E459" s="43"/>
      <c r="F459" s="16">
        <v>2064.52</v>
      </c>
      <c r="G459" s="43"/>
      <c r="H459" s="42"/>
      <c r="I459" s="42" t="s">
        <v>1311</v>
      </c>
    </row>
    <row r="460" spans="1:9" x14ac:dyDescent="0.2">
      <c r="A460" s="39">
        <f t="shared" si="7"/>
        <v>451</v>
      </c>
      <c r="B460" s="42" t="s">
        <v>1300</v>
      </c>
      <c r="C460" s="42" t="s">
        <v>1251</v>
      </c>
      <c r="D460" s="42" t="s">
        <v>1267</v>
      </c>
      <c r="E460" s="43"/>
      <c r="F460" s="16">
        <v>4000</v>
      </c>
      <c r="G460" s="43"/>
      <c r="H460" s="42"/>
      <c r="I460" s="42"/>
    </row>
    <row r="461" spans="1:9" x14ac:dyDescent="0.2">
      <c r="A461" s="39">
        <f t="shared" si="7"/>
        <v>452</v>
      </c>
      <c r="B461" s="42" t="s">
        <v>1301</v>
      </c>
      <c r="C461" s="42" t="s">
        <v>1252</v>
      </c>
      <c r="D461" s="42" t="s">
        <v>544</v>
      </c>
      <c r="E461" s="43"/>
      <c r="F461" s="16">
        <v>5161.29</v>
      </c>
      <c r="G461" s="43"/>
      <c r="H461" s="42"/>
      <c r="I461" s="42" t="s">
        <v>1311</v>
      </c>
    </row>
    <row r="462" spans="1:9" x14ac:dyDescent="0.2">
      <c r="A462" s="39">
        <f t="shared" si="7"/>
        <v>453</v>
      </c>
      <c r="B462" s="42" t="s">
        <v>1301</v>
      </c>
      <c r="C462" s="42" t="s">
        <v>1252</v>
      </c>
      <c r="D462" s="42" t="s">
        <v>1267</v>
      </c>
      <c r="E462" s="43"/>
      <c r="F462" s="16">
        <v>10000</v>
      </c>
      <c r="G462" s="43"/>
      <c r="H462" s="42"/>
      <c r="I462" s="42"/>
    </row>
    <row r="463" spans="1:9" x14ac:dyDescent="0.2">
      <c r="A463" s="39">
        <f t="shared" si="7"/>
        <v>454</v>
      </c>
      <c r="B463" s="42" t="s">
        <v>1302</v>
      </c>
      <c r="C463" s="42" t="s">
        <v>1251</v>
      </c>
      <c r="D463" s="42" t="s">
        <v>544</v>
      </c>
      <c r="E463" s="43"/>
      <c r="F463" s="16">
        <v>2580.65</v>
      </c>
      <c r="G463" s="43"/>
      <c r="H463" s="42"/>
      <c r="I463" s="42" t="s">
        <v>1311</v>
      </c>
    </row>
    <row r="464" spans="1:9" x14ac:dyDescent="0.2">
      <c r="A464" s="39">
        <f t="shared" si="7"/>
        <v>455</v>
      </c>
      <c r="B464" s="42" t="s">
        <v>1302</v>
      </c>
      <c r="C464" s="42" t="s">
        <v>1251</v>
      </c>
      <c r="D464" s="42" t="s">
        <v>1267</v>
      </c>
      <c r="E464" s="43"/>
      <c r="F464" s="16">
        <v>5000</v>
      </c>
      <c r="G464" s="43"/>
      <c r="H464" s="42"/>
      <c r="I464" s="42"/>
    </row>
    <row r="465" spans="1:9" x14ac:dyDescent="0.2">
      <c r="A465" s="39">
        <f t="shared" si="7"/>
        <v>456</v>
      </c>
      <c r="B465" s="42" t="s">
        <v>1303</v>
      </c>
      <c r="C465" s="42" t="s">
        <v>1251</v>
      </c>
      <c r="D465" s="42" t="s">
        <v>544</v>
      </c>
      <c r="E465" s="43"/>
      <c r="F465" s="16">
        <v>3612.9</v>
      </c>
      <c r="G465" s="43"/>
      <c r="H465" s="42"/>
      <c r="I465" s="42" t="s">
        <v>1311</v>
      </c>
    </row>
    <row r="466" spans="1:9" x14ac:dyDescent="0.2">
      <c r="A466" s="39">
        <f t="shared" si="7"/>
        <v>457</v>
      </c>
      <c r="B466" s="42" t="s">
        <v>1303</v>
      </c>
      <c r="C466" s="42" t="s">
        <v>1251</v>
      </c>
      <c r="D466" s="42" t="s">
        <v>1267</v>
      </c>
      <c r="E466" s="43"/>
      <c r="F466" s="16">
        <v>7000</v>
      </c>
      <c r="G466" s="43"/>
      <c r="H466" s="42"/>
      <c r="I466" s="42"/>
    </row>
    <row r="467" spans="1:9" x14ac:dyDescent="0.2">
      <c r="A467" s="39">
        <f t="shared" si="7"/>
        <v>458</v>
      </c>
      <c r="B467" s="42" t="s">
        <v>1304</v>
      </c>
      <c r="C467" s="42" t="s">
        <v>1251</v>
      </c>
      <c r="D467" s="42" t="s">
        <v>1267</v>
      </c>
      <c r="E467" s="43"/>
      <c r="F467" s="16">
        <v>6766.67</v>
      </c>
      <c r="G467" s="43"/>
      <c r="H467" s="42"/>
      <c r="I467" s="42"/>
    </row>
    <row r="468" spans="1:9" x14ac:dyDescent="0.2">
      <c r="A468" s="39">
        <f t="shared" si="7"/>
        <v>459</v>
      </c>
      <c r="B468" s="42" t="s">
        <v>1305</v>
      </c>
      <c r="C468" s="42" t="s">
        <v>1251</v>
      </c>
      <c r="D468" s="42" t="s">
        <v>1267</v>
      </c>
      <c r="E468" s="43"/>
      <c r="F468" s="16">
        <v>4833.33</v>
      </c>
      <c r="G468" s="43"/>
      <c r="H468" s="42"/>
      <c r="I468" s="42"/>
    </row>
    <row r="469" spans="1:9" x14ac:dyDescent="0.2">
      <c r="A469" s="39">
        <f t="shared" si="7"/>
        <v>460</v>
      </c>
      <c r="B469" s="42" t="s">
        <v>1306</v>
      </c>
      <c r="C469" s="42" t="s">
        <v>1251</v>
      </c>
      <c r="D469" s="42" t="s">
        <v>1267</v>
      </c>
      <c r="E469" s="43"/>
      <c r="F469" s="16">
        <v>5800</v>
      </c>
      <c r="G469" s="43"/>
      <c r="H469" s="42"/>
      <c r="I469" s="42"/>
    </row>
    <row r="470" spans="1:9" x14ac:dyDescent="0.2">
      <c r="A470" s="39">
        <f t="shared" si="7"/>
        <v>461</v>
      </c>
      <c r="B470" s="42" t="s">
        <v>1307</v>
      </c>
      <c r="C470" s="42" t="s">
        <v>1251</v>
      </c>
      <c r="D470" s="42" t="s">
        <v>1267</v>
      </c>
      <c r="E470" s="43"/>
      <c r="F470" s="16">
        <v>9666.67</v>
      </c>
      <c r="G470" s="43"/>
      <c r="H470" s="42"/>
      <c r="I470" s="42"/>
    </row>
    <row r="471" spans="1:9" x14ac:dyDescent="0.2">
      <c r="A471" s="39">
        <f t="shared" si="7"/>
        <v>462</v>
      </c>
      <c r="B471" s="42" t="s">
        <v>1268</v>
      </c>
      <c r="C471" s="42" t="s">
        <v>1251</v>
      </c>
      <c r="D471" s="42" t="s">
        <v>1267</v>
      </c>
      <c r="E471" s="43"/>
      <c r="F471" s="16">
        <v>3866.67</v>
      </c>
      <c r="G471" s="43"/>
      <c r="H471" s="42"/>
      <c r="I471" s="42"/>
    </row>
    <row r="472" spans="1:9" x14ac:dyDescent="0.2">
      <c r="A472" s="39">
        <f t="shared" si="7"/>
        <v>463</v>
      </c>
      <c r="B472" s="42" t="s">
        <v>1308</v>
      </c>
      <c r="C472" s="42" t="s">
        <v>1251</v>
      </c>
      <c r="D472" s="42" t="s">
        <v>1267</v>
      </c>
      <c r="E472" s="43"/>
      <c r="F472" s="16">
        <v>7733.33</v>
      </c>
      <c r="G472" s="43"/>
      <c r="H472" s="42"/>
      <c r="I472" s="42"/>
    </row>
    <row r="473" spans="1:9" x14ac:dyDescent="0.2">
      <c r="A473" s="39">
        <f t="shared" si="7"/>
        <v>464</v>
      </c>
      <c r="B473" s="42" t="s">
        <v>1309</v>
      </c>
      <c r="C473" s="42" t="s">
        <v>1251</v>
      </c>
      <c r="D473" s="42" t="s">
        <v>1267</v>
      </c>
      <c r="E473" s="43"/>
      <c r="F473" s="16">
        <v>5800</v>
      </c>
      <c r="G473" s="43"/>
      <c r="H473" s="42"/>
      <c r="I473" s="42"/>
    </row>
    <row r="474" spans="1:9" x14ac:dyDescent="0.2">
      <c r="A474" s="39">
        <f t="shared" si="7"/>
        <v>465</v>
      </c>
      <c r="B474" s="42" t="s">
        <v>927</v>
      </c>
      <c r="C474" s="42" t="s">
        <v>1251</v>
      </c>
      <c r="D474" s="42" t="s">
        <v>1267</v>
      </c>
      <c r="E474" s="43"/>
      <c r="F474" s="16">
        <v>3866.67</v>
      </c>
      <c r="G474" s="43"/>
      <c r="H474" s="42"/>
      <c r="I474" s="42"/>
    </row>
    <row r="475" spans="1:9" x14ac:dyDescent="0.2">
      <c r="A475" s="39">
        <f t="shared" si="7"/>
        <v>466</v>
      </c>
      <c r="B475" s="42" t="s">
        <v>868</v>
      </c>
      <c r="C475" s="42" t="s">
        <v>1251</v>
      </c>
      <c r="D475" s="42" t="s">
        <v>1267</v>
      </c>
      <c r="E475" s="43"/>
      <c r="F475" s="16">
        <v>6283.33</v>
      </c>
      <c r="G475" s="43"/>
      <c r="H475" s="42"/>
      <c r="I475" s="42"/>
    </row>
    <row r="476" spans="1:9" x14ac:dyDescent="0.2">
      <c r="A476" s="39">
        <f t="shared" si="7"/>
        <v>467</v>
      </c>
      <c r="B476" s="42" t="s">
        <v>1310</v>
      </c>
      <c r="C476" s="42" t="s">
        <v>1251</v>
      </c>
      <c r="D476" s="42" t="s">
        <v>1267</v>
      </c>
      <c r="E476" s="43"/>
      <c r="F476" s="16">
        <v>6766.67</v>
      </c>
      <c r="G476" s="43"/>
      <c r="H476" s="42"/>
      <c r="I476" s="42"/>
    </row>
    <row r="477" spans="1:9" x14ac:dyDescent="0.2">
      <c r="B477" s="31"/>
    </row>
    <row r="478" spans="1:9" x14ac:dyDescent="0.2">
      <c r="B478" s="31"/>
    </row>
    <row r="479" spans="1:9" x14ac:dyDescent="0.2">
      <c r="B479" s="31"/>
    </row>
    <row r="480" spans="1:9" x14ac:dyDescent="0.2">
      <c r="B480" s="31"/>
    </row>
    <row r="481" spans="2:2" x14ac:dyDescent="0.2">
      <c r="B481" s="31"/>
    </row>
    <row r="482" spans="2:2" x14ac:dyDescent="0.2">
      <c r="B482" s="31"/>
    </row>
    <row r="483" spans="2:2" x14ac:dyDescent="0.2">
      <c r="B483" s="31"/>
    </row>
    <row r="484" spans="2:2" x14ac:dyDescent="0.2">
      <c r="B484" s="31"/>
    </row>
    <row r="485" spans="2:2" x14ac:dyDescent="0.2">
      <c r="B485" s="31"/>
    </row>
    <row r="486" spans="2:2" x14ac:dyDescent="0.2">
      <c r="B486" s="31"/>
    </row>
    <row r="487" spans="2:2" x14ac:dyDescent="0.2">
      <c r="B487" s="31"/>
    </row>
    <row r="488" spans="2:2" x14ac:dyDescent="0.2">
      <c r="B488" s="31"/>
    </row>
    <row r="489" spans="2:2" x14ac:dyDescent="0.2">
      <c r="B489" s="31"/>
    </row>
    <row r="490" spans="2:2" x14ac:dyDescent="0.2">
      <c r="B490" s="31"/>
    </row>
    <row r="491" spans="2:2" x14ac:dyDescent="0.2">
      <c r="B491" s="31"/>
    </row>
    <row r="492" spans="2:2" x14ac:dyDescent="0.2">
      <c r="B492" s="31"/>
    </row>
    <row r="493" spans="2:2" x14ac:dyDescent="0.2">
      <c r="B493" s="31"/>
    </row>
    <row r="494" spans="2:2" x14ac:dyDescent="0.2">
      <c r="B494" s="31"/>
    </row>
    <row r="495" spans="2:2" x14ac:dyDescent="0.2">
      <c r="B495" s="31"/>
    </row>
    <row r="496" spans="2:2" x14ac:dyDescent="0.2">
      <c r="B496" s="31"/>
    </row>
    <row r="497" spans="2:2" x14ac:dyDescent="0.2">
      <c r="B497" s="31"/>
    </row>
    <row r="498" spans="2:2" x14ac:dyDescent="0.2">
      <c r="B498" s="31"/>
    </row>
    <row r="499" spans="2:2" x14ac:dyDescent="0.2">
      <c r="B499" s="31"/>
    </row>
    <row r="500" spans="2:2" x14ac:dyDescent="0.2">
      <c r="B500" s="31"/>
    </row>
    <row r="501" spans="2:2" x14ac:dyDescent="0.2">
      <c r="B501" s="31"/>
    </row>
    <row r="502" spans="2:2" x14ac:dyDescent="0.2">
      <c r="B502" s="31"/>
    </row>
    <row r="503" spans="2:2" x14ac:dyDescent="0.2">
      <c r="B503" s="31"/>
    </row>
    <row r="504" spans="2:2" x14ac:dyDescent="0.2">
      <c r="B504" s="31"/>
    </row>
    <row r="505" spans="2:2" x14ac:dyDescent="0.2">
      <c r="B505" s="31"/>
    </row>
    <row r="506" spans="2:2" x14ac:dyDescent="0.2">
      <c r="B506" s="31"/>
    </row>
    <row r="507" spans="2:2" x14ac:dyDescent="0.2">
      <c r="B507" s="31"/>
    </row>
    <row r="508" spans="2:2" x14ac:dyDescent="0.2">
      <c r="B508" s="31"/>
    </row>
    <row r="509" spans="2:2" x14ac:dyDescent="0.2">
      <c r="B509" s="31"/>
    </row>
    <row r="510" spans="2:2" x14ac:dyDescent="0.2">
      <c r="B510" s="31"/>
    </row>
    <row r="511" spans="2:2" x14ac:dyDescent="0.2">
      <c r="B511" s="31"/>
    </row>
    <row r="512" spans="2:2" x14ac:dyDescent="0.2">
      <c r="B512" s="31"/>
    </row>
    <row r="513" spans="2:2" x14ac:dyDescent="0.2">
      <c r="B513" s="31"/>
    </row>
    <row r="514" spans="2:2" x14ac:dyDescent="0.2">
      <c r="B514" s="31"/>
    </row>
    <row r="515" spans="2:2" x14ac:dyDescent="0.2">
      <c r="B515" s="31"/>
    </row>
    <row r="516" spans="2:2" x14ac:dyDescent="0.2">
      <c r="B516" s="31"/>
    </row>
    <row r="517" spans="2:2" x14ac:dyDescent="0.2">
      <c r="B517" s="31"/>
    </row>
    <row r="518" spans="2:2" x14ac:dyDescent="0.2">
      <c r="B518" s="31"/>
    </row>
    <row r="519" spans="2:2" x14ac:dyDescent="0.2">
      <c r="B519" s="31"/>
    </row>
    <row r="520" spans="2:2" x14ac:dyDescent="0.2">
      <c r="B520" s="31"/>
    </row>
    <row r="521" spans="2:2" x14ac:dyDescent="0.2">
      <c r="B521" s="31"/>
    </row>
    <row r="522" spans="2:2" x14ac:dyDescent="0.2">
      <c r="B522" s="31"/>
    </row>
    <row r="523" spans="2:2" x14ac:dyDescent="0.2">
      <c r="B523" s="31"/>
    </row>
    <row r="524" spans="2:2" x14ac:dyDescent="0.2">
      <c r="B524" s="31"/>
    </row>
    <row r="525" spans="2:2" x14ac:dyDescent="0.2">
      <c r="B525" s="31"/>
    </row>
    <row r="526" spans="2:2" x14ac:dyDescent="0.2">
      <c r="B526" s="31"/>
    </row>
    <row r="527" spans="2:2" x14ac:dyDescent="0.2">
      <c r="B527" s="31"/>
    </row>
    <row r="528" spans="2:2" x14ac:dyDescent="0.2">
      <c r="B528" s="31"/>
    </row>
    <row r="529" spans="2:2" x14ac:dyDescent="0.2">
      <c r="B529" s="31"/>
    </row>
    <row r="530" spans="2:2" x14ac:dyDescent="0.2">
      <c r="B530" s="31"/>
    </row>
    <row r="531" spans="2:2" x14ac:dyDescent="0.2">
      <c r="B531" s="31"/>
    </row>
    <row r="532" spans="2:2" x14ac:dyDescent="0.2">
      <c r="B532" s="31"/>
    </row>
    <row r="533" spans="2:2" x14ac:dyDescent="0.2">
      <c r="B533" s="31"/>
    </row>
    <row r="534" spans="2:2" x14ac:dyDescent="0.2">
      <c r="B534" s="31"/>
    </row>
    <row r="535" spans="2:2" x14ac:dyDescent="0.2">
      <c r="B535" s="31"/>
    </row>
    <row r="536" spans="2:2" x14ac:dyDescent="0.2">
      <c r="B536" s="31"/>
    </row>
    <row r="537" spans="2:2" x14ac:dyDescent="0.2">
      <c r="B537" s="31"/>
    </row>
    <row r="538" spans="2:2" x14ac:dyDescent="0.2">
      <c r="B538" s="31"/>
    </row>
    <row r="539" spans="2:2" x14ac:dyDescent="0.2">
      <c r="B539" s="31"/>
    </row>
    <row r="540" spans="2:2" x14ac:dyDescent="0.2">
      <c r="B540" s="31"/>
    </row>
    <row r="541" spans="2:2" x14ac:dyDescent="0.2">
      <c r="B541" s="31"/>
    </row>
    <row r="542" spans="2:2" x14ac:dyDescent="0.2">
      <c r="B542" s="31"/>
    </row>
    <row r="543" spans="2:2" x14ac:dyDescent="0.2">
      <c r="B543" s="31"/>
    </row>
    <row r="544" spans="2:2" x14ac:dyDescent="0.2">
      <c r="B544" s="31"/>
    </row>
    <row r="545" spans="2:2" x14ac:dyDescent="0.2">
      <c r="B545" s="31"/>
    </row>
    <row r="546" spans="2:2" x14ac:dyDescent="0.2">
      <c r="B546" s="31"/>
    </row>
    <row r="547" spans="2:2" x14ac:dyDescent="0.2">
      <c r="B547" s="31"/>
    </row>
    <row r="548" spans="2:2" x14ac:dyDescent="0.2">
      <c r="B548" s="31"/>
    </row>
    <row r="549" spans="2:2" x14ac:dyDescent="0.2">
      <c r="B549" s="31"/>
    </row>
    <row r="550" spans="2:2" x14ac:dyDescent="0.2">
      <c r="B550" s="31"/>
    </row>
    <row r="551" spans="2:2" x14ac:dyDescent="0.2">
      <c r="B551" s="31"/>
    </row>
    <row r="552" spans="2:2" x14ac:dyDescent="0.2">
      <c r="B552" s="31"/>
    </row>
    <row r="553" spans="2:2" x14ac:dyDescent="0.2">
      <c r="B553" s="31"/>
    </row>
    <row r="554" spans="2:2" x14ac:dyDescent="0.2">
      <c r="B554" s="31"/>
    </row>
    <row r="555" spans="2:2" x14ac:dyDescent="0.2">
      <c r="B555" s="31"/>
    </row>
    <row r="556" spans="2:2" x14ac:dyDescent="0.2">
      <c r="B556" s="31"/>
    </row>
    <row r="557" spans="2:2" x14ac:dyDescent="0.2">
      <c r="B557" s="31"/>
    </row>
    <row r="558" spans="2:2" x14ac:dyDescent="0.2">
      <c r="B558" s="31"/>
    </row>
    <row r="559" spans="2:2" x14ac:dyDescent="0.2">
      <c r="B559" s="31"/>
    </row>
    <row r="560" spans="2:2" x14ac:dyDescent="0.2">
      <c r="B560" s="31"/>
    </row>
    <row r="561" spans="2:2" x14ac:dyDescent="0.2">
      <c r="B561" s="31"/>
    </row>
    <row r="562" spans="2:2" x14ac:dyDescent="0.2">
      <c r="B562" s="31"/>
    </row>
    <row r="563" spans="2:2" x14ac:dyDescent="0.2">
      <c r="B563" s="31"/>
    </row>
    <row r="564" spans="2:2" x14ac:dyDescent="0.2">
      <c r="B564" s="31"/>
    </row>
    <row r="565" spans="2:2" x14ac:dyDescent="0.2">
      <c r="B565" s="31"/>
    </row>
    <row r="566" spans="2:2" x14ac:dyDescent="0.2">
      <c r="B566" s="31"/>
    </row>
    <row r="567" spans="2:2" x14ac:dyDescent="0.2">
      <c r="B567" s="31"/>
    </row>
    <row r="568" spans="2:2" x14ac:dyDescent="0.2">
      <c r="B568" s="31"/>
    </row>
    <row r="569" spans="2:2" x14ac:dyDescent="0.2">
      <c r="B569" s="31"/>
    </row>
    <row r="570" spans="2:2" x14ac:dyDescent="0.2">
      <c r="B570" s="31"/>
    </row>
    <row r="571" spans="2:2" x14ac:dyDescent="0.2">
      <c r="B571" s="31"/>
    </row>
    <row r="572" spans="2:2" x14ac:dyDescent="0.2">
      <c r="B572" s="31"/>
    </row>
    <row r="573" spans="2:2" x14ac:dyDescent="0.2">
      <c r="B573" s="31"/>
    </row>
    <row r="574" spans="2:2" x14ac:dyDescent="0.2">
      <c r="B574" s="31"/>
    </row>
    <row r="575" spans="2:2" x14ac:dyDescent="0.2">
      <c r="B575" s="31"/>
    </row>
    <row r="576" spans="2:2" x14ac:dyDescent="0.2">
      <c r="B576" s="31"/>
    </row>
    <row r="577" spans="2:2" x14ac:dyDescent="0.2">
      <c r="B577" s="31"/>
    </row>
    <row r="578" spans="2:2" x14ac:dyDescent="0.2">
      <c r="B578" s="31"/>
    </row>
    <row r="579" spans="2:2" x14ac:dyDescent="0.2">
      <c r="B579" s="31"/>
    </row>
    <row r="580" spans="2:2" x14ac:dyDescent="0.2">
      <c r="B580" s="31"/>
    </row>
    <row r="581" spans="2:2" x14ac:dyDescent="0.2">
      <c r="B581" s="31"/>
    </row>
    <row r="582" spans="2:2" x14ac:dyDescent="0.2">
      <c r="B582" s="31"/>
    </row>
  </sheetData>
  <mergeCells count="6">
    <mergeCell ref="A1:H1"/>
    <mergeCell ref="A2:H2"/>
    <mergeCell ref="A3:H3"/>
    <mergeCell ref="B4:H4"/>
    <mergeCell ref="B5:H5"/>
    <mergeCell ref="A6:H6"/>
  </mergeCells>
  <phoneticPr fontId="3" type="noConversion"/>
  <printOptions horizontalCentered="1"/>
  <pageMargins left="0.70866141732283472" right="0.35433070866141736" top="0.6692913385826772" bottom="0.78" header="0.39370078740157483" footer="0.65"/>
  <pageSetup paperSize="155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65433"/>
  <sheetViews>
    <sheetView topLeftCell="A174" zoomScale="90" zoomScaleNormal="90" workbookViewId="0">
      <selection activeCell="J243" sqref="J243"/>
    </sheetView>
  </sheetViews>
  <sheetFormatPr baseColWidth="10" defaultRowHeight="12.75" x14ac:dyDescent="0.2"/>
  <cols>
    <col min="1" max="1" width="6.7109375" style="10" customWidth="1"/>
    <col min="2" max="2" width="36.42578125" style="66" customWidth="1"/>
    <col min="3" max="3" width="18.7109375" style="67" bestFit="1" customWidth="1"/>
    <col min="4" max="4" width="15.7109375" style="65" customWidth="1"/>
    <col min="5" max="6" width="14.7109375" style="65" customWidth="1"/>
    <col min="7" max="8" width="14.7109375" style="38" customWidth="1"/>
    <col min="9" max="9" width="12.140625" style="38" customWidth="1"/>
    <col min="10" max="10" width="19.5703125" style="44" customWidth="1"/>
    <col min="11" max="11" width="13.5703125" style="8" customWidth="1"/>
    <col min="12" max="16384" width="11.42578125" style="8"/>
  </cols>
  <sheetData>
    <row r="1" spans="1:10" ht="19.5" x14ac:dyDescent="0.2">
      <c r="A1" s="153" t="s">
        <v>0</v>
      </c>
      <c r="B1" s="154"/>
      <c r="C1" s="154"/>
      <c r="D1" s="154"/>
      <c r="E1" s="154"/>
      <c r="F1" s="154"/>
      <c r="G1" s="153"/>
      <c r="H1" s="153"/>
      <c r="I1" s="153"/>
      <c r="J1" s="153"/>
    </row>
    <row r="2" spans="1:10" ht="19.5" x14ac:dyDescent="0.2">
      <c r="A2" s="149" t="s">
        <v>1</v>
      </c>
      <c r="B2" s="155"/>
      <c r="C2" s="155"/>
      <c r="D2" s="155"/>
      <c r="E2" s="155"/>
      <c r="F2" s="155"/>
      <c r="G2" s="149"/>
      <c r="H2" s="149"/>
      <c r="I2" s="149"/>
      <c r="J2" s="149"/>
    </row>
    <row r="3" spans="1:10" x14ac:dyDescent="0.2">
      <c r="A3" s="156" t="s">
        <v>13</v>
      </c>
      <c r="B3" s="157"/>
      <c r="C3" s="157"/>
      <c r="D3" s="157"/>
      <c r="E3" s="157"/>
      <c r="F3" s="157"/>
      <c r="G3" s="156"/>
      <c r="H3" s="156"/>
      <c r="I3" s="156"/>
      <c r="J3" s="156"/>
    </row>
    <row r="4" spans="1:10" x14ac:dyDescent="0.2">
      <c r="A4" s="146" t="s">
        <v>12</v>
      </c>
      <c r="B4" s="158"/>
      <c r="C4" s="158"/>
      <c r="D4" s="158"/>
      <c r="E4" s="158"/>
      <c r="F4" s="158"/>
      <c r="G4" s="146"/>
      <c r="H4" s="146"/>
      <c r="I4" s="146"/>
      <c r="J4" s="146"/>
    </row>
    <row r="5" spans="1:10" x14ac:dyDescent="0.2">
      <c r="A5" s="146" t="s">
        <v>20</v>
      </c>
      <c r="B5" s="158"/>
      <c r="C5" s="158"/>
      <c r="D5" s="158"/>
      <c r="E5" s="158"/>
      <c r="F5" s="158"/>
      <c r="G5" s="146"/>
      <c r="H5" s="146"/>
      <c r="I5" s="146"/>
      <c r="J5" s="146"/>
    </row>
    <row r="6" spans="1:10" x14ac:dyDescent="0.2">
      <c r="A6" s="147">
        <v>43708</v>
      </c>
      <c r="B6" s="159"/>
      <c r="C6" s="159"/>
      <c r="D6" s="159"/>
      <c r="E6" s="159"/>
      <c r="F6" s="159"/>
      <c r="G6" s="147"/>
      <c r="H6" s="147"/>
      <c r="I6" s="147"/>
      <c r="J6" s="147"/>
    </row>
    <row r="7" spans="1:10" ht="13.5" thickBot="1" x14ac:dyDescent="0.25"/>
    <row r="8" spans="1:10" ht="32.25" customHeight="1" thickBot="1" x14ac:dyDescent="0.25">
      <c r="E8" s="151" t="s">
        <v>32</v>
      </c>
      <c r="F8" s="152"/>
      <c r="G8" s="45"/>
      <c r="H8" s="45"/>
    </row>
    <row r="9" spans="1:10" s="11" customFormat="1" ht="26.25" thickBot="1" x14ac:dyDescent="0.25">
      <c r="A9" s="27" t="s">
        <v>3</v>
      </c>
      <c r="B9" s="69" t="s">
        <v>103</v>
      </c>
      <c r="C9" s="69" t="s">
        <v>15</v>
      </c>
      <c r="D9" s="69" t="s">
        <v>4</v>
      </c>
      <c r="E9" s="89" t="s">
        <v>9</v>
      </c>
      <c r="F9" s="89" t="s">
        <v>185</v>
      </c>
      <c r="G9" s="69" t="s">
        <v>5</v>
      </c>
      <c r="H9" s="70" t="s">
        <v>23</v>
      </c>
      <c r="I9" s="69" t="s">
        <v>21</v>
      </c>
      <c r="J9" s="71" t="s">
        <v>1315</v>
      </c>
    </row>
    <row r="10" spans="1:10" ht="24.95" customHeight="1" x14ac:dyDescent="0.2">
      <c r="A10" s="68">
        <v>1</v>
      </c>
      <c r="B10" s="62" t="s">
        <v>458</v>
      </c>
      <c r="C10" s="63" t="s">
        <v>199</v>
      </c>
      <c r="D10" s="64">
        <v>2248.7399999999998</v>
      </c>
      <c r="E10" s="72">
        <v>250</v>
      </c>
      <c r="F10" s="72">
        <v>590</v>
      </c>
      <c r="G10" s="72">
        <f t="shared" ref="G10:G73" si="0">SUM(D10:F10)</f>
        <v>3088.74</v>
      </c>
      <c r="H10" s="64">
        <v>137.11000000000001</v>
      </c>
      <c r="I10" s="72">
        <f>G10-H10</f>
        <v>2951.6299999999997</v>
      </c>
      <c r="J10" s="72"/>
    </row>
    <row r="11" spans="1:10" ht="24.95" customHeight="1" x14ac:dyDescent="0.2">
      <c r="A11" s="68">
        <f>1+A10</f>
        <v>2</v>
      </c>
      <c r="B11" s="62" t="s">
        <v>545</v>
      </c>
      <c r="C11" s="63" t="s">
        <v>192</v>
      </c>
      <c r="D11" s="64">
        <v>2506.66</v>
      </c>
      <c r="E11" s="72">
        <v>250</v>
      </c>
      <c r="F11" s="72">
        <v>500</v>
      </c>
      <c r="G11" s="72">
        <f t="shared" si="0"/>
        <v>3256.66</v>
      </c>
      <c r="H11" s="64">
        <v>145.22</v>
      </c>
      <c r="I11" s="72">
        <f t="shared" ref="I11:I41" si="1">G11-H11</f>
        <v>3111.44</v>
      </c>
      <c r="J11" s="72"/>
    </row>
    <row r="12" spans="1:10" ht="24.95" customHeight="1" x14ac:dyDescent="0.2">
      <c r="A12" s="68">
        <f t="shared" ref="A12:A72" si="2">1+A11</f>
        <v>3</v>
      </c>
      <c r="B12" s="62" t="s">
        <v>220</v>
      </c>
      <c r="C12" s="63" t="s">
        <v>192</v>
      </c>
      <c r="D12" s="64">
        <v>2506.66</v>
      </c>
      <c r="E12" s="72">
        <v>250</v>
      </c>
      <c r="F12" s="72">
        <v>500</v>
      </c>
      <c r="G12" s="72">
        <f t="shared" si="0"/>
        <v>3256.66</v>
      </c>
      <c r="H12" s="64">
        <v>145.22</v>
      </c>
      <c r="I12" s="72">
        <f t="shared" si="1"/>
        <v>3111.44</v>
      </c>
      <c r="J12" s="72"/>
    </row>
    <row r="13" spans="1:10" ht="24.95" customHeight="1" x14ac:dyDescent="0.2">
      <c r="A13" s="68">
        <f t="shared" si="2"/>
        <v>4</v>
      </c>
      <c r="B13" s="62" t="s">
        <v>221</v>
      </c>
      <c r="C13" s="63" t="s">
        <v>192</v>
      </c>
      <c r="D13" s="64">
        <v>2506.66</v>
      </c>
      <c r="E13" s="72">
        <v>250</v>
      </c>
      <c r="F13" s="72">
        <v>500</v>
      </c>
      <c r="G13" s="72">
        <f t="shared" si="0"/>
        <v>3256.66</v>
      </c>
      <c r="H13" s="64">
        <v>145.22</v>
      </c>
      <c r="I13" s="72">
        <f t="shared" si="1"/>
        <v>3111.44</v>
      </c>
      <c r="J13" s="72"/>
    </row>
    <row r="14" spans="1:10" ht="24.95" customHeight="1" x14ac:dyDescent="0.2">
      <c r="A14" s="68">
        <f t="shared" si="2"/>
        <v>5</v>
      </c>
      <c r="B14" s="62" t="s">
        <v>546</v>
      </c>
      <c r="C14" s="63" t="s">
        <v>192</v>
      </c>
      <c r="D14" s="64">
        <v>2506.66</v>
      </c>
      <c r="E14" s="72">
        <v>250</v>
      </c>
      <c r="F14" s="72">
        <v>500</v>
      </c>
      <c r="G14" s="72">
        <f t="shared" si="0"/>
        <v>3256.66</v>
      </c>
      <c r="H14" s="64">
        <v>145.22</v>
      </c>
      <c r="I14" s="72">
        <f t="shared" si="1"/>
        <v>3111.44</v>
      </c>
      <c r="J14" s="72"/>
    </row>
    <row r="15" spans="1:10" ht="24.95" customHeight="1" x14ac:dyDescent="0.2">
      <c r="A15" s="68">
        <f t="shared" si="2"/>
        <v>6</v>
      </c>
      <c r="B15" s="62" t="s">
        <v>358</v>
      </c>
      <c r="C15" s="63" t="s">
        <v>14</v>
      </c>
      <c r="D15" s="64">
        <v>2213.4</v>
      </c>
      <c r="E15" s="72">
        <v>250</v>
      </c>
      <c r="F15" s="72">
        <v>601</v>
      </c>
      <c r="G15" s="72">
        <f t="shared" si="0"/>
        <v>3064.4</v>
      </c>
      <c r="H15" s="64">
        <v>135.94</v>
      </c>
      <c r="I15" s="72">
        <f t="shared" si="1"/>
        <v>2928.46</v>
      </c>
      <c r="J15" s="72"/>
    </row>
    <row r="16" spans="1:10" ht="24.95" customHeight="1" x14ac:dyDescent="0.2">
      <c r="A16" s="68">
        <f t="shared" si="2"/>
        <v>7</v>
      </c>
      <c r="B16" s="62" t="s">
        <v>547</v>
      </c>
      <c r="C16" s="63" t="s">
        <v>14</v>
      </c>
      <c r="D16" s="64">
        <v>2213.4</v>
      </c>
      <c r="E16" s="72">
        <v>250</v>
      </c>
      <c r="F16" s="72">
        <v>601</v>
      </c>
      <c r="G16" s="72">
        <f t="shared" si="0"/>
        <v>3064.4</v>
      </c>
      <c r="H16" s="64">
        <v>135.94</v>
      </c>
      <c r="I16" s="72">
        <f t="shared" si="1"/>
        <v>2928.46</v>
      </c>
      <c r="J16" s="72"/>
    </row>
    <row r="17" spans="1:10" ht="24.95" customHeight="1" x14ac:dyDescent="0.2">
      <c r="A17" s="68">
        <f t="shared" si="2"/>
        <v>8</v>
      </c>
      <c r="B17" s="62" t="s">
        <v>548</v>
      </c>
      <c r="C17" s="63" t="s">
        <v>14</v>
      </c>
      <c r="D17" s="64">
        <v>2213.4</v>
      </c>
      <c r="E17" s="72">
        <v>250</v>
      </c>
      <c r="F17" s="72">
        <v>601</v>
      </c>
      <c r="G17" s="72">
        <f t="shared" si="0"/>
        <v>3064.4</v>
      </c>
      <c r="H17" s="64">
        <v>135.94</v>
      </c>
      <c r="I17" s="72">
        <f t="shared" si="1"/>
        <v>2928.46</v>
      </c>
      <c r="J17" s="72"/>
    </row>
    <row r="18" spans="1:10" ht="24.95" customHeight="1" x14ac:dyDescent="0.2">
      <c r="A18" s="68">
        <f t="shared" si="2"/>
        <v>9</v>
      </c>
      <c r="B18" s="62" t="s">
        <v>549</v>
      </c>
      <c r="C18" s="63" t="s">
        <v>14</v>
      </c>
      <c r="D18" s="64">
        <v>2213.4</v>
      </c>
      <c r="E18" s="72">
        <v>250</v>
      </c>
      <c r="F18" s="72">
        <v>601</v>
      </c>
      <c r="G18" s="72">
        <f t="shared" si="0"/>
        <v>3064.4</v>
      </c>
      <c r="H18" s="64">
        <v>135.94</v>
      </c>
      <c r="I18" s="72">
        <f t="shared" si="1"/>
        <v>2928.46</v>
      </c>
      <c r="J18" s="72"/>
    </row>
    <row r="19" spans="1:10" ht="24.95" customHeight="1" x14ac:dyDescent="0.2">
      <c r="A19" s="68">
        <f t="shared" si="2"/>
        <v>10</v>
      </c>
      <c r="B19" s="62" t="s">
        <v>550</v>
      </c>
      <c r="C19" s="63" t="s">
        <v>14</v>
      </c>
      <c r="D19" s="64">
        <v>2213.4</v>
      </c>
      <c r="E19" s="72">
        <v>250</v>
      </c>
      <c r="F19" s="72">
        <v>601</v>
      </c>
      <c r="G19" s="72">
        <f t="shared" si="0"/>
        <v>3064.4</v>
      </c>
      <c r="H19" s="64">
        <v>135.94</v>
      </c>
      <c r="I19" s="72">
        <f t="shared" si="1"/>
        <v>2928.46</v>
      </c>
      <c r="J19" s="72"/>
    </row>
    <row r="20" spans="1:10" ht="24.95" customHeight="1" x14ac:dyDescent="0.2">
      <c r="A20" s="68">
        <f t="shared" si="2"/>
        <v>11</v>
      </c>
      <c r="B20" s="62" t="s">
        <v>359</v>
      </c>
      <c r="C20" s="63" t="s">
        <v>14</v>
      </c>
      <c r="D20" s="64">
        <v>2213.4</v>
      </c>
      <c r="E20" s="72">
        <v>250</v>
      </c>
      <c r="F20" s="72">
        <v>601</v>
      </c>
      <c r="G20" s="72">
        <f t="shared" si="0"/>
        <v>3064.4</v>
      </c>
      <c r="H20" s="64">
        <v>135.94</v>
      </c>
      <c r="I20" s="72">
        <f>G20-H20</f>
        <v>2928.46</v>
      </c>
      <c r="J20" s="72"/>
    </row>
    <row r="21" spans="1:10" ht="24.95" customHeight="1" x14ac:dyDescent="0.2">
      <c r="A21" s="68">
        <f t="shared" si="2"/>
        <v>12</v>
      </c>
      <c r="B21" s="62" t="s">
        <v>380</v>
      </c>
      <c r="C21" s="63" t="s">
        <v>551</v>
      </c>
      <c r="D21" s="64">
        <v>2344.84</v>
      </c>
      <c r="E21" s="72">
        <v>250</v>
      </c>
      <c r="F21" s="72">
        <v>500</v>
      </c>
      <c r="G21" s="72">
        <f t="shared" si="0"/>
        <v>3094.84</v>
      </c>
      <c r="H21" s="64">
        <v>137.41</v>
      </c>
      <c r="I21" s="72">
        <f t="shared" si="1"/>
        <v>2957.4300000000003</v>
      </c>
      <c r="J21" s="72"/>
    </row>
    <row r="22" spans="1:10" ht="24.95" customHeight="1" x14ac:dyDescent="0.2">
      <c r="A22" s="68">
        <f t="shared" si="2"/>
        <v>13</v>
      </c>
      <c r="B22" s="62" t="s">
        <v>552</v>
      </c>
      <c r="C22" s="63" t="s">
        <v>551</v>
      </c>
      <c r="D22" s="64">
        <v>2344.84</v>
      </c>
      <c r="E22" s="72">
        <v>250</v>
      </c>
      <c r="F22" s="72">
        <v>500</v>
      </c>
      <c r="G22" s="72">
        <f t="shared" si="0"/>
        <v>3094.84</v>
      </c>
      <c r="H22" s="64">
        <v>137.41</v>
      </c>
      <c r="I22" s="72">
        <f t="shared" si="1"/>
        <v>2957.4300000000003</v>
      </c>
      <c r="J22" s="72"/>
    </row>
    <row r="23" spans="1:10" ht="24.95" customHeight="1" x14ac:dyDescent="0.2">
      <c r="A23" s="68">
        <f t="shared" si="2"/>
        <v>14</v>
      </c>
      <c r="B23" s="62" t="s">
        <v>553</v>
      </c>
      <c r="C23" s="63" t="s">
        <v>184</v>
      </c>
      <c r="D23" s="64">
        <v>2213.4</v>
      </c>
      <c r="E23" s="72">
        <v>250</v>
      </c>
      <c r="F23" s="72">
        <v>601</v>
      </c>
      <c r="G23" s="72">
        <f t="shared" si="0"/>
        <v>3064.4</v>
      </c>
      <c r="H23" s="64">
        <v>135.94</v>
      </c>
      <c r="I23" s="72">
        <f t="shared" si="1"/>
        <v>2928.46</v>
      </c>
      <c r="J23" s="72"/>
    </row>
    <row r="24" spans="1:10" ht="24.95" customHeight="1" x14ac:dyDescent="0.2">
      <c r="A24" s="68">
        <f t="shared" si="2"/>
        <v>15</v>
      </c>
      <c r="B24" s="62" t="s">
        <v>554</v>
      </c>
      <c r="C24" s="63" t="s">
        <v>14</v>
      </c>
      <c r="D24" s="64">
        <v>2213.4</v>
      </c>
      <c r="E24" s="72">
        <v>250</v>
      </c>
      <c r="F24" s="72">
        <v>601</v>
      </c>
      <c r="G24" s="72">
        <f t="shared" si="0"/>
        <v>3064.4</v>
      </c>
      <c r="H24" s="64">
        <v>135.94</v>
      </c>
      <c r="I24" s="72">
        <f t="shared" si="1"/>
        <v>2928.46</v>
      </c>
      <c r="J24" s="72"/>
    </row>
    <row r="25" spans="1:10" ht="24.95" customHeight="1" x14ac:dyDescent="0.2">
      <c r="A25" s="68">
        <f t="shared" si="2"/>
        <v>16</v>
      </c>
      <c r="B25" s="62" t="s">
        <v>555</v>
      </c>
      <c r="C25" s="63" t="s">
        <v>14</v>
      </c>
      <c r="D25" s="64">
        <v>2213.4</v>
      </c>
      <c r="E25" s="72">
        <v>250</v>
      </c>
      <c r="F25" s="72">
        <v>601</v>
      </c>
      <c r="G25" s="72">
        <f t="shared" si="0"/>
        <v>3064.4</v>
      </c>
      <c r="H25" s="64">
        <v>135.94</v>
      </c>
      <c r="I25" s="72">
        <f t="shared" si="1"/>
        <v>2928.46</v>
      </c>
      <c r="J25" s="72"/>
    </row>
    <row r="26" spans="1:10" ht="24.95" customHeight="1" x14ac:dyDescent="0.2">
      <c r="A26" s="68">
        <f t="shared" si="2"/>
        <v>17</v>
      </c>
      <c r="B26" s="62" t="s">
        <v>556</v>
      </c>
      <c r="C26" s="63" t="s">
        <v>14</v>
      </c>
      <c r="D26" s="64">
        <v>2213.4</v>
      </c>
      <c r="E26" s="72">
        <v>250</v>
      </c>
      <c r="F26" s="72">
        <v>601</v>
      </c>
      <c r="G26" s="72">
        <f t="shared" si="0"/>
        <v>3064.4</v>
      </c>
      <c r="H26" s="64">
        <v>135.94</v>
      </c>
      <c r="I26" s="72">
        <f t="shared" si="1"/>
        <v>2928.46</v>
      </c>
      <c r="J26" s="72"/>
    </row>
    <row r="27" spans="1:10" ht="24.95" customHeight="1" x14ac:dyDescent="0.2">
      <c r="A27" s="68">
        <f t="shared" si="2"/>
        <v>18</v>
      </c>
      <c r="B27" s="62" t="s">
        <v>557</v>
      </c>
      <c r="C27" s="63" t="s">
        <v>551</v>
      </c>
      <c r="D27" s="64">
        <v>2344.84</v>
      </c>
      <c r="E27" s="72">
        <v>250</v>
      </c>
      <c r="F27" s="72">
        <v>500</v>
      </c>
      <c r="G27" s="72">
        <f t="shared" si="0"/>
        <v>3094.84</v>
      </c>
      <c r="H27" s="64">
        <v>137.41</v>
      </c>
      <c r="I27" s="72">
        <f t="shared" si="1"/>
        <v>2957.4300000000003</v>
      </c>
      <c r="J27" s="72"/>
    </row>
    <row r="28" spans="1:10" ht="24.95" customHeight="1" x14ac:dyDescent="0.2">
      <c r="A28" s="68">
        <f t="shared" si="2"/>
        <v>19</v>
      </c>
      <c r="B28" s="62" t="s">
        <v>558</v>
      </c>
      <c r="C28" s="63" t="s">
        <v>14</v>
      </c>
      <c r="D28" s="64">
        <v>2213.4</v>
      </c>
      <c r="E28" s="72">
        <v>250</v>
      </c>
      <c r="F28" s="72">
        <v>601</v>
      </c>
      <c r="G28" s="72">
        <f t="shared" si="0"/>
        <v>3064.4</v>
      </c>
      <c r="H28" s="64">
        <v>135.94</v>
      </c>
      <c r="I28" s="72">
        <f t="shared" si="1"/>
        <v>2928.46</v>
      </c>
      <c r="J28" s="72"/>
    </row>
    <row r="29" spans="1:10" ht="24.95" customHeight="1" x14ac:dyDescent="0.2">
      <c r="A29" s="68">
        <f t="shared" si="2"/>
        <v>20</v>
      </c>
      <c r="B29" s="62" t="s">
        <v>368</v>
      </c>
      <c r="C29" s="63" t="s">
        <v>199</v>
      </c>
      <c r="D29" s="64">
        <v>2248.7399999999998</v>
      </c>
      <c r="E29" s="72">
        <v>250</v>
      </c>
      <c r="F29" s="72">
        <v>590</v>
      </c>
      <c r="G29" s="72">
        <f t="shared" si="0"/>
        <v>3088.74</v>
      </c>
      <c r="H29" s="64">
        <v>137.11000000000001</v>
      </c>
      <c r="I29" s="72">
        <f t="shared" si="1"/>
        <v>2951.6299999999997</v>
      </c>
      <c r="J29" s="72"/>
    </row>
    <row r="30" spans="1:10" ht="24.95" customHeight="1" x14ac:dyDescent="0.2">
      <c r="A30" s="68">
        <f t="shared" si="2"/>
        <v>21</v>
      </c>
      <c r="B30" s="62" t="s">
        <v>559</v>
      </c>
      <c r="C30" s="63" t="s">
        <v>14</v>
      </c>
      <c r="D30" s="64">
        <v>2213.4</v>
      </c>
      <c r="E30" s="72">
        <v>250</v>
      </c>
      <c r="F30" s="72">
        <v>601</v>
      </c>
      <c r="G30" s="72">
        <f t="shared" si="0"/>
        <v>3064.4</v>
      </c>
      <c r="H30" s="64">
        <v>135.94</v>
      </c>
      <c r="I30" s="72">
        <f t="shared" si="1"/>
        <v>2928.46</v>
      </c>
      <c r="J30" s="72"/>
    </row>
    <row r="31" spans="1:10" ht="24.95" customHeight="1" x14ac:dyDescent="0.2">
      <c r="A31" s="68">
        <f t="shared" si="2"/>
        <v>22</v>
      </c>
      <c r="B31" s="62" t="s">
        <v>369</v>
      </c>
      <c r="C31" s="63" t="s">
        <v>199</v>
      </c>
      <c r="D31" s="64">
        <v>2248.7399999999998</v>
      </c>
      <c r="E31" s="72">
        <v>250</v>
      </c>
      <c r="F31" s="72">
        <v>590</v>
      </c>
      <c r="G31" s="72">
        <f t="shared" si="0"/>
        <v>3088.74</v>
      </c>
      <c r="H31" s="64">
        <v>137.11000000000001</v>
      </c>
      <c r="I31" s="72">
        <f t="shared" si="1"/>
        <v>2951.6299999999997</v>
      </c>
      <c r="J31" s="72"/>
    </row>
    <row r="32" spans="1:10" ht="24.95" customHeight="1" x14ac:dyDescent="0.2">
      <c r="A32" s="68">
        <f t="shared" si="2"/>
        <v>23</v>
      </c>
      <c r="B32" s="62" t="s">
        <v>560</v>
      </c>
      <c r="C32" s="63" t="s">
        <v>199</v>
      </c>
      <c r="D32" s="64">
        <v>2248.7399999999998</v>
      </c>
      <c r="E32" s="72">
        <v>250</v>
      </c>
      <c r="F32" s="72">
        <v>590</v>
      </c>
      <c r="G32" s="72">
        <f t="shared" si="0"/>
        <v>3088.74</v>
      </c>
      <c r="H32" s="64">
        <v>137.11000000000001</v>
      </c>
      <c r="I32" s="72">
        <f t="shared" si="1"/>
        <v>2951.6299999999997</v>
      </c>
      <c r="J32" s="72"/>
    </row>
    <row r="33" spans="1:10" ht="24.95" customHeight="1" x14ac:dyDescent="0.2">
      <c r="A33" s="68">
        <f t="shared" si="2"/>
        <v>24</v>
      </c>
      <c r="B33" s="62" t="s">
        <v>561</v>
      </c>
      <c r="C33" s="63" t="s">
        <v>199</v>
      </c>
      <c r="D33" s="64">
        <v>2248.7399999999998</v>
      </c>
      <c r="E33" s="72">
        <v>250</v>
      </c>
      <c r="F33" s="72">
        <v>590</v>
      </c>
      <c r="G33" s="72">
        <f t="shared" si="0"/>
        <v>3088.74</v>
      </c>
      <c r="H33" s="64">
        <v>137.11000000000001</v>
      </c>
      <c r="I33" s="72">
        <f t="shared" si="1"/>
        <v>2951.6299999999997</v>
      </c>
      <c r="J33" s="72"/>
    </row>
    <row r="34" spans="1:10" ht="24.95" customHeight="1" x14ac:dyDescent="0.2">
      <c r="A34" s="68">
        <f t="shared" si="2"/>
        <v>25</v>
      </c>
      <c r="B34" s="62" t="s">
        <v>562</v>
      </c>
      <c r="C34" s="63" t="s">
        <v>551</v>
      </c>
      <c r="D34" s="64">
        <v>2344.84</v>
      </c>
      <c r="E34" s="72">
        <v>250</v>
      </c>
      <c r="F34" s="72">
        <v>500</v>
      </c>
      <c r="G34" s="72">
        <f t="shared" si="0"/>
        <v>3094.84</v>
      </c>
      <c r="H34" s="64">
        <v>137.41</v>
      </c>
      <c r="I34" s="72">
        <f t="shared" si="1"/>
        <v>2957.4300000000003</v>
      </c>
      <c r="J34" s="72"/>
    </row>
    <row r="35" spans="1:10" ht="24.95" customHeight="1" x14ac:dyDescent="0.2">
      <c r="A35" s="68">
        <f t="shared" si="2"/>
        <v>26</v>
      </c>
      <c r="B35" s="62" t="s">
        <v>563</v>
      </c>
      <c r="C35" s="63" t="s">
        <v>14</v>
      </c>
      <c r="D35" s="64">
        <v>2213.4</v>
      </c>
      <c r="E35" s="72">
        <v>250</v>
      </c>
      <c r="F35" s="72">
        <v>601</v>
      </c>
      <c r="G35" s="72">
        <f t="shared" si="0"/>
        <v>3064.4</v>
      </c>
      <c r="H35" s="64">
        <v>135.94</v>
      </c>
      <c r="I35" s="72">
        <f t="shared" si="1"/>
        <v>2928.46</v>
      </c>
      <c r="J35" s="72"/>
    </row>
    <row r="36" spans="1:10" ht="24.95" customHeight="1" x14ac:dyDescent="0.2">
      <c r="A36" s="68">
        <f t="shared" si="2"/>
        <v>27</v>
      </c>
      <c r="B36" s="62" t="s">
        <v>564</v>
      </c>
      <c r="C36" s="63" t="s">
        <v>184</v>
      </c>
      <c r="D36" s="64">
        <v>2213.4</v>
      </c>
      <c r="E36" s="72">
        <v>250</v>
      </c>
      <c r="F36" s="72">
        <v>601</v>
      </c>
      <c r="G36" s="72">
        <f t="shared" si="0"/>
        <v>3064.4</v>
      </c>
      <c r="H36" s="64">
        <v>135.94</v>
      </c>
      <c r="I36" s="72">
        <f t="shared" si="1"/>
        <v>2928.46</v>
      </c>
      <c r="J36" s="72"/>
    </row>
    <row r="37" spans="1:10" ht="24.95" customHeight="1" x14ac:dyDescent="0.2">
      <c r="A37" s="68">
        <f t="shared" si="2"/>
        <v>28</v>
      </c>
      <c r="B37" s="62" t="s">
        <v>565</v>
      </c>
      <c r="C37" s="63" t="s">
        <v>199</v>
      </c>
      <c r="D37" s="64">
        <v>2248.7399999999998</v>
      </c>
      <c r="E37" s="72">
        <v>250</v>
      </c>
      <c r="F37" s="72">
        <v>590</v>
      </c>
      <c r="G37" s="72">
        <f t="shared" si="0"/>
        <v>3088.74</v>
      </c>
      <c r="H37" s="64">
        <v>137.11000000000001</v>
      </c>
      <c r="I37" s="72">
        <f t="shared" si="1"/>
        <v>2951.6299999999997</v>
      </c>
      <c r="J37" s="72"/>
    </row>
    <row r="38" spans="1:10" ht="24.95" customHeight="1" x14ac:dyDescent="0.2">
      <c r="A38" s="68">
        <f t="shared" si="2"/>
        <v>29</v>
      </c>
      <c r="B38" s="62" t="s">
        <v>566</v>
      </c>
      <c r="C38" s="63" t="s">
        <v>192</v>
      </c>
      <c r="D38" s="64">
        <v>2506.66</v>
      </c>
      <c r="E38" s="72">
        <v>250</v>
      </c>
      <c r="F38" s="72">
        <v>500</v>
      </c>
      <c r="G38" s="72">
        <f t="shared" si="0"/>
        <v>3256.66</v>
      </c>
      <c r="H38" s="64">
        <v>145.22</v>
      </c>
      <c r="I38" s="72">
        <f t="shared" si="1"/>
        <v>3111.44</v>
      </c>
      <c r="J38" s="72"/>
    </row>
    <row r="39" spans="1:10" ht="24.95" customHeight="1" x14ac:dyDescent="0.2">
      <c r="A39" s="68">
        <f t="shared" si="2"/>
        <v>30</v>
      </c>
      <c r="B39" s="62" t="s">
        <v>567</v>
      </c>
      <c r="C39" s="63" t="s">
        <v>14</v>
      </c>
      <c r="D39" s="64">
        <v>2213.4</v>
      </c>
      <c r="E39" s="72">
        <v>250</v>
      </c>
      <c r="F39" s="72">
        <v>601</v>
      </c>
      <c r="G39" s="72">
        <f t="shared" si="0"/>
        <v>3064.4</v>
      </c>
      <c r="H39" s="64">
        <v>135.94</v>
      </c>
      <c r="I39" s="72">
        <f t="shared" si="1"/>
        <v>2928.46</v>
      </c>
      <c r="J39" s="72"/>
    </row>
    <row r="40" spans="1:10" ht="24.95" customHeight="1" x14ac:dyDescent="0.2">
      <c r="A40" s="68">
        <f t="shared" si="2"/>
        <v>31</v>
      </c>
      <c r="B40" s="62" t="s">
        <v>568</v>
      </c>
      <c r="C40" s="63" t="s">
        <v>569</v>
      </c>
      <c r="D40" s="64">
        <v>2213.4</v>
      </c>
      <c r="E40" s="72">
        <v>250</v>
      </c>
      <c r="F40" s="72">
        <v>601</v>
      </c>
      <c r="G40" s="72">
        <f t="shared" si="0"/>
        <v>3064.4</v>
      </c>
      <c r="H40" s="64">
        <v>135.94</v>
      </c>
      <c r="I40" s="72">
        <f t="shared" si="1"/>
        <v>2928.46</v>
      </c>
      <c r="J40" s="72"/>
    </row>
    <row r="41" spans="1:10" ht="24.95" customHeight="1" x14ac:dyDescent="0.2">
      <c r="A41" s="68">
        <f t="shared" si="2"/>
        <v>32</v>
      </c>
      <c r="B41" s="62" t="s">
        <v>570</v>
      </c>
      <c r="C41" s="63" t="s">
        <v>14</v>
      </c>
      <c r="D41" s="64">
        <v>2213.4</v>
      </c>
      <c r="E41" s="72">
        <v>250</v>
      </c>
      <c r="F41" s="72">
        <v>601</v>
      </c>
      <c r="G41" s="72">
        <f t="shared" si="0"/>
        <v>3064.4</v>
      </c>
      <c r="H41" s="64">
        <v>135.94</v>
      </c>
      <c r="I41" s="72">
        <f t="shared" si="1"/>
        <v>2928.46</v>
      </c>
      <c r="J41" s="72"/>
    </row>
    <row r="42" spans="1:10" ht="24.95" customHeight="1" x14ac:dyDescent="0.2">
      <c r="A42" s="68">
        <f t="shared" si="2"/>
        <v>33</v>
      </c>
      <c r="B42" s="62" t="s">
        <v>381</v>
      </c>
      <c r="C42" s="63" t="s">
        <v>551</v>
      </c>
      <c r="D42" s="64">
        <v>2344.84</v>
      </c>
      <c r="E42" s="72">
        <v>250</v>
      </c>
      <c r="F42" s="72">
        <v>500</v>
      </c>
      <c r="G42" s="72">
        <f t="shared" si="0"/>
        <v>3094.84</v>
      </c>
      <c r="H42" s="64">
        <v>137.41</v>
      </c>
      <c r="I42" s="72">
        <f t="shared" ref="I42:I102" si="3">G42-H42</f>
        <v>2957.4300000000003</v>
      </c>
      <c r="J42" s="72"/>
    </row>
    <row r="43" spans="1:10" ht="24.95" customHeight="1" x14ac:dyDescent="0.2">
      <c r="A43" s="68">
        <f t="shared" si="2"/>
        <v>34</v>
      </c>
      <c r="B43" s="62" t="s">
        <v>571</v>
      </c>
      <c r="C43" s="63" t="s">
        <v>14</v>
      </c>
      <c r="D43" s="64">
        <v>2213.4</v>
      </c>
      <c r="E43" s="72">
        <v>250</v>
      </c>
      <c r="F43" s="72">
        <v>601</v>
      </c>
      <c r="G43" s="72">
        <f t="shared" si="0"/>
        <v>3064.4</v>
      </c>
      <c r="H43" s="64">
        <v>135.94</v>
      </c>
      <c r="I43" s="72">
        <f t="shared" si="3"/>
        <v>2928.46</v>
      </c>
      <c r="J43" s="72"/>
    </row>
    <row r="44" spans="1:10" ht="24.95" customHeight="1" x14ac:dyDescent="0.2">
      <c r="A44" s="68">
        <f t="shared" si="2"/>
        <v>35</v>
      </c>
      <c r="B44" s="62" t="s">
        <v>572</v>
      </c>
      <c r="C44" s="63" t="s">
        <v>199</v>
      </c>
      <c r="D44" s="64">
        <v>2248.7399999999998</v>
      </c>
      <c r="E44" s="72">
        <v>250</v>
      </c>
      <c r="F44" s="72">
        <v>590</v>
      </c>
      <c r="G44" s="72">
        <f t="shared" si="0"/>
        <v>3088.74</v>
      </c>
      <c r="H44" s="64">
        <v>137.11000000000001</v>
      </c>
      <c r="I44" s="72">
        <f t="shared" si="3"/>
        <v>2951.6299999999997</v>
      </c>
      <c r="J44" s="72"/>
    </row>
    <row r="45" spans="1:10" ht="24.95" customHeight="1" x14ac:dyDescent="0.2">
      <c r="A45" s="68">
        <f t="shared" si="2"/>
        <v>36</v>
      </c>
      <c r="B45" s="62" t="s">
        <v>573</v>
      </c>
      <c r="C45" s="63" t="s">
        <v>551</v>
      </c>
      <c r="D45" s="64">
        <v>2344.84</v>
      </c>
      <c r="E45" s="72">
        <v>250</v>
      </c>
      <c r="F45" s="72">
        <v>500</v>
      </c>
      <c r="G45" s="72">
        <f t="shared" si="0"/>
        <v>3094.84</v>
      </c>
      <c r="H45" s="64">
        <v>137.41</v>
      </c>
      <c r="I45" s="72">
        <f t="shared" si="3"/>
        <v>2957.4300000000003</v>
      </c>
      <c r="J45" s="72"/>
    </row>
    <row r="46" spans="1:10" ht="24.95" customHeight="1" x14ac:dyDescent="0.2">
      <c r="A46" s="68">
        <f t="shared" si="2"/>
        <v>37</v>
      </c>
      <c r="B46" s="62" t="s">
        <v>574</v>
      </c>
      <c r="C46" s="63" t="s">
        <v>199</v>
      </c>
      <c r="D46" s="64">
        <v>2248.7399999999998</v>
      </c>
      <c r="E46" s="72">
        <v>250</v>
      </c>
      <c r="F46" s="72">
        <v>590</v>
      </c>
      <c r="G46" s="72">
        <f t="shared" si="0"/>
        <v>3088.74</v>
      </c>
      <c r="H46" s="64">
        <v>137.11000000000001</v>
      </c>
      <c r="I46" s="72">
        <f t="shared" si="3"/>
        <v>2951.6299999999997</v>
      </c>
      <c r="J46" s="72"/>
    </row>
    <row r="47" spans="1:10" ht="24.95" customHeight="1" x14ac:dyDescent="0.2">
      <c r="A47" s="68">
        <f t="shared" si="2"/>
        <v>38</v>
      </c>
      <c r="B47" s="62" t="s">
        <v>575</v>
      </c>
      <c r="C47" s="63" t="s">
        <v>199</v>
      </c>
      <c r="D47" s="64">
        <v>2248.7399999999998</v>
      </c>
      <c r="E47" s="72">
        <v>250</v>
      </c>
      <c r="F47" s="72">
        <v>590</v>
      </c>
      <c r="G47" s="72">
        <f t="shared" si="0"/>
        <v>3088.74</v>
      </c>
      <c r="H47" s="64">
        <v>137.11000000000001</v>
      </c>
      <c r="I47" s="72">
        <f t="shared" si="3"/>
        <v>2951.6299999999997</v>
      </c>
      <c r="J47" s="72"/>
    </row>
    <row r="48" spans="1:10" ht="24.95" customHeight="1" x14ac:dyDescent="0.2">
      <c r="A48" s="68">
        <f t="shared" si="2"/>
        <v>39</v>
      </c>
      <c r="B48" s="62" t="s">
        <v>360</v>
      </c>
      <c r="C48" s="63" t="s">
        <v>14</v>
      </c>
      <c r="D48" s="64">
        <v>2213.4</v>
      </c>
      <c r="E48" s="72">
        <v>250</v>
      </c>
      <c r="F48" s="72">
        <v>601</v>
      </c>
      <c r="G48" s="72">
        <f t="shared" si="0"/>
        <v>3064.4</v>
      </c>
      <c r="H48" s="64">
        <v>135.94</v>
      </c>
      <c r="I48" s="72">
        <f t="shared" si="3"/>
        <v>2928.46</v>
      </c>
      <c r="J48" s="72"/>
    </row>
    <row r="49" spans="1:10" ht="24.95" customHeight="1" x14ac:dyDescent="0.2">
      <c r="A49" s="68">
        <f t="shared" si="2"/>
        <v>40</v>
      </c>
      <c r="B49" s="62" t="s">
        <v>576</v>
      </c>
      <c r="C49" s="63" t="s">
        <v>551</v>
      </c>
      <c r="D49" s="64">
        <v>2344.84</v>
      </c>
      <c r="E49" s="72">
        <v>250</v>
      </c>
      <c r="F49" s="72">
        <v>500</v>
      </c>
      <c r="G49" s="72">
        <f t="shared" si="0"/>
        <v>3094.84</v>
      </c>
      <c r="H49" s="64">
        <v>137.41</v>
      </c>
      <c r="I49" s="72">
        <f t="shared" si="3"/>
        <v>2957.4300000000003</v>
      </c>
      <c r="J49" s="72"/>
    </row>
    <row r="50" spans="1:10" ht="24.95" customHeight="1" x14ac:dyDescent="0.2">
      <c r="A50" s="68">
        <f t="shared" si="2"/>
        <v>41</v>
      </c>
      <c r="B50" s="62" t="s">
        <v>577</v>
      </c>
      <c r="C50" s="63" t="s">
        <v>192</v>
      </c>
      <c r="D50" s="64">
        <v>2506.66</v>
      </c>
      <c r="E50" s="72">
        <v>250</v>
      </c>
      <c r="F50" s="72">
        <v>500</v>
      </c>
      <c r="G50" s="72">
        <f t="shared" si="0"/>
        <v>3256.66</v>
      </c>
      <c r="H50" s="64">
        <v>145.22</v>
      </c>
      <c r="I50" s="72">
        <f t="shared" si="3"/>
        <v>3111.44</v>
      </c>
      <c r="J50" s="72"/>
    </row>
    <row r="51" spans="1:10" ht="24.95" customHeight="1" x14ac:dyDescent="0.2">
      <c r="A51" s="68">
        <f t="shared" si="2"/>
        <v>42</v>
      </c>
      <c r="B51" s="62" t="s">
        <v>382</v>
      </c>
      <c r="C51" s="63" t="s">
        <v>551</v>
      </c>
      <c r="D51" s="64">
        <v>2344.84</v>
      </c>
      <c r="E51" s="72">
        <v>250</v>
      </c>
      <c r="F51" s="72">
        <v>500</v>
      </c>
      <c r="G51" s="72">
        <f t="shared" si="0"/>
        <v>3094.84</v>
      </c>
      <c r="H51" s="64">
        <v>137.41</v>
      </c>
      <c r="I51" s="72">
        <f t="shared" si="3"/>
        <v>2957.4300000000003</v>
      </c>
      <c r="J51" s="72"/>
    </row>
    <row r="52" spans="1:10" ht="24.95" customHeight="1" x14ac:dyDescent="0.2">
      <c r="A52" s="68">
        <f t="shared" si="2"/>
        <v>43</v>
      </c>
      <c r="B52" s="62" t="s">
        <v>578</v>
      </c>
      <c r="C52" s="63" t="s">
        <v>192</v>
      </c>
      <c r="D52" s="64">
        <v>2506.66</v>
      </c>
      <c r="E52" s="72">
        <v>250</v>
      </c>
      <c r="F52" s="72">
        <v>500</v>
      </c>
      <c r="G52" s="72">
        <f t="shared" si="0"/>
        <v>3256.66</v>
      </c>
      <c r="H52" s="64">
        <v>145.22</v>
      </c>
      <c r="I52" s="72">
        <f t="shared" si="3"/>
        <v>3111.44</v>
      </c>
      <c r="J52" s="72"/>
    </row>
    <row r="53" spans="1:10" ht="24.95" customHeight="1" x14ac:dyDescent="0.2">
      <c r="A53" s="68">
        <f t="shared" si="2"/>
        <v>44</v>
      </c>
      <c r="B53" s="62" t="s">
        <v>579</v>
      </c>
      <c r="C53" s="63" t="s">
        <v>199</v>
      </c>
      <c r="D53" s="64">
        <v>2248.7399999999998</v>
      </c>
      <c r="E53" s="72">
        <v>250</v>
      </c>
      <c r="F53" s="72">
        <v>590</v>
      </c>
      <c r="G53" s="72">
        <f t="shared" si="0"/>
        <v>3088.74</v>
      </c>
      <c r="H53" s="64">
        <v>137.11000000000001</v>
      </c>
      <c r="I53" s="72">
        <f t="shared" si="3"/>
        <v>2951.6299999999997</v>
      </c>
      <c r="J53" s="72"/>
    </row>
    <row r="54" spans="1:10" ht="24.95" customHeight="1" x14ac:dyDescent="0.2">
      <c r="A54" s="68">
        <f t="shared" si="2"/>
        <v>45</v>
      </c>
      <c r="B54" s="62" t="s">
        <v>354</v>
      </c>
      <c r="C54" s="63" t="s">
        <v>184</v>
      </c>
      <c r="D54" s="64">
        <v>2213.4</v>
      </c>
      <c r="E54" s="72">
        <v>250</v>
      </c>
      <c r="F54" s="72">
        <v>601</v>
      </c>
      <c r="G54" s="72">
        <f t="shared" si="0"/>
        <v>3064.4</v>
      </c>
      <c r="H54" s="64">
        <v>135.94</v>
      </c>
      <c r="I54" s="72">
        <f t="shared" si="3"/>
        <v>2928.46</v>
      </c>
      <c r="J54" s="72"/>
    </row>
    <row r="55" spans="1:10" ht="24.95" customHeight="1" x14ac:dyDescent="0.2">
      <c r="A55" s="68">
        <f t="shared" si="2"/>
        <v>46</v>
      </c>
      <c r="B55" s="62" t="s">
        <v>580</v>
      </c>
      <c r="C55" s="63" t="s">
        <v>199</v>
      </c>
      <c r="D55" s="64">
        <v>2248.7399999999998</v>
      </c>
      <c r="E55" s="72">
        <v>250</v>
      </c>
      <c r="F55" s="72">
        <v>590</v>
      </c>
      <c r="G55" s="72">
        <f t="shared" si="0"/>
        <v>3088.74</v>
      </c>
      <c r="H55" s="64">
        <v>137.11000000000001</v>
      </c>
      <c r="I55" s="72">
        <f t="shared" si="3"/>
        <v>2951.6299999999997</v>
      </c>
      <c r="J55" s="72"/>
    </row>
    <row r="56" spans="1:10" ht="24.95" customHeight="1" x14ac:dyDescent="0.2">
      <c r="A56" s="68">
        <f t="shared" si="2"/>
        <v>47</v>
      </c>
      <c r="B56" s="62" t="s">
        <v>370</v>
      </c>
      <c r="C56" s="63" t="s">
        <v>199</v>
      </c>
      <c r="D56" s="64">
        <v>2248.7399999999998</v>
      </c>
      <c r="E56" s="72">
        <v>250</v>
      </c>
      <c r="F56" s="72">
        <v>590</v>
      </c>
      <c r="G56" s="72">
        <f t="shared" si="0"/>
        <v>3088.74</v>
      </c>
      <c r="H56" s="64">
        <v>137.11000000000001</v>
      </c>
      <c r="I56" s="72">
        <f t="shared" si="3"/>
        <v>2951.6299999999997</v>
      </c>
      <c r="J56" s="72"/>
    </row>
    <row r="57" spans="1:10" ht="24.95" customHeight="1" x14ac:dyDescent="0.2">
      <c r="A57" s="68">
        <f t="shared" si="2"/>
        <v>48</v>
      </c>
      <c r="B57" s="62" t="s">
        <v>371</v>
      </c>
      <c r="C57" s="63" t="s">
        <v>199</v>
      </c>
      <c r="D57" s="64">
        <v>2248.7399999999998</v>
      </c>
      <c r="E57" s="72">
        <v>250</v>
      </c>
      <c r="F57" s="72">
        <v>590</v>
      </c>
      <c r="G57" s="72">
        <f t="shared" si="0"/>
        <v>3088.74</v>
      </c>
      <c r="H57" s="64">
        <v>137.11000000000001</v>
      </c>
      <c r="I57" s="72">
        <f t="shared" si="3"/>
        <v>2951.6299999999997</v>
      </c>
      <c r="J57" s="72"/>
    </row>
    <row r="58" spans="1:10" ht="24.95" customHeight="1" x14ac:dyDescent="0.2">
      <c r="A58" s="68">
        <f t="shared" si="2"/>
        <v>49</v>
      </c>
      <c r="B58" s="62" t="s">
        <v>442</v>
      </c>
      <c r="C58" s="63" t="s">
        <v>199</v>
      </c>
      <c r="D58" s="64">
        <v>2248.7399999999998</v>
      </c>
      <c r="E58" s="72">
        <v>250</v>
      </c>
      <c r="F58" s="72">
        <v>590</v>
      </c>
      <c r="G58" s="72">
        <f t="shared" si="0"/>
        <v>3088.74</v>
      </c>
      <c r="H58" s="64">
        <v>137.11000000000001</v>
      </c>
      <c r="I58" s="72">
        <f t="shared" si="3"/>
        <v>2951.6299999999997</v>
      </c>
      <c r="J58" s="72"/>
    </row>
    <row r="59" spans="1:10" ht="24.95" customHeight="1" x14ac:dyDescent="0.2">
      <c r="A59" s="68">
        <f t="shared" si="2"/>
        <v>50</v>
      </c>
      <c r="B59" s="62" t="s">
        <v>581</v>
      </c>
      <c r="C59" s="63" t="s">
        <v>14</v>
      </c>
      <c r="D59" s="64">
        <v>2213.4</v>
      </c>
      <c r="E59" s="72">
        <v>250</v>
      </c>
      <c r="F59" s="72">
        <v>601</v>
      </c>
      <c r="G59" s="72">
        <f t="shared" si="0"/>
        <v>3064.4</v>
      </c>
      <c r="H59" s="64">
        <v>135.94</v>
      </c>
      <c r="I59" s="72">
        <f t="shared" si="3"/>
        <v>2928.46</v>
      </c>
      <c r="J59" s="72"/>
    </row>
    <row r="60" spans="1:10" ht="24.95" customHeight="1" x14ac:dyDescent="0.2">
      <c r="A60" s="68">
        <f t="shared" si="2"/>
        <v>51</v>
      </c>
      <c r="B60" s="62" t="s">
        <v>383</v>
      </c>
      <c r="C60" s="63" t="s">
        <v>551</v>
      </c>
      <c r="D60" s="64">
        <v>2344.84</v>
      </c>
      <c r="E60" s="72">
        <v>250</v>
      </c>
      <c r="F60" s="72">
        <v>500</v>
      </c>
      <c r="G60" s="72">
        <f t="shared" si="0"/>
        <v>3094.84</v>
      </c>
      <c r="H60" s="64">
        <v>137.41</v>
      </c>
      <c r="I60" s="72">
        <f t="shared" si="3"/>
        <v>2957.4300000000003</v>
      </c>
      <c r="J60" s="72"/>
    </row>
    <row r="61" spans="1:10" ht="24.95" customHeight="1" x14ac:dyDescent="0.2">
      <c r="A61" s="68">
        <f t="shared" si="2"/>
        <v>52</v>
      </c>
      <c r="B61" s="62" t="s">
        <v>372</v>
      </c>
      <c r="C61" s="63" t="s">
        <v>199</v>
      </c>
      <c r="D61" s="64">
        <v>2248.7399999999998</v>
      </c>
      <c r="E61" s="72">
        <v>250</v>
      </c>
      <c r="F61" s="72">
        <v>590</v>
      </c>
      <c r="G61" s="72">
        <f t="shared" si="0"/>
        <v>3088.74</v>
      </c>
      <c r="H61" s="64">
        <v>137.11000000000001</v>
      </c>
      <c r="I61" s="72">
        <f t="shared" si="3"/>
        <v>2951.6299999999997</v>
      </c>
      <c r="J61" s="72"/>
    </row>
    <row r="62" spans="1:10" ht="24.95" customHeight="1" x14ac:dyDescent="0.2">
      <c r="A62" s="68">
        <f t="shared" si="2"/>
        <v>53</v>
      </c>
      <c r="B62" s="62" t="s">
        <v>582</v>
      </c>
      <c r="C62" s="63" t="s">
        <v>199</v>
      </c>
      <c r="D62" s="64">
        <v>1378.26</v>
      </c>
      <c r="E62" s="72">
        <v>153.22999999999999</v>
      </c>
      <c r="F62" s="72">
        <v>361.61</v>
      </c>
      <c r="G62" s="72">
        <f t="shared" si="0"/>
        <v>1893.1</v>
      </c>
      <c r="H62" s="64">
        <v>84.04</v>
      </c>
      <c r="I62" s="72">
        <f t="shared" si="3"/>
        <v>1809.06</v>
      </c>
      <c r="J62" s="72"/>
    </row>
    <row r="63" spans="1:10" ht="24.95" customHeight="1" x14ac:dyDescent="0.2">
      <c r="A63" s="68">
        <f t="shared" si="2"/>
        <v>54</v>
      </c>
      <c r="B63" s="62" t="s">
        <v>583</v>
      </c>
      <c r="C63" s="63" t="s">
        <v>199</v>
      </c>
      <c r="D63" s="64">
        <v>2248.7399999999998</v>
      </c>
      <c r="E63" s="72">
        <v>250</v>
      </c>
      <c r="F63" s="72">
        <v>590</v>
      </c>
      <c r="G63" s="72">
        <f t="shared" si="0"/>
        <v>3088.74</v>
      </c>
      <c r="H63" s="64">
        <v>137.11000000000001</v>
      </c>
      <c r="I63" s="72">
        <f t="shared" si="3"/>
        <v>2951.6299999999997</v>
      </c>
      <c r="J63" s="72"/>
    </row>
    <row r="64" spans="1:10" ht="24.95" customHeight="1" x14ac:dyDescent="0.2">
      <c r="A64" s="68">
        <f t="shared" si="2"/>
        <v>55</v>
      </c>
      <c r="B64" s="62" t="s">
        <v>361</v>
      </c>
      <c r="C64" s="63" t="s">
        <v>14</v>
      </c>
      <c r="D64" s="64">
        <v>2213.4</v>
      </c>
      <c r="E64" s="72">
        <v>250</v>
      </c>
      <c r="F64" s="72">
        <v>601</v>
      </c>
      <c r="G64" s="72">
        <f t="shared" si="0"/>
        <v>3064.4</v>
      </c>
      <c r="H64" s="64">
        <v>135.94</v>
      </c>
      <c r="I64" s="72">
        <f t="shared" si="3"/>
        <v>2928.46</v>
      </c>
      <c r="J64" s="72"/>
    </row>
    <row r="65" spans="1:10" ht="24.95" customHeight="1" x14ac:dyDescent="0.2">
      <c r="A65" s="68">
        <f t="shared" si="2"/>
        <v>56</v>
      </c>
      <c r="B65" s="62" t="s">
        <v>584</v>
      </c>
      <c r="C65" s="63" t="s">
        <v>551</v>
      </c>
      <c r="D65" s="64">
        <v>2344.84</v>
      </c>
      <c r="E65" s="72">
        <v>250</v>
      </c>
      <c r="F65" s="72">
        <v>500</v>
      </c>
      <c r="G65" s="72">
        <f t="shared" si="0"/>
        <v>3094.84</v>
      </c>
      <c r="H65" s="64">
        <v>137.41</v>
      </c>
      <c r="I65" s="72">
        <f t="shared" si="3"/>
        <v>2957.4300000000003</v>
      </c>
      <c r="J65" s="72"/>
    </row>
    <row r="66" spans="1:10" ht="24.95" customHeight="1" x14ac:dyDescent="0.2">
      <c r="A66" s="68">
        <f t="shared" si="2"/>
        <v>57</v>
      </c>
      <c r="B66" s="62" t="s">
        <v>373</v>
      </c>
      <c r="C66" s="63" t="s">
        <v>199</v>
      </c>
      <c r="D66" s="64">
        <v>2248.7399999999998</v>
      </c>
      <c r="E66" s="72">
        <v>250</v>
      </c>
      <c r="F66" s="72">
        <v>590</v>
      </c>
      <c r="G66" s="72">
        <f t="shared" si="0"/>
        <v>3088.74</v>
      </c>
      <c r="H66" s="64">
        <v>137.11000000000001</v>
      </c>
      <c r="I66" s="72">
        <f t="shared" si="3"/>
        <v>2951.6299999999997</v>
      </c>
      <c r="J66" s="72"/>
    </row>
    <row r="67" spans="1:10" ht="24.95" customHeight="1" x14ac:dyDescent="0.2">
      <c r="A67" s="68">
        <f t="shared" si="2"/>
        <v>58</v>
      </c>
      <c r="B67" s="62" t="s">
        <v>384</v>
      </c>
      <c r="C67" s="63" t="s">
        <v>551</v>
      </c>
      <c r="D67" s="64">
        <v>2344.84</v>
      </c>
      <c r="E67" s="72">
        <v>250</v>
      </c>
      <c r="F67" s="72">
        <v>500</v>
      </c>
      <c r="G67" s="72">
        <f t="shared" si="0"/>
        <v>3094.84</v>
      </c>
      <c r="H67" s="64">
        <v>137.41</v>
      </c>
      <c r="I67" s="72">
        <f t="shared" si="3"/>
        <v>2957.4300000000003</v>
      </c>
      <c r="J67" s="72"/>
    </row>
    <row r="68" spans="1:10" ht="24.95" customHeight="1" x14ac:dyDescent="0.2">
      <c r="A68" s="68">
        <f t="shared" si="2"/>
        <v>59</v>
      </c>
      <c r="B68" s="62" t="s">
        <v>362</v>
      </c>
      <c r="C68" s="63" t="s">
        <v>14</v>
      </c>
      <c r="D68" s="64">
        <v>2213.4</v>
      </c>
      <c r="E68" s="72">
        <v>250</v>
      </c>
      <c r="F68" s="72">
        <v>601</v>
      </c>
      <c r="G68" s="72">
        <f t="shared" si="0"/>
        <v>3064.4</v>
      </c>
      <c r="H68" s="64">
        <v>135.94</v>
      </c>
      <c r="I68" s="72">
        <f t="shared" si="3"/>
        <v>2928.46</v>
      </c>
      <c r="J68" s="72"/>
    </row>
    <row r="69" spans="1:10" ht="24.95" customHeight="1" x14ac:dyDescent="0.2">
      <c r="A69" s="68">
        <f t="shared" si="2"/>
        <v>60</v>
      </c>
      <c r="B69" s="62" t="s">
        <v>385</v>
      </c>
      <c r="C69" s="63" t="s">
        <v>551</v>
      </c>
      <c r="D69" s="64">
        <v>2344.84</v>
      </c>
      <c r="E69" s="72">
        <v>250</v>
      </c>
      <c r="F69" s="72">
        <v>500</v>
      </c>
      <c r="G69" s="72">
        <f t="shared" si="0"/>
        <v>3094.84</v>
      </c>
      <c r="H69" s="64">
        <v>137.41</v>
      </c>
      <c r="I69" s="72">
        <f t="shared" si="3"/>
        <v>2957.4300000000003</v>
      </c>
      <c r="J69" s="72"/>
    </row>
    <row r="70" spans="1:10" ht="24.95" customHeight="1" x14ac:dyDescent="0.2">
      <c r="A70" s="68">
        <f t="shared" si="2"/>
        <v>61</v>
      </c>
      <c r="B70" s="62" t="s">
        <v>378</v>
      </c>
      <c r="C70" s="63" t="s">
        <v>192</v>
      </c>
      <c r="D70" s="64">
        <v>2506.66</v>
      </c>
      <c r="E70" s="72">
        <v>250</v>
      </c>
      <c r="F70" s="72">
        <v>500</v>
      </c>
      <c r="G70" s="72">
        <f t="shared" si="0"/>
        <v>3256.66</v>
      </c>
      <c r="H70" s="64">
        <v>145.22</v>
      </c>
      <c r="I70" s="72">
        <f t="shared" si="3"/>
        <v>3111.44</v>
      </c>
      <c r="J70" s="72"/>
    </row>
    <row r="71" spans="1:10" ht="24.95" customHeight="1" x14ac:dyDescent="0.2">
      <c r="A71" s="68">
        <f t="shared" si="2"/>
        <v>62</v>
      </c>
      <c r="B71" s="62" t="s">
        <v>585</v>
      </c>
      <c r="C71" s="63" t="s">
        <v>14</v>
      </c>
      <c r="D71" s="64">
        <v>2213.4</v>
      </c>
      <c r="E71" s="72">
        <v>250</v>
      </c>
      <c r="F71" s="72">
        <v>601</v>
      </c>
      <c r="G71" s="72">
        <f t="shared" si="0"/>
        <v>3064.4</v>
      </c>
      <c r="H71" s="64">
        <v>135.94</v>
      </c>
      <c r="I71" s="72">
        <f t="shared" si="3"/>
        <v>2928.46</v>
      </c>
      <c r="J71" s="72"/>
    </row>
    <row r="72" spans="1:10" ht="24.95" customHeight="1" x14ac:dyDescent="0.2">
      <c r="A72" s="68">
        <f t="shared" si="2"/>
        <v>63</v>
      </c>
      <c r="B72" s="62" t="s">
        <v>586</v>
      </c>
      <c r="C72" s="63" t="s">
        <v>14</v>
      </c>
      <c r="D72" s="64">
        <v>2213.4</v>
      </c>
      <c r="E72" s="72">
        <v>250</v>
      </c>
      <c r="F72" s="72">
        <v>601</v>
      </c>
      <c r="G72" s="72">
        <f t="shared" si="0"/>
        <v>3064.4</v>
      </c>
      <c r="H72" s="64">
        <v>135.94</v>
      </c>
      <c r="I72" s="72">
        <f t="shared" si="3"/>
        <v>2928.46</v>
      </c>
      <c r="J72" s="72"/>
    </row>
    <row r="73" spans="1:10" ht="24.95" customHeight="1" x14ac:dyDescent="0.2">
      <c r="A73" s="68">
        <f t="shared" ref="A73:A131" si="4">1+A72</f>
        <v>64</v>
      </c>
      <c r="B73" s="62" t="s">
        <v>441</v>
      </c>
      <c r="C73" s="63" t="s">
        <v>14</v>
      </c>
      <c r="D73" s="64">
        <v>2213.4</v>
      </c>
      <c r="E73" s="72">
        <v>250</v>
      </c>
      <c r="F73" s="72">
        <v>601</v>
      </c>
      <c r="G73" s="72">
        <f t="shared" si="0"/>
        <v>3064.4</v>
      </c>
      <c r="H73" s="64">
        <v>135.94</v>
      </c>
      <c r="I73" s="72">
        <f t="shared" si="3"/>
        <v>2928.46</v>
      </c>
      <c r="J73" s="72"/>
    </row>
    <row r="74" spans="1:10" ht="24.95" customHeight="1" x14ac:dyDescent="0.2">
      <c r="A74" s="68">
        <f t="shared" si="4"/>
        <v>65</v>
      </c>
      <c r="B74" s="62" t="s">
        <v>587</v>
      </c>
      <c r="C74" s="63" t="s">
        <v>14</v>
      </c>
      <c r="D74" s="64">
        <v>2213.4</v>
      </c>
      <c r="E74" s="72">
        <v>250</v>
      </c>
      <c r="F74" s="72">
        <v>601</v>
      </c>
      <c r="G74" s="72">
        <f t="shared" ref="G74:G137" si="5">SUM(D74:F74)</f>
        <v>3064.4</v>
      </c>
      <c r="H74" s="64">
        <v>135.94</v>
      </c>
      <c r="I74" s="72">
        <f t="shared" si="3"/>
        <v>2928.46</v>
      </c>
      <c r="J74" s="72"/>
    </row>
    <row r="75" spans="1:10" ht="24.95" customHeight="1" x14ac:dyDescent="0.2">
      <c r="A75" s="68">
        <f t="shared" si="4"/>
        <v>66</v>
      </c>
      <c r="B75" s="62" t="s">
        <v>363</v>
      </c>
      <c r="C75" s="63" t="s">
        <v>14</v>
      </c>
      <c r="D75" s="64">
        <v>2213.4</v>
      </c>
      <c r="E75" s="72">
        <v>250</v>
      </c>
      <c r="F75" s="72">
        <v>601</v>
      </c>
      <c r="G75" s="72">
        <f t="shared" si="5"/>
        <v>3064.4</v>
      </c>
      <c r="H75" s="64">
        <v>135.94</v>
      </c>
      <c r="I75" s="72">
        <f t="shared" si="3"/>
        <v>2928.46</v>
      </c>
      <c r="J75" s="72"/>
    </row>
    <row r="76" spans="1:10" ht="24.95" customHeight="1" x14ac:dyDescent="0.2">
      <c r="A76" s="68">
        <f t="shared" si="4"/>
        <v>67</v>
      </c>
      <c r="B76" s="62" t="s">
        <v>588</v>
      </c>
      <c r="C76" s="63" t="s">
        <v>199</v>
      </c>
      <c r="D76" s="64">
        <v>2248.7399999999998</v>
      </c>
      <c r="E76" s="72">
        <v>250</v>
      </c>
      <c r="F76" s="72">
        <v>590</v>
      </c>
      <c r="G76" s="72">
        <f t="shared" si="5"/>
        <v>3088.74</v>
      </c>
      <c r="H76" s="64">
        <v>137.11000000000001</v>
      </c>
      <c r="I76" s="72">
        <f t="shared" si="3"/>
        <v>2951.6299999999997</v>
      </c>
      <c r="J76" s="72"/>
    </row>
    <row r="77" spans="1:10" ht="24.95" customHeight="1" x14ac:dyDescent="0.2">
      <c r="A77" s="68">
        <f t="shared" si="4"/>
        <v>68</v>
      </c>
      <c r="B77" s="62" t="s">
        <v>444</v>
      </c>
      <c r="C77" s="63" t="s">
        <v>551</v>
      </c>
      <c r="D77" s="64">
        <v>2344.84</v>
      </c>
      <c r="E77" s="72">
        <v>250</v>
      </c>
      <c r="F77" s="72">
        <v>500</v>
      </c>
      <c r="G77" s="72">
        <f t="shared" si="5"/>
        <v>3094.84</v>
      </c>
      <c r="H77" s="64">
        <v>137.41</v>
      </c>
      <c r="I77" s="72">
        <f t="shared" si="3"/>
        <v>2957.4300000000003</v>
      </c>
      <c r="J77" s="72"/>
    </row>
    <row r="78" spans="1:10" ht="24.95" customHeight="1" x14ac:dyDescent="0.2">
      <c r="A78" s="68">
        <f t="shared" si="4"/>
        <v>69</v>
      </c>
      <c r="B78" s="62" t="s">
        <v>374</v>
      </c>
      <c r="C78" s="63" t="s">
        <v>199</v>
      </c>
      <c r="D78" s="64">
        <v>2248.7399999999998</v>
      </c>
      <c r="E78" s="72">
        <v>250</v>
      </c>
      <c r="F78" s="72">
        <v>590</v>
      </c>
      <c r="G78" s="72">
        <f t="shared" si="5"/>
        <v>3088.74</v>
      </c>
      <c r="H78" s="64">
        <v>137.11000000000001</v>
      </c>
      <c r="I78" s="72">
        <f t="shared" si="3"/>
        <v>2951.6299999999997</v>
      </c>
      <c r="J78" s="72"/>
    </row>
    <row r="79" spans="1:10" ht="24.95" customHeight="1" x14ac:dyDescent="0.2">
      <c r="A79" s="68">
        <f t="shared" si="4"/>
        <v>70</v>
      </c>
      <c r="B79" s="62" t="s">
        <v>589</v>
      </c>
      <c r="C79" s="63" t="s">
        <v>199</v>
      </c>
      <c r="D79" s="64">
        <v>2248.7399999999998</v>
      </c>
      <c r="E79" s="72">
        <v>250</v>
      </c>
      <c r="F79" s="72">
        <v>590</v>
      </c>
      <c r="G79" s="72">
        <f t="shared" si="5"/>
        <v>3088.74</v>
      </c>
      <c r="H79" s="64">
        <v>137.11000000000001</v>
      </c>
      <c r="I79" s="72">
        <f t="shared" si="3"/>
        <v>2951.6299999999997</v>
      </c>
      <c r="J79" s="72"/>
    </row>
    <row r="80" spans="1:10" ht="24.95" customHeight="1" x14ac:dyDescent="0.2">
      <c r="A80" s="68">
        <f t="shared" si="4"/>
        <v>71</v>
      </c>
      <c r="B80" s="62" t="s">
        <v>590</v>
      </c>
      <c r="C80" s="63" t="s">
        <v>199</v>
      </c>
      <c r="D80" s="64">
        <v>2248.7399999999998</v>
      </c>
      <c r="E80" s="72">
        <v>250</v>
      </c>
      <c r="F80" s="72">
        <v>590</v>
      </c>
      <c r="G80" s="72">
        <f t="shared" si="5"/>
        <v>3088.74</v>
      </c>
      <c r="H80" s="64">
        <v>449.37</v>
      </c>
      <c r="I80" s="72">
        <f t="shared" si="3"/>
        <v>2639.37</v>
      </c>
      <c r="J80" s="72"/>
    </row>
    <row r="81" spans="1:10" ht="24.95" customHeight="1" x14ac:dyDescent="0.2">
      <c r="A81" s="68">
        <f t="shared" si="4"/>
        <v>72</v>
      </c>
      <c r="B81" s="62" t="s">
        <v>364</v>
      </c>
      <c r="C81" s="63" t="s">
        <v>14</v>
      </c>
      <c r="D81" s="64">
        <v>2213.4</v>
      </c>
      <c r="E81" s="72">
        <v>250</v>
      </c>
      <c r="F81" s="72">
        <v>601</v>
      </c>
      <c r="G81" s="72">
        <f t="shared" si="5"/>
        <v>3064.4</v>
      </c>
      <c r="H81" s="64">
        <v>445.52</v>
      </c>
      <c r="I81" s="72">
        <f t="shared" si="3"/>
        <v>2618.88</v>
      </c>
      <c r="J81" s="72"/>
    </row>
    <row r="82" spans="1:10" ht="24.95" customHeight="1" x14ac:dyDescent="0.2">
      <c r="A82" s="68">
        <f t="shared" si="4"/>
        <v>73</v>
      </c>
      <c r="B82" s="62" t="s">
        <v>443</v>
      </c>
      <c r="C82" s="63" t="s">
        <v>199</v>
      </c>
      <c r="D82" s="64">
        <v>2248.7399999999998</v>
      </c>
      <c r="E82" s="72">
        <v>250</v>
      </c>
      <c r="F82" s="72">
        <v>590</v>
      </c>
      <c r="G82" s="72">
        <f t="shared" si="5"/>
        <v>3088.74</v>
      </c>
      <c r="H82" s="64">
        <v>137.11000000000001</v>
      </c>
      <c r="I82" s="72">
        <f t="shared" si="3"/>
        <v>2951.6299999999997</v>
      </c>
      <c r="J82" s="72"/>
    </row>
    <row r="83" spans="1:10" ht="24.95" customHeight="1" x14ac:dyDescent="0.2">
      <c r="A83" s="68">
        <f t="shared" si="4"/>
        <v>74</v>
      </c>
      <c r="B83" s="62" t="s">
        <v>386</v>
      </c>
      <c r="C83" s="63" t="s">
        <v>551</v>
      </c>
      <c r="D83" s="64">
        <v>2344.84</v>
      </c>
      <c r="E83" s="72">
        <v>250</v>
      </c>
      <c r="F83" s="72">
        <v>500</v>
      </c>
      <c r="G83" s="72">
        <f t="shared" si="5"/>
        <v>3094.84</v>
      </c>
      <c r="H83" s="64">
        <v>137.41</v>
      </c>
      <c r="I83" s="72">
        <f t="shared" si="3"/>
        <v>2957.4300000000003</v>
      </c>
      <c r="J83" s="72"/>
    </row>
    <row r="84" spans="1:10" ht="24.95" customHeight="1" x14ac:dyDescent="0.2">
      <c r="A84" s="68">
        <f t="shared" si="4"/>
        <v>75</v>
      </c>
      <c r="B84" s="62" t="s">
        <v>365</v>
      </c>
      <c r="C84" s="63" t="s">
        <v>14</v>
      </c>
      <c r="D84" s="64">
        <v>2213.4</v>
      </c>
      <c r="E84" s="72">
        <v>250</v>
      </c>
      <c r="F84" s="72">
        <v>601</v>
      </c>
      <c r="G84" s="72">
        <f t="shared" si="5"/>
        <v>3064.4</v>
      </c>
      <c r="H84" s="64">
        <v>135.94</v>
      </c>
      <c r="I84" s="72">
        <f t="shared" si="3"/>
        <v>2928.46</v>
      </c>
      <c r="J84" s="72"/>
    </row>
    <row r="85" spans="1:10" ht="24.95" customHeight="1" x14ac:dyDescent="0.2">
      <c r="A85" s="68">
        <f t="shared" si="4"/>
        <v>76</v>
      </c>
      <c r="B85" s="62" t="s">
        <v>387</v>
      </c>
      <c r="C85" s="63" t="s">
        <v>551</v>
      </c>
      <c r="D85" s="64">
        <v>2344.84</v>
      </c>
      <c r="E85" s="72">
        <v>250</v>
      </c>
      <c r="F85" s="72">
        <v>500</v>
      </c>
      <c r="G85" s="72">
        <f t="shared" si="5"/>
        <v>3094.84</v>
      </c>
      <c r="H85" s="64">
        <v>137.41</v>
      </c>
      <c r="I85" s="72">
        <f t="shared" si="3"/>
        <v>2957.4300000000003</v>
      </c>
      <c r="J85" s="72"/>
    </row>
    <row r="86" spans="1:10" ht="24.95" customHeight="1" x14ac:dyDescent="0.2">
      <c r="A86" s="68">
        <f t="shared" si="4"/>
        <v>77</v>
      </c>
      <c r="B86" s="62" t="s">
        <v>591</v>
      </c>
      <c r="C86" s="63" t="s">
        <v>192</v>
      </c>
      <c r="D86" s="64">
        <v>2506.66</v>
      </c>
      <c r="E86" s="72">
        <v>250</v>
      </c>
      <c r="F86" s="72">
        <v>500</v>
      </c>
      <c r="G86" s="72">
        <f t="shared" si="5"/>
        <v>3256.66</v>
      </c>
      <c r="H86" s="64">
        <v>145.22</v>
      </c>
      <c r="I86" s="72">
        <f t="shared" si="3"/>
        <v>3111.44</v>
      </c>
      <c r="J86" s="72"/>
    </row>
    <row r="87" spans="1:10" ht="24.95" customHeight="1" x14ac:dyDescent="0.2">
      <c r="A87" s="68">
        <f t="shared" si="4"/>
        <v>78</v>
      </c>
      <c r="B87" s="62" t="s">
        <v>592</v>
      </c>
      <c r="C87" s="63" t="s">
        <v>14</v>
      </c>
      <c r="D87" s="64">
        <v>2213.4</v>
      </c>
      <c r="E87" s="72">
        <v>250</v>
      </c>
      <c r="F87" s="72">
        <v>601</v>
      </c>
      <c r="G87" s="72">
        <f t="shared" si="5"/>
        <v>3064.4</v>
      </c>
      <c r="H87" s="64">
        <v>135.94</v>
      </c>
      <c r="I87" s="72">
        <f t="shared" si="3"/>
        <v>2928.46</v>
      </c>
      <c r="J87" s="72"/>
    </row>
    <row r="88" spans="1:10" ht="24.95" customHeight="1" x14ac:dyDescent="0.2">
      <c r="A88" s="68">
        <f t="shared" si="4"/>
        <v>79</v>
      </c>
      <c r="B88" s="62" t="s">
        <v>375</v>
      </c>
      <c r="C88" s="63" t="s">
        <v>199</v>
      </c>
      <c r="D88" s="64">
        <v>2248.7399999999998</v>
      </c>
      <c r="E88" s="72">
        <v>250</v>
      </c>
      <c r="F88" s="72">
        <v>590</v>
      </c>
      <c r="G88" s="72">
        <f t="shared" si="5"/>
        <v>3088.74</v>
      </c>
      <c r="H88" s="64">
        <v>137.11000000000001</v>
      </c>
      <c r="I88" s="72">
        <f t="shared" si="3"/>
        <v>2951.6299999999997</v>
      </c>
      <c r="J88" s="72"/>
    </row>
    <row r="89" spans="1:10" ht="24.95" customHeight="1" x14ac:dyDescent="0.2">
      <c r="A89" s="68">
        <f t="shared" si="4"/>
        <v>80</v>
      </c>
      <c r="B89" s="62" t="s">
        <v>593</v>
      </c>
      <c r="C89" s="63" t="s">
        <v>199</v>
      </c>
      <c r="D89" s="64">
        <v>2248.7399999999998</v>
      </c>
      <c r="E89" s="72">
        <v>250</v>
      </c>
      <c r="F89" s="72">
        <v>590</v>
      </c>
      <c r="G89" s="72">
        <f t="shared" si="5"/>
        <v>3088.74</v>
      </c>
      <c r="H89" s="64">
        <v>137.11000000000001</v>
      </c>
      <c r="I89" s="72">
        <f t="shared" si="3"/>
        <v>2951.6299999999997</v>
      </c>
      <c r="J89" s="72"/>
    </row>
    <row r="90" spans="1:10" ht="24.95" customHeight="1" x14ac:dyDescent="0.2">
      <c r="A90" s="68">
        <f t="shared" si="4"/>
        <v>81</v>
      </c>
      <c r="B90" s="62" t="s">
        <v>379</v>
      </c>
      <c r="C90" s="63" t="s">
        <v>192</v>
      </c>
      <c r="D90" s="64">
        <v>2506.66</v>
      </c>
      <c r="E90" s="72">
        <v>250</v>
      </c>
      <c r="F90" s="72">
        <v>500</v>
      </c>
      <c r="G90" s="72">
        <f t="shared" si="5"/>
        <v>3256.66</v>
      </c>
      <c r="H90" s="64">
        <v>145.22</v>
      </c>
      <c r="I90" s="72">
        <f t="shared" si="3"/>
        <v>3111.44</v>
      </c>
      <c r="J90" s="72"/>
    </row>
    <row r="91" spans="1:10" ht="24.95" customHeight="1" x14ac:dyDescent="0.2">
      <c r="A91" s="68">
        <f t="shared" si="4"/>
        <v>82</v>
      </c>
      <c r="B91" s="62" t="s">
        <v>388</v>
      </c>
      <c r="C91" s="63" t="s">
        <v>551</v>
      </c>
      <c r="D91" s="64">
        <v>2344.84</v>
      </c>
      <c r="E91" s="72">
        <v>250</v>
      </c>
      <c r="F91" s="72">
        <v>500</v>
      </c>
      <c r="G91" s="72">
        <f t="shared" si="5"/>
        <v>3094.84</v>
      </c>
      <c r="H91" s="64">
        <v>137.41</v>
      </c>
      <c r="I91" s="72">
        <f t="shared" si="3"/>
        <v>2957.4300000000003</v>
      </c>
      <c r="J91" s="72"/>
    </row>
    <row r="92" spans="1:10" ht="24.95" customHeight="1" x14ac:dyDescent="0.2">
      <c r="A92" s="68">
        <f t="shared" si="4"/>
        <v>83</v>
      </c>
      <c r="B92" s="62" t="s">
        <v>376</v>
      </c>
      <c r="C92" s="63" t="s">
        <v>199</v>
      </c>
      <c r="D92" s="64">
        <v>2248.7399999999998</v>
      </c>
      <c r="E92" s="72">
        <v>250</v>
      </c>
      <c r="F92" s="72">
        <v>590</v>
      </c>
      <c r="G92" s="72">
        <f t="shared" si="5"/>
        <v>3088.74</v>
      </c>
      <c r="H92" s="64">
        <v>137.11000000000001</v>
      </c>
      <c r="I92" s="72">
        <f t="shared" si="3"/>
        <v>2951.6299999999997</v>
      </c>
      <c r="J92" s="72"/>
    </row>
    <row r="93" spans="1:10" ht="24.95" customHeight="1" x14ac:dyDescent="0.2">
      <c r="A93" s="68">
        <f t="shared" si="4"/>
        <v>84</v>
      </c>
      <c r="B93" s="62" t="s">
        <v>355</v>
      </c>
      <c r="C93" s="63" t="s">
        <v>184</v>
      </c>
      <c r="D93" s="64">
        <v>2213.4</v>
      </c>
      <c r="E93" s="72">
        <v>250</v>
      </c>
      <c r="F93" s="72">
        <v>601</v>
      </c>
      <c r="G93" s="72">
        <f t="shared" si="5"/>
        <v>3064.4</v>
      </c>
      <c r="H93" s="64">
        <v>135.94</v>
      </c>
      <c r="I93" s="72">
        <f t="shared" si="3"/>
        <v>2928.46</v>
      </c>
      <c r="J93" s="72"/>
    </row>
    <row r="94" spans="1:10" ht="24.95" customHeight="1" x14ac:dyDescent="0.2">
      <c r="A94" s="68">
        <f t="shared" si="4"/>
        <v>85</v>
      </c>
      <c r="B94" s="62" t="s">
        <v>356</v>
      </c>
      <c r="C94" s="63" t="s">
        <v>184</v>
      </c>
      <c r="D94" s="64">
        <v>2213.4</v>
      </c>
      <c r="E94" s="72">
        <v>250</v>
      </c>
      <c r="F94" s="72">
        <v>601</v>
      </c>
      <c r="G94" s="72">
        <f t="shared" si="5"/>
        <v>3064.4</v>
      </c>
      <c r="H94" s="64">
        <v>135.94</v>
      </c>
      <c r="I94" s="72">
        <f t="shared" si="3"/>
        <v>2928.46</v>
      </c>
      <c r="J94" s="72"/>
    </row>
    <row r="95" spans="1:10" ht="24.95" customHeight="1" x14ac:dyDescent="0.2">
      <c r="A95" s="68">
        <f t="shared" si="4"/>
        <v>86</v>
      </c>
      <c r="B95" s="62" t="s">
        <v>594</v>
      </c>
      <c r="C95" s="63" t="s">
        <v>551</v>
      </c>
      <c r="D95" s="64">
        <v>2344.84</v>
      </c>
      <c r="E95" s="72">
        <v>250</v>
      </c>
      <c r="F95" s="72">
        <v>500</v>
      </c>
      <c r="G95" s="72">
        <f t="shared" si="5"/>
        <v>3094.84</v>
      </c>
      <c r="H95" s="64">
        <v>137.41</v>
      </c>
      <c r="I95" s="72">
        <f t="shared" si="3"/>
        <v>2957.4300000000003</v>
      </c>
      <c r="J95" s="72"/>
    </row>
    <row r="96" spans="1:10" ht="24.95" customHeight="1" x14ac:dyDescent="0.2">
      <c r="A96" s="68">
        <f t="shared" si="4"/>
        <v>87</v>
      </c>
      <c r="B96" s="62" t="s">
        <v>389</v>
      </c>
      <c r="C96" s="63" t="s">
        <v>551</v>
      </c>
      <c r="D96" s="64">
        <v>2344.84</v>
      </c>
      <c r="E96" s="72">
        <v>250</v>
      </c>
      <c r="F96" s="72">
        <v>500</v>
      </c>
      <c r="G96" s="72">
        <f t="shared" si="5"/>
        <v>3094.84</v>
      </c>
      <c r="H96" s="64">
        <v>137.41</v>
      </c>
      <c r="I96" s="72">
        <f t="shared" si="3"/>
        <v>2957.4300000000003</v>
      </c>
      <c r="J96" s="72"/>
    </row>
    <row r="97" spans="1:10" ht="24.95" customHeight="1" x14ac:dyDescent="0.2">
      <c r="A97" s="68">
        <f t="shared" si="4"/>
        <v>88</v>
      </c>
      <c r="B97" s="62" t="s">
        <v>366</v>
      </c>
      <c r="C97" s="63" t="s">
        <v>14</v>
      </c>
      <c r="D97" s="64">
        <v>2213.4</v>
      </c>
      <c r="E97" s="72">
        <v>250</v>
      </c>
      <c r="F97" s="72">
        <v>601</v>
      </c>
      <c r="G97" s="72">
        <f t="shared" si="5"/>
        <v>3064.4</v>
      </c>
      <c r="H97" s="64">
        <v>135.94</v>
      </c>
      <c r="I97" s="72">
        <f t="shared" si="3"/>
        <v>2928.46</v>
      </c>
      <c r="J97" s="72"/>
    </row>
    <row r="98" spans="1:10" ht="24.95" customHeight="1" x14ac:dyDescent="0.2">
      <c r="A98" s="68">
        <f t="shared" si="4"/>
        <v>89</v>
      </c>
      <c r="B98" s="62" t="s">
        <v>595</v>
      </c>
      <c r="C98" s="63" t="s">
        <v>14</v>
      </c>
      <c r="D98" s="64">
        <v>2213.4</v>
      </c>
      <c r="E98" s="72">
        <v>250</v>
      </c>
      <c r="F98" s="72">
        <v>601</v>
      </c>
      <c r="G98" s="72">
        <f t="shared" si="5"/>
        <v>3064.4</v>
      </c>
      <c r="H98" s="64">
        <v>135.94</v>
      </c>
      <c r="I98" s="72">
        <f t="shared" si="3"/>
        <v>2928.46</v>
      </c>
      <c r="J98" s="72"/>
    </row>
    <row r="99" spans="1:10" ht="24.95" customHeight="1" x14ac:dyDescent="0.2">
      <c r="A99" s="68">
        <f t="shared" si="4"/>
        <v>90</v>
      </c>
      <c r="B99" s="62" t="s">
        <v>596</v>
      </c>
      <c r="C99" s="63" t="s">
        <v>14</v>
      </c>
      <c r="D99" s="64">
        <v>2213.4</v>
      </c>
      <c r="E99" s="72">
        <v>250</v>
      </c>
      <c r="F99" s="72">
        <v>601</v>
      </c>
      <c r="G99" s="72">
        <f t="shared" si="5"/>
        <v>3064.4</v>
      </c>
      <c r="H99" s="64">
        <v>135.94</v>
      </c>
      <c r="I99" s="72">
        <f t="shared" si="3"/>
        <v>2928.46</v>
      </c>
      <c r="J99" s="72"/>
    </row>
    <row r="100" spans="1:10" ht="24.95" customHeight="1" x14ac:dyDescent="0.2">
      <c r="A100" s="68">
        <f t="shared" si="4"/>
        <v>91</v>
      </c>
      <c r="B100" s="62" t="s">
        <v>597</v>
      </c>
      <c r="C100" s="63" t="s">
        <v>199</v>
      </c>
      <c r="D100" s="64">
        <v>2248.7399999999998</v>
      </c>
      <c r="E100" s="72">
        <v>250</v>
      </c>
      <c r="F100" s="72">
        <v>590</v>
      </c>
      <c r="G100" s="72">
        <f t="shared" si="5"/>
        <v>3088.74</v>
      </c>
      <c r="H100" s="64">
        <v>137.11000000000001</v>
      </c>
      <c r="I100" s="72">
        <f t="shared" si="3"/>
        <v>2951.6299999999997</v>
      </c>
      <c r="J100" s="72"/>
    </row>
    <row r="101" spans="1:10" ht="24.95" customHeight="1" x14ac:dyDescent="0.2">
      <c r="A101" s="68">
        <f t="shared" si="4"/>
        <v>92</v>
      </c>
      <c r="B101" s="62" t="s">
        <v>357</v>
      </c>
      <c r="C101" s="63" t="s">
        <v>184</v>
      </c>
      <c r="D101" s="64">
        <v>2213.4</v>
      </c>
      <c r="E101" s="72">
        <v>250</v>
      </c>
      <c r="F101" s="72">
        <v>601</v>
      </c>
      <c r="G101" s="72">
        <f t="shared" si="5"/>
        <v>3064.4</v>
      </c>
      <c r="H101" s="64">
        <v>135.94</v>
      </c>
      <c r="I101" s="72">
        <f t="shared" si="3"/>
        <v>2928.46</v>
      </c>
      <c r="J101" s="72"/>
    </row>
    <row r="102" spans="1:10" ht="24.95" customHeight="1" x14ac:dyDescent="0.2">
      <c r="A102" s="68">
        <f t="shared" si="4"/>
        <v>93</v>
      </c>
      <c r="B102" s="62" t="s">
        <v>377</v>
      </c>
      <c r="C102" s="63" t="s">
        <v>199</v>
      </c>
      <c r="D102" s="64">
        <v>2248.7399999999998</v>
      </c>
      <c r="E102" s="72">
        <v>250</v>
      </c>
      <c r="F102" s="72">
        <v>590</v>
      </c>
      <c r="G102" s="72">
        <f t="shared" si="5"/>
        <v>3088.74</v>
      </c>
      <c r="H102" s="64">
        <v>137.11000000000001</v>
      </c>
      <c r="I102" s="72">
        <f t="shared" si="3"/>
        <v>2951.6299999999997</v>
      </c>
      <c r="J102" s="72"/>
    </row>
    <row r="103" spans="1:10" ht="24.95" customHeight="1" x14ac:dyDescent="0.2">
      <c r="A103" s="68">
        <f t="shared" si="4"/>
        <v>94</v>
      </c>
      <c r="B103" s="62" t="s">
        <v>367</v>
      </c>
      <c r="C103" s="63" t="s">
        <v>14</v>
      </c>
      <c r="D103" s="64">
        <v>2213.4</v>
      </c>
      <c r="E103" s="72">
        <v>250</v>
      </c>
      <c r="F103" s="72">
        <v>601</v>
      </c>
      <c r="G103" s="72">
        <f t="shared" si="5"/>
        <v>3064.4</v>
      </c>
      <c r="H103" s="64">
        <v>135.94</v>
      </c>
      <c r="I103" s="72">
        <f t="shared" ref="I103:I164" si="6">G103-H103</f>
        <v>2928.46</v>
      </c>
      <c r="J103" s="72"/>
    </row>
    <row r="104" spans="1:10" ht="24.95" customHeight="1" x14ac:dyDescent="0.2">
      <c r="A104" s="68">
        <f t="shared" si="4"/>
        <v>95</v>
      </c>
      <c r="B104" s="62" t="s">
        <v>598</v>
      </c>
      <c r="C104" s="63" t="s">
        <v>184</v>
      </c>
      <c r="D104" s="64">
        <v>2213.4</v>
      </c>
      <c r="E104" s="72">
        <v>250</v>
      </c>
      <c r="F104" s="72">
        <v>601</v>
      </c>
      <c r="G104" s="72">
        <f t="shared" si="5"/>
        <v>3064.4</v>
      </c>
      <c r="H104" s="64">
        <v>135.94</v>
      </c>
      <c r="I104" s="72">
        <f t="shared" si="6"/>
        <v>2928.46</v>
      </c>
      <c r="J104" s="72"/>
    </row>
    <row r="105" spans="1:10" ht="24.95" customHeight="1" x14ac:dyDescent="0.2">
      <c r="A105" s="68">
        <f t="shared" si="4"/>
        <v>96</v>
      </c>
      <c r="B105" s="62" t="s">
        <v>331</v>
      </c>
      <c r="C105" s="63" t="s">
        <v>184</v>
      </c>
      <c r="D105" s="64">
        <v>2213.4</v>
      </c>
      <c r="E105" s="72">
        <v>250</v>
      </c>
      <c r="F105" s="72">
        <v>601</v>
      </c>
      <c r="G105" s="72">
        <f t="shared" si="5"/>
        <v>3064.4</v>
      </c>
      <c r="H105" s="64">
        <v>135.94</v>
      </c>
      <c r="I105" s="72">
        <f t="shared" si="6"/>
        <v>2928.46</v>
      </c>
      <c r="J105" s="72"/>
    </row>
    <row r="106" spans="1:10" ht="24.95" customHeight="1" x14ac:dyDescent="0.2">
      <c r="A106" s="68">
        <f t="shared" si="4"/>
        <v>97</v>
      </c>
      <c r="B106" s="62" t="s">
        <v>599</v>
      </c>
      <c r="C106" s="63" t="s">
        <v>346</v>
      </c>
      <c r="D106" s="64">
        <v>2281.29</v>
      </c>
      <c r="E106" s="72">
        <v>250</v>
      </c>
      <c r="F106" s="72">
        <v>570</v>
      </c>
      <c r="G106" s="72">
        <f t="shared" si="5"/>
        <v>3101.29</v>
      </c>
      <c r="H106" s="64">
        <v>137.72</v>
      </c>
      <c r="I106" s="72">
        <f t="shared" si="6"/>
        <v>2963.57</v>
      </c>
      <c r="J106" s="72"/>
    </row>
    <row r="107" spans="1:10" ht="24.95" customHeight="1" x14ac:dyDescent="0.2">
      <c r="A107" s="68">
        <f t="shared" si="4"/>
        <v>98</v>
      </c>
      <c r="B107" s="62" t="s">
        <v>600</v>
      </c>
      <c r="C107" s="63" t="s">
        <v>199</v>
      </c>
      <c r="D107" s="64">
        <v>2248.7399999999998</v>
      </c>
      <c r="E107" s="72">
        <v>250</v>
      </c>
      <c r="F107" s="72">
        <v>590</v>
      </c>
      <c r="G107" s="72">
        <f t="shared" si="5"/>
        <v>3088.74</v>
      </c>
      <c r="H107" s="64">
        <v>137.11000000000001</v>
      </c>
      <c r="I107" s="72">
        <f t="shared" si="6"/>
        <v>2951.6299999999997</v>
      </c>
      <c r="J107" s="72"/>
    </row>
    <row r="108" spans="1:10" ht="24.95" customHeight="1" x14ac:dyDescent="0.2">
      <c r="A108" s="68">
        <f t="shared" si="4"/>
        <v>99</v>
      </c>
      <c r="B108" s="62" t="s">
        <v>332</v>
      </c>
      <c r="C108" s="63" t="s">
        <v>184</v>
      </c>
      <c r="D108" s="64">
        <v>2213.4</v>
      </c>
      <c r="E108" s="72">
        <v>250</v>
      </c>
      <c r="F108" s="72">
        <v>601</v>
      </c>
      <c r="G108" s="72">
        <f t="shared" si="5"/>
        <v>3064.4</v>
      </c>
      <c r="H108" s="64">
        <v>135.94</v>
      </c>
      <c r="I108" s="72">
        <f t="shared" si="6"/>
        <v>2928.46</v>
      </c>
      <c r="J108" s="72"/>
    </row>
    <row r="109" spans="1:10" ht="24.95" customHeight="1" x14ac:dyDescent="0.2">
      <c r="A109" s="68">
        <f t="shared" si="4"/>
        <v>100</v>
      </c>
      <c r="B109" s="62" t="s">
        <v>601</v>
      </c>
      <c r="C109" s="63" t="s">
        <v>14</v>
      </c>
      <c r="D109" s="64">
        <v>2213.4</v>
      </c>
      <c r="E109" s="72">
        <v>250</v>
      </c>
      <c r="F109" s="72">
        <v>601</v>
      </c>
      <c r="G109" s="72">
        <f t="shared" si="5"/>
        <v>3064.4</v>
      </c>
      <c r="H109" s="64">
        <v>135.94</v>
      </c>
      <c r="I109" s="72">
        <f t="shared" si="6"/>
        <v>2928.46</v>
      </c>
      <c r="J109" s="72"/>
    </row>
    <row r="110" spans="1:10" ht="24.95" customHeight="1" x14ac:dyDescent="0.2">
      <c r="A110" s="68">
        <f t="shared" si="4"/>
        <v>101</v>
      </c>
      <c r="B110" s="62" t="s">
        <v>333</v>
      </c>
      <c r="C110" s="63" t="s">
        <v>184</v>
      </c>
      <c r="D110" s="64">
        <v>2213.4</v>
      </c>
      <c r="E110" s="72">
        <v>250</v>
      </c>
      <c r="F110" s="72">
        <v>601</v>
      </c>
      <c r="G110" s="72">
        <f t="shared" si="5"/>
        <v>3064.4</v>
      </c>
      <c r="H110" s="64">
        <v>135.94</v>
      </c>
      <c r="I110" s="72">
        <f t="shared" si="6"/>
        <v>2928.46</v>
      </c>
      <c r="J110" s="72"/>
    </row>
    <row r="111" spans="1:10" ht="24.95" customHeight="1" x14ac:dyDescent="0.2">
      <c r="A111" s="68">
        <f t="shared" si="4"/>
        <v>102</v>
      </c>
      <c r="B111" s="62" t="s">
        <v>602</v>
      </c>
      <c r="C111" s="63" t="s">
        <v>199</v>
      </c>
      <c r="D111" s="64">
        <v>2248.7399999999998</v>
      </c>
      <c r="E111" s="72">
        <v>250</v>
      </c>
      <c r="F111" s="72">
        <v>590</v>
      </c>
      <c r="G111" s="72">
        <f t="shared" si="5"/>
        <v>3088.74</v>
      </c>
      <c r="H111" s="64">
        <v>137.11000000000001</v>
      </c>
      <c r="I111" s="72">
        <f t="shared" si="6"/>
        <v>2951.6299999999997</v>
      </c>
      <c r="J111" s="72"/>
    </row>
    <row r="112" spans="1:10" ht="24.95" customHeight="1" x14ac:dyDescent="0.2">
      <c r="A112" s="68">
        <f t="shared" si="4"/>
        <v>103</v>
      </c>
      <c r="B112" s="62" t="s">
        <v>603</v>
      </c>
      <c r="C112" s="63" t="s">
        <v>551</v>
      </c>
      <c r="D112" s="64">
        <v>2344.84</v>
      </c>
      <c r="E112" s="72">
        <v>250</v>
      </c>
      <c r="F112" s="72">
        <v>500</v>
      </c>
      <c r="G112" s="72">
        <f t="shared" si="5"/>
        <v>3094.84</v>
      </c>
      <c r="H112" s="64">
        <v>137.41</v>
      </c>
      <c r="I112" s="72">
        <f t="shared" si="6"/>
        <v>2957.4300000000003</v>
      </c>
      <c r="J112" s="72"/>
    </row>
    <row r="113" spans="1:10" ht="24.95" customHeight="1" x14ac:dyDescent="0.2">
      <c r="A113" s="68">
        <f t="shared" si="4"/>
        <v>104</v>
      </c>
      <c r="B113" s="62" t="s">
        <v>334</v>
      </c>
      <c r="C113" s="63" t="s">
        <v>14</v>
      </c>
      <c r="D113" s="64">
        <v>2213.4</v>
      </c>
      <c r="E113" s="72">
        <v>250</v>
      </c>
      <c r="F113" s="72">
        <v>601</v>
      </c>
      <c r="G113" s="72">
        <f t="shared" si="5"/>
        <v>3064.4</v>
      </c>
      <c r="H113" s="64">
        <v>135.94</v>
      </c>
      <c r="I113" s="72">
        <f t="shared" si="6"/>
        <v>2928.46</v>
      </c>
      <c r="J113" s="72"/>
    </row>
    <row r="114" spans="1:10" ht="24.95" customHeight="1" x14ac:dyDescent="0.2">
      <c r="A114" s="68">
        <f t="shared" si="4"/>
        <v>105</v>
      </c>
      <c r="B114" s="62" t="s">
        <v>604</v>
      </c>
      <c r="C114" s="63" t="s">
        <v>551</v>
      </c>
      <c r="D114" s="64">
        <v>2344.84</v>
      </c>
      <c r="E114" s="72">
        <v>250</v>
      </c>
      <c r="F114" s="72">
        <v>500</v>
      </c>
      <c r="G114" s="72">
        <f t="shared" si="5"/>
        <v>3094.84</v>
      </c>
      <c r="H114" s="64">
        <v>137.41</v>
      </c>
      <c r="I114" s="72">
        <f t="shared" si="6"/>
        <v>2957.4300000000003</v>
      </c>
      <c r="J114" s="72"/>
    </row>
    <row r="115" spans="1:10" ht="24.95" customHeight="1" x14ac:dyDescent="0.2">
      <c r="A115" s="68">
        <f t="shared" si="4"/>
        <v>106</v>
      </c>
      <c r="B115" s="62" t="s">
        <v>335</v>
      </c>
      <c r="C115" s="63" t="s">
        <v>14</v>
      </c>
      <c r="D115" s="64">
        <v>2213.4</v>
      </c>
      <c r="E115" s="72">
        <v>250</v>
      </c>
      <c r="F115" s="72">
        <v>601</v>
      </c>
      <c r="G115" s="72">
        <f t="shared" si="5"/>
        <v>3064.4</v>
      </c>
      <c r="H115" s="64">
        <v>135.94</v>
      </c>
      <c r="I115" s="72">
        <f t="shared" si="6"/>
        <v>2928.46</v>
      </c>
      <c r="J115" s="72"/>
    </row>
    <row r="116" spans="1:10" ht="24.95" customHeight="1" x14ac:dyDescent="0.2">
      <c r="A116" s="68">
        <f t="shared" si="4"/>
        <v>107</v>
      </c>
      <c r="B116" s="62" t="s">
        <v>605</v>
      </c>
      <c r="C116" s="63" t="s">
        <v>14</v>
      </c>
      <c r="D116" s="64">
        <v>2213.4</v>
      </c>
      <c r="E116" s="72">
        <v>250</v>
      </c>
      <c r="F116" s="72">
        <v>601</v>
      </c>
      <c r="G116" s="72">
        <f t="shared" si="5"/>
        <v>3064.4</v>
      </c>
      <c r="H116" s="64">
        <v>135.94</v>
      </c>
      <c r="I116" s="72">
        <f t="shared" si="6"/>
        <v>2928.46</v>
      </c>
      <c r="J116" s="72"/>
    </row>
    <row r="117" spans="1:10" ht="24.95" customHeight="1" x14ac:dyDescent="0.2">
      <c r="A117" s="68">
        <f t="shared" si="4"/>
        <v>108</v>
      </c>
      <c r="B117" s="62" t="s">
        <v>606</v>
      </c>
      <c r="C117" s="63" t="s">
        <v>199</v>
      </c>
      <c r="D117" s="64">
        <v>2248.7399999999998</v>
      </c>
      <c r="E117" s="72">
        <v>250</v>
      </c>
      <c r="F117" s="72">
        <v>590</v>
      </c>
      <c r="G117" s="72">
        <f t="shared" si="5"/>
        <v>3088.74</v>
      </c>
      <c r="H117" s="64">
        <v>137.11000000000001</v>
      </c>
      <c r="I117" s="72">
        <f t="shared" si="6"/>
        <v>2951.6299999999997</v>
      </c>
      <c r="J117" s="72"/>
    </row>
    <row r="118" spans="1:10" ht="24.95" customHeight="1" x14ac:dyDescent="0.2">
      <c r="A118" s="68">
        <f t="shared" si="4"/>
        <v>109</v>
      </c>
      <c r="B118" s="62" t="s">
        <v>336</v>
      </c>
      <c r="C118" s="63" t="s">
        <v>14</v>
      </c>
      <c r="D118" s="64">
        <v>2213.4</v>
      </c>
      <c r="E118" s="72">
        <v>250</v>
      </c>
      <c r="F118" s="72">
        <v>601</v>
      </c>
      <c r="G118" s="72">
        <f t="shared" si="5"/>
        <v>3064.4</v>
      </c>
      <c r="H118" s="64">
        <v>135.94</v>
      </c>
      <c r="I118" s="72">
        <f t="shared" si="6"/>
        <v>2928.46</v>
      </c>
      <c r="J118" s="72"/>
    </row>
    <row r="119" spans="1:10" ht="24.95" customHeight="1" x14ac:dyDescent="0.2">
      <c r="A119" s="68">
        <f t="shared" si="4"/>
        <v>110</v>
      </c>
      <c r="B119" s="62" t="s">
        <v>607</v>
      </c>
      <c r="C119" s="63" t="s">
        <v>551</v>
      </c>
      <c r="D119" s="64">
        <v>2344.84</v>
      </c>
      <c r="E119" s="72">
        <v>250</v>
      </c>
      <c r="F119" s="72">
        <v>500</v>
      </c>
      <c r="G119" s="72">
        <f t="shared" si="5"/>
        <v>3094.84</v>
      </c>
      <c r="H119" s="64">
        <v>137.41</v>
      </c>
      <c r="I119" s="72">
        <f t="shared" si="6"/>
        <v>2957.4300000000003</v>
      </c>
      <c r="J119" s="72"/>
    </row>
    <row r="120" spans="1:10" ht="24.95" customHeight="1" x14ac:dyDescent="0.2">
      <c r="A120" s="68">
        <f t="shared" si="4"/>
        <v>111</v>
      </c>
      <c r="B120" s="62" t="s">
        <v>608</v>
      </c>
      <c r="C120" s="63" t="s">
        <v>551</v>
      </c>
      <c r="D120" s="64">
        <v>2344.84</v>
      </c>
      <c r="E120" s="72">
        <v>250</v>
      </c>
      <c r="F120" s="72">
        <v>500</v>
      </c>
      <c r="G120" s="72">
        <f t="shared" si="5"/>
        <v>3094.84</v>
      </c>
      <c r="H120" s="64">
        <v>137.41</v>
      </c>
      <c r="I120" s="72">
        <f t="shared" si="6"/>
        <v>2957.4300000000003</v>
      </c>
      <c r="J120" s="72"/>
    </row>
    <row r="121" spans="1:10" ht="24.95" customHeight="1" x14ac:dyDescent="0.2">
      <c r="A121" s="68">
        <f t="shared" si="4"/>
        <v>112</v>
      </c>
      <c r="B121" s="62" t="s">
        <v>609</v>
      </c>
      <c r="C121" s="63" t="s">
        <v>14</v>
      </c>
      <c r="D121" s="64">
        <v>2213.4</v>
      </c>
      <c r="E121" s="72">
        <v>250</v>
      </c>
      <c r="F121" s="72">
        <v>601</v>
      </c>
      <c r="G121" s="72">
        <f t="shared" si="5"/>
        <v>3064.4</v>
      </c>
      <c r="H121" s="64">
        <v>135.94</v>
      </c>
      <c r="I121" s="72">
        <f t="shared" si="6"/>
        <v>2928.46</v>
      </c>
      <c r="J121" s="72"/>
    </row>
    <row r="122" spans="1:10" ht="24.95" customHeight="1" x14ac:dyDescent="0.2">
      <c r="A122" s="68">
        <f t="shared" si="4"/>
        <v>113</v>
      </c>
      <c r="B122" s="62" t="s">
        <v>610</v>
      </c>
      <c r="C122" s="63" t="s">
        <v>551</v>
      </c>
      <c r="D122" s="64">
        <v>2344.84</v>
      </c>
      <c r="E122" s="72">
        <v>250</v>
      </c>
      <c r="F122" s="72">
        <v>500</v>
      </c>
      <c r="G122" s="72">
        <f t="shared" si="5"/>
        <v>3094.84</v>
      </c>
      <c r="H122" s="64">
        <v>137.41</v>
      </c>
      <c r="I122" s="72">
        <f t="shared" si="6"/>
        <v>2957.4300000000003</v>
      </c>
      <c r="J122" s="72"/>
    </row>
    <row r="123" spans="1:10" ht="24.95" customHeight="1" x14ac:dyDescent="0.2">
      <c r="A123" s="68">
        <f t="shared" si="4"/>
        <v>114</v>
      </c>
      <c r="B123" s="62" t="s">
        <v>611</v>
      </c>
      <c r="C123" s="63" t="s">
        <v>184</v>
      </c>
      <c r="D123" s="64">
        <v>2213.4</v>
      </c>
      <c r="E123" s="72">
        <v>250</v>
      </c>
      <c r="F123" s="72">
        <v>601</v>
      </c>
      <c r="G123" s="72">
        <f t="shared" si="5"/>
        <v>3064.4</v>
      </c>
      <c r="H123" s="64">
        <v>135.94</v>
      </c>
      <c r="I123" s="72">
        <f t="shared" si="6"/>
        <v>2928.46</v>
      </c>
      <c r="J123" s="72"/>
    </row>
    <row r="124" spans="1:10" ht="24.95" customHeight="1" x14ac:dyDescent="0.2">
      <c r="A124" s="68">
        <f t="shared" si="4"/>
        <v>115</v>
      </c>
      <c r="B124" s="62" t="s">
        <v>348</v>
      </c>
      <c r="C124" s="63" t="s">
        <v>551</v>
      </c>
      <c r="D124" s="64">
        <v>2344.84</v>
      </c>
      <c r="E124" s="72">
        <v>250</v>
      </c>
      <c r="F124" s="72">
        <v>500</v>
      </c>
      <c r="G124" s="72">
        <f t="shared" si="5"/>
        <v>3094.84</v>
      </c>
      <c r="H124" s="64">
        <v>137.41</v>
      </c>
      <c r="I124" s="72">
        <f t="shared" si="6"/>
        <v>2957.4300000000003</v>
      </c>
      <c r="J124" s="72"/>
    </row>
    <row r="125" spans="1:10" ht="24.95" customHeight="1" x14ac:dyDescent="0.2">
      <c r="A125" s="68">
        <f t="shared" si="4"/>
        <v>116</v>
      </c>
      <c r="B125" s="62" t="s">
        <v>341</v>
      </c>
      <c r="C125" s="63" t="s">
        <v>199</v>
      </c>
      <c r="D125" s="64">
        <v>2248.7399999999998</v>
      </c>
      <c r="E125" s="72">
        <v>250</v>
      </c>
      <c r="F125" s="72">
        <v>590</v>
      </c>
      <c r="G125" s="72">
        <f t="shared" si="5"/>
        <v>3088.74</v>
      </c>
      <c r="H125" s="64">
        <v>137.11000000000001</v>
      </c>
      <c r="I125" s="72">
        <f t="shared" si="6"/>
        <v>2951.6299999999997</v>
      </c>
      <c r="J125" s="72"/>
    </row>
    <row r="126" spans="1:10" ht="24.95" customHeight="1" x14ac:dyDescent="0.2">
      <c r="A126" s="68">
        <f t="shared" si="4"/>
        <v>117</v>
      </c>
      <c r="B126" s="62" t="s">
        <v>612</v>
      </c>
      <c r="C126" s="63" t="s">
        <v>184</v>
      </c>
      <c r="D126" s="64">
        <v>2213.4</v>
      </c>
      <c r="E126" s="72">
        <v>250</v>
      </c>
      <c r="F126" s="72">
        <v>601</v>
      </c>
      <c r="G126" s="72">
        <f t="shared" si="5"/>
        <v>3064.4</v>
      </c>
      <c r="H126" s="64">
        <v>135.94</v>
      </c>
      <c r="I126" s="72">
        <f t="shared" si="6"/>
        <v>2928.46</v>
      </c>
      <c r="J126" s="72"/>
    </row>
    <row r="127" spans="1:10" ht="24.95" customHeight="1" x14ac:dyDescent="0.2">
      <c r="A127" s="68">
        <f t="shared" si="4"/>
        <v>118</v>
      </c>
      <c r="B127" s="62" t="s">
        <v>342</v>
      </c>
      <c r="C127" s="63" t="s">
        <v>199</v>
      </c>
      <c r="D127" s="64">
        <v>2248.7399999999998</v>
      </c>
      <c r="E127" s="72">
        <v>250</v>
      </c>
      <c r="F127" s="72">
        <v>590</v>
      </c>
      <c r="G127" s="72">
        <f t="shared" si="5"/>
        <v>3088.74</v>
      </c>
      <c r="H127" s="64">
        <v>137.11000000000001</v>
      </c>
      <c r="I127" s="72">
        <f t="shared" si="6"/>
        <v>2951.6299999999997</v>
      </c>
      <c r="J127" s="72"/>
    </row>
    <row r="128" spans="1:10" ht="24.95" customHeight="1" x14ac:dyDescent="0.2">
      <c r="A128" s="68">
        <f t="shared" si="4"/>
        <v>119</v>
      </c>
      <c r="B128" s="62" t="s">
        <v>613</v>
      </c>
      <c r="C128" s="63" t="s">
        <v>199</v>
      </c>
      <c r="D128" s="64">
        <v>2248.7399999999998</v>
      </c>
      <c r="E128" s="72">
        <v>250</v>
      </c>
      <c r="F128" s="72">
        <v>590</v>
      </c>
      <c r="G128" s="72">
        <f t="shared" si="5"/>
        <v>3088.74</v>
      </c>
      <c r="H128" s="64">
        <v>137.11000000000001</v>
      </c>
      <c r="I128" s="72">
        <f t="shared" si="6"/>
        <v>2951.6299999999997</v>
      </c>
      <c r="J128" s="72"/>
    </row>
    <row r="129" spans="1:10" ht="24.95" customHeight="1" x14ac:dyDescent="0.2">
      <c r="A129" s="68">
        <f t="shared" si="4"/>
        <v>120</v>
      </c>
      <c r="B129" s="62" t="s">
        <v>614</v>
      </c>
      <c r="C129" s="63" t="s">
        <v>14</v>
      </c>
      <c r="D129" s="64">
        <v>2213.4</v>
      </c>
      <c r="E129" s="72">
        <v>250</v>
      </c>
      <c r="F129" s="72">
        <v>601</v>
      </c>
      <c r="G129" s="72">
        <f t="shared" si="5"/>
        <v>3064.4</v>
      </c>
      <c r="H129" s="64">
        <v>135.94</v>
      </c>
      <c r="I129" s="72">
        <f t="shared" si="6"/>
        <v>2928.46</v>
      </c>
      <c r="J129" s="72"/>
    </row>
    <row r="130" spans="1:10" ht="24.95" customHeight="1" x14ac:dyDescent="0.2">
      <c r="A130" s="68">
        <f t="shared" si="4"/>
        <v>121</v>
      </c>
      <c r="B130" s="62" t="s">
        <v>343</v>
      </c>
      <c r="C130" s="63" t="s">
        <v>199</v>
      </c>
      <c r="D130" s="64">
        <v>2248.7399999999998</v>
      </c>
      <c r="E130" s="72">
        <v>250</v>
      </c>
      <c r="F130" s="72">
        <v>590</v>
      </c>
      <c r="G130" s="72">
        <f t="shared" si="5"/>
        <v>3088.74</v>
      </c>
      <c r="H130" s="64">
        <v>137.11000000000001</v>
      </c>
      <c r="I130" s="72">
        <f t="shared" si="6"/>
        <v>2951.6299999999997</v>
      </c>
      <c r="J130" s="72"/>
    </row>
    <row r="131" spans="1:10" ht="24.95" customHeight="1" x14ac:dyDescent="0.2">
      <c r="A131" s="68">
        <f t="shared" si="4"/>
        <v>122</v>
      </c>
      <c r="B131" s="62" t="s">
        <v>615</v>
      </c>
      <c r="C131" s="63" t="s">
        <v>192</v>
      </c>
      <c r="D131" s="64">
        <v>2506.66</v>
      </c>
      <c r="E131" s="72">
        <v>250</v>
      </c>
      <c r="F131" s="72">
        <v>500</v>
      </c>
      <c r="G131" s="72">
        <f t="shared" si="5"/>
        <v>3256.66</v>
      </c>
      <c r="H131" s="64">
        <v>145.22</v>
      </c>
      <c r="I131" s="72">
        <f t="shared" si="6"/>
        <v>3111.44</v>
      </c>
      <c r="J131" s="72"/>
    </row>
    <row r="132" spans="1:10" ht="24.95" customHeight="1" x14ac:dyDescent="0.2">
      <c r="A132" s="68">
        <f t="shared" ref="A132:A193" si="7">1+A131</f>
        <v>123</v>
      </c>
      <c r="B132" s="62" t="s">
        <v>616</v>
      </c>
      <c r="C132" s="63" t="s">
        <v>199</v>
      </c>
      <c r="D132" s="64">
        <v>2248.7399999999998</v>
      </c>
      <c r="E132" s="72">
        <v>250</v>
      </c>
      <c r="F132" s="72">
        <v>590</v>
      </c>
      <c r="G132" s="72">
        <f t="shared" si="5"/>
        <v>3088.74</v>
      </c>
      <c r="H132" s="64">
        <v>137.11000000000001</v>
      </c>
      <c r="I132" s="72">
        <f t="shared" si="6"/>
        <v>2951.6299999999997</v>
      </c>
      <c r="J132" s="72"/>
    </row>
    <row r="133" spans="1:10" ht="24.95" customHeight="1" x14ac:dyDescent="0.2">
      <c r="A133" s="68">
        <f t="shared" si="7"/>
        <v>124</v>
      </c>
      <c r="B133" s="62" t="s">
        <v>337</v>
      </c>
      <c r="C133" s="63" t="s">
        <v>14</v>
      </c>
      <c r="D133" s="64">
        <v>2213.4</v>
      </c>
      <c r="E133" s="72">
        <v>250</v>
      </c>
      <c r="F133" s="72">
        <v>601</v>
      </c>
      <c r="G133" s="72">
        <f t="shared" si="5"/>
        <v>3064.4</v>
      </c>
      <c r="H133" s="64">
        <v>135.94</v>
      </c>
      <c r="I133" s="72">
        <f t="shared" si="6"/>
        <v>2928.46</v>
      </c>
      <c r="J133" s="72"/>
    </row>
    <row r="134" spans="1:10" ht="24.95" customHeight="1" x14ac:dyDescent="0.2">
      <c r="A134" s="68">
        <f t="shared" si="7"/>
        <v>125</v>
      </c>
      <c r="B134" s="62" t="s">
        <v>338</v>
      </c>
      <c r="C134" s="63" t="s">
        <v>14</v>
      </c>
      <c r="D134" s="64">
        <v>2213.4</v>
      </c>
      <c r="E134" s="72">
        <v>250</v>
      </c>
      <c r="F134" s="72">
        <v>601</v>
      </c>
      <c r="G134" s="72">
        <f t="shared" si="5"/>
        <v>3064.4</v>
      </c>
      <c r="H134" s="64">
        <v>135.94</v>
      </c>
      <c r="I134" s="72">
        <f t="shared" si="6"/>
        <v>2928.46</v>
      </c>
      <c r="J134" s="72"/>
    </row>
    <row r="135" spans="1:10" ht="24.95" customHeight="1" x14ac:dyDescent="0.2">
      <c r="A135" s="68">
        <f t="shared" si="7"/>
        <v>126</v>
      </c>
      <c r="B135" s="62" t="s">
        <v>617</v>
      </c>
      <c r="C135" s="63" t="s">
        <v>14</v>
      </c>
      <c r="D135" s="64">
        <v>2213.4</v>
      </c>
      <c r="E135" s="72">
        <v>250</v>
      </c>
      <c r="F135" s="72">
        <v>601</v>
      </c>
      <c r="G135" s="72">
        <f t="shared" si="5"/>
        <v>3064.4</v>
      </c>
      <c r="H135" s="64">
        <v>445.52</v>
      </c>
      <c r="I135" s="72">
        <f t="shared" si="6"/>
        <v>2618.88</v>
      </c>
      <c r="J135" s="72"/>
    </row>
    <row r="136" spans="1:10" ht="24.95" customHeight="1" x14ac:dyDescent="0.2">
      <c r="A136" s="68">
        <f t="shared" si="7"/>
        <v>127</v>
      </c>
      <c r="B136" s="62" t="s">
        <v>618</v>
      </c>
      <c r="C136" s="63" t="s">
        <v>199</v>
      </c>
      <c r="D136" s="64">
        <v>2248.7399999999998</v>
      </c>
      <c r="E136" s="72">
        <v>250</v>
      </c>
      <c r="F136" s="72">
        <v>590</v>
      </c>
      <c r="G136" s="72">
        <f t="shared" si="5"/>
        <v>3088.74</v>
      </c>
      <c r="H136" s="64">
        <v>137.11000000000001</v>
      </c>
      <c r="I136" s="72">
        <f t="shared" si="6"/>
        <v>2951.6299999999997</v>
      </c>
      <c r="J136" s="72"/>
    </row>
    <row r="137" spans="1:10" ht="24.95" customHeight="1" x14ac:dyDescent="0.2">
      <c r="A137" s="68">
        <f t="shared" si="7"/>
        <v>128</v>
      </c>
      <c r="B137" s="62" t="s">
        <v>619</v>
      </c>
      <c r="C137" s="63" t="s">
        <v>199</v>
      </c>
      <c r="D137" s="64">
        <v>2248.7399999999998</v>
      </c>
      <c r="E137" s="72">
        <v>250</v>
      </c>
      <c r="F137" s="72">
        <v>590</v>
      </c>
      <c r="G137" s="72">
        <f t="shared" si="5"/>
        <v>3088.74</v>
      </c>
      <c r="H137" s="64">
        <v>137.11000000000001</v>
      </c>
      <c r="I137" s="72">
        <f t="shared" si="6"/>
        <v>2951.6299999999997</v>
      </c>
      <c r="J137" s="72"/>
    </row>
    <row r="138" spans="1:10" ht="24.95" customHeight="1" x14ac:dyDescent="0.2">
      <c r="A138" s="68">
        <f t="shared" si="7"/>
        <v>129</v>
      </c>
      <c r="B138" s="62" t="s">
        <v>349</v>
      </c>
      <c r="C138" s="63" t="s">
        <v>551</v>
      </c>
      <c r="D138" s="64">
        <v>2344.84</v>
      </c>
      <c r="E138" s="72">
        <v>250</v>
      </c>
      <c r="F138" s="72">
        <v>500</v>
      </c>
      <c r="G138" s="72">
        <f t="shared" ref="G138:G201" si="8">SUM(D138:F138)</f>
        <v>3094.84</v>
      </c>
      <c r="H138" s="64">
        <v>137.41</v>
      </c>
      <c r="I138" s="72">
        <f t="shared" si="6"/>
        <v>2957.4300000000003</v>
      </c>
      <c r="J138" s="72"/>
    </row>
    <row r="139" spans="1:10" ht="24.95" customHeight="1" x14ac:dyDescent="0.2">
      <c r="A139" s="68">
        <f t="shared" si="7"/>
        <v>130</v>
      </c>
      <c r="B139" s="62" t="s">
        <v>620</v>
      </c>
      <c r="C139" s="63" t="s">
        <v>551</v>
      </c>
      <c r="D139" s="64">
        <v>2344.84</v>
      </c>
      <c r="E139" s="72">
        <v>250</v>
      </c>
      <c r="F139" s="72">
        <v>500</v>
      </c>
      <c r="G139" s="72">
        <f t="shared" si="8"/>
        <v>3094.84</v>
      </c>
      <c r="H139" s="64">
        <v>137.41</v>
      </c>
      <c r="I139" s="72">
        <f t="shared" si="6"/>
        <v>2957.4300000000003</v>
      </c>
      <c r="J139" s="72"/>
    </row>
    <row r="140" spans="1:10" ht="24.95" customHeight="1" x14ac:dyDescent="0.2">
      <c r="A140" s="68">
        <f t="shared" si="7"/>
        <v>131</v>
      </c>
      <c r="B140" s="62" t="s">
        <v>350</v>
      </c>
      <c r="C140" s="63" t="s">
        <v>551</v>
      </c>
      <c r="D140" s="64">
        <v>2344.84</v>
      </c>
      <c r="E140" s="72">
        <v>250</v>
      </c>
      <c r="F140" s="72">
        <v>500</v>
      </c>
      <c r="G140" s="72">
        <f t="shared" si="8"/>
        <v>3094.84</v>
      </c>
      <c r="H140" s="64">
        <v>137.41</v>
      </c>
      <c r="I140" s="72">
        <f t="shared" si="6"/>
        <v>2957.4300000000003</v>
      </c>
      <c r="J140" s="72"/>
    </row>
    <row r="141" spans="1:10" ht="24.95" customHeight="1" x14ac:dyDescent="0.2">
      <c r="A141" s="68">
        <f t="shared" si="7"/>
        <v>132</v>
      </c>
      <c r="B141" s="62" t="s">
        <v>339</v>
      </c>
      <c r="C141" s="63" t="s">
        <v>14</v>
      </c>
      <c r="D141" s="64">
        <v>2213.4</v>
      </c>
      <c r="E141" s="72">
        <v>250</v>
      </c>
      <c r="F141" s="72">
        <v>601</v>
      </c>
      <c r="G141" s="72">
        <f t="shared" si="8"/>
        <v>3064.4</v>
      </c>
      <c r="H141" s="64">
        <v>135.94</v>
      </c>
      <c r="I141" s="72">
        <f t="shared" si="6"/>
        <v>2928.46</v>
      </c>
      <c r="J141" s="72"/>
    </row>
    <row r="142" spans="1:10" ht="24.95" customHeight="1" x14ac:dyDescent="0.2">
      <c r="A142" s="68">
        <f t="shared" si="7"/>
        <v>133</v>
      </c>
      <c r="B142" s="62" t="s">
        <v>351</v>
      </c>
      <c r="C142" s="63" t="s">
        <v>551</v>
      </c>
      <c r="D142" s="64">
        <v>2344.84</v>
      </c>
      <c r="E142" s="72">
        <v>250</v>
      </c>
      <c r="F142" s="72">
        <v>500</v>
      </c>
      <c r="G142" s="72">
        <f t="shared" si="8"/>
        <v>3094.84</v>
      </c>
      <c r="H142" s="64">
        <v>137.41</v>
      </c>
      <c r="I142" s="72">
        <f t="shared" si="6"/>
        <v>2957.4300000000003</v>
      </c>
      <c r="J142" s="72"/>
    </row>
    <row r="143" spans="1:10" ht="24.95" customHeight="1" x14ac:dyDescent="0.2">
      <c r="A143" s="68">
        <f t="shared" si="7"/>
        <v>134</v>
      </c>
      <c r="B143" s="62" t="s">
        <v>621</v>
      </c>
      <c r="C143" s="63" t="s">
        <v>14</v>
      </c>
      <c r="D143" s="64">
        <v>2213.4</v>
      </c>
      <c r="E143" s="72">
        <v>250</v>
      </c>
      <c r="F143" s="72">
        <v>601</v>
      </c>
      <c r="G143" s="72">
        <f t="shared" si="8"/>
        <v>3064.4</v>
      </c>
      <c r="H143" s="64">
        <v>135.94</v>
      </c>
      <c r="I143" s="72">
        <f t="shared" si="6"/>
        <v>2928.46</v>
      </c>
      <c r="J143" s="72"/>
    </row>
    <row r="144" spans="1:10" ht="24.95" customHeight="1" x14ac:dyDescent="0.2">
      <c r="A144" s="68">
        <f t="shared" si="7"/>
        <v>135</v>
      </c>
      <c r="B144" s="62" t="s">
        <v>622</v>
      </c>
      <c r="C144" s="63" t="s">
        <v>14</v>
      </c>
      <c r="D144" s="64">
        <v>2213.4</v>
      </c>
      <c r="E144" s="72">
        <v>250</v>
      </c>
      <c r="F144" s="72">
        <v>601</v>
      </c>
      <c r="G144" s="72">
        <f t="shared" si="8"/>
        <v>3064.4</v>
      </c>
      <c r="H144" s="64">
        <v>135.94</v>
      </c>
      <c r="I144" s="72">
        <f t="shared" si="6"/>
        <v>2928.46</v>
      </c>
      <c r="J144" s="72"/>
    </row>
    <row r="145" spans="1:10" ht="24.95" customHeight="1" x14ac:dyDescent="0.2">
      <c r="A145" s="68">
        <f t="shared" si="7"/>
        <v>136</v>
      </c>
      <c r="B145" s="62" t="s">
        <v>623</v>
      </c>
      <c r="C145" s="63" t="s">
        <v>551</v>
      </c>
      <c r="D145" s="64">
        <v>2344.84</v>
      </c>
      <c r="E145" s="72">
        <v>250</v>
      </c>
      <c r="F145" s="72">
        <v>500</v>
      </c>
      <c r="G145" s="72">
        <f t="shared" si="8"/>
        <v>3094.84</v>
      </c>
      <c r="H145" s="64">
        <v>137.41</v>
      </c>
      <c r="I145" s="72">
        <f t="shared" si="6"/>
        <v>2957.4300000000003</v>
      </c>
      <c r="J145" s="72"/>
    </row>
    <row r="146" spans="1:10" ht="24.95" customHeight="1" x14ac:dyDescent="0.2">
      <c r="A146" s="68">
        <f t="shared" si="7"/>
        <v>137</v>
      </c>
      <c r="B146" s="62" t="s">
        <v>624</v>
      </c>
      <c r="C146" s="63" t="s">
        <v>199</v>
      </c>
      <c r="D146" s="64">
        <v>2248.7399999999998</v>
      </c>
      <c r="E146" s="72">
        <v>250</v>
      </c>
      <c r="F146" s="72">
        <v>590</v>
      </c>
      <c r="G146" s="72">
        <f t="shared" si="8"/>
        <v>3088.74</v>
      </c>
      <c r="H146" s="64">
        <v>137.11000000000001</v>
      </c>
      <c r="I146" s="72">
        <f t="shared" si="6"/>
        <v>2951.6299999999997</v>
      </c>
      <c r="J146" s="72"/>
    </row>
    <row r="147" spans="1:10" ht="24.95" customHeight="1" x14ac:dyDescent="0.2">
      <c r="A147" s="68">
        <f t="shared" si="7"/>
        <v>138</v>
      </c>
      <c r="B147" s="62" t="s">
        <v>625</v>
      </c>
      <c r="C147" s="63" t="s">
        <v>551</v>
      </c>
      <c r="D147" s="64">
        <v>2344.84</v>
      </c>
      <c r="E147" s="72">
        <v>250</v>
      </c>
      <c r="F147" s="72">
        <v>500</v>
      </c>
      <c r="G147" s="72">
        <f t="shared" si="8"/>
        <v>3094.84</v>
      </c>
      <c r="H147" s="64">
        <v>137.41</v>
      </c>
      <c r="I147" s="72">
        <f t="shared" si="6"/>
        <v>2957.4300000000003</v>
      </c>
      <c r="J147" s="72"/>
    </row>
    <row r="148" spans="1:10" ht="24.95" customHeight="1" x14ac:dyDescent="0.2">
      <c r="A148" s="68">
        <f t="shared" si="7"/>
        <v>139</v>
      </c>
      <c r="B148" s="62" t="s">
        <v>344</v>
      </c>
      <c r="C148" s="63" t="s">
        <v>199</v>
      </c>
      <c r="D148" s="64">
        <v>2248.7399999999998</v>
      </c>
      <c r="E148" s="72">
        <v>250</v>
      </c>
      <c r="F148" s="72">
        <v>590</v>
      </c>
      <c r="G148" s="72">
        <f t="shared" si="8"/>
        <v>3088.74</v>
      </c>
      <c r="H148" s="64">
        <v>137.11000000000001</v>
      </c>
      <c r="I148" s="72">
        <f t="shared" si="6"/>
        <v>2951.6299999999997</v>
      </c>
      <c r="J148" s="72"/>
    </row>
    <row r="149" spans="1:10" ht="24.95" customHeight="1" x14ac:dyDescent="0.2">
      <c r="A149" s="68">
        <f t="shared" si="7"/>
        <v>140</v>
      </c>
      <c r="B149" s="62" t="s">
        <v>626</v>
      </c>
      <c r="C149" s="63" t="s">
        <v>347</v>
      </c>
      <c r="D149" s="64">
        <v>2344.84</v>
      </c>
      <c r="E149" s="72">
        <v>250</v>
      </c>
      <c r="F149" s="72">
        <v>500</v>
      </c>
      <c r="G149" s="72">
        <f t="shared" si="8"/>
        <v>3094.84</v>
      </c>
      <c r="H149" s="64">
        <v>137.41</v>
      </c>
      <c r="I149" s="72">
        <f t="shared" si="6"/>
        <v>2957.4300000000003</v>
      </c>
      <c r="J149" s="72"/>
    </row>
    <row r="150" spans="1:10" ht="24.95" customHeight="1" x14ac:dyDescent="0.2">
      <c r="A150" s="68">
        <f t="shared" si="7"/>
        <v>141</v>
      </c>
      <c r="B150" s="62" t="s">
        <v>340</v>
      </c>
      <c r="C150" s="63" t="s">
        <v>14</v>
      </c>
      <c r="D150" s="64">
        <v>2213.4</v>
      </c>
      <c r="E150" s="72">
        <v>250</v>
      </c>
      <c r="F150" s="72">
        <v>601</v>
      </c>
      <c r="G150" s="72">
        <f t="shared" si="8"/>
        <v>3064.4</v>
      </c>
      <c r="H150" s="64">
        <v>135.94</v>
      </c>
      <c r="I150" s="72">
        <f t="shared" si="6"/>
        <v>2928.46</v>
      </c>
      <c r="J150" s="72"/>
    </row>
    <row r="151" spans="1:10" ht="24.95" customHeight="1" x14ac:dyDescent="0.2">
      <c r="A151" s="68">
        <f t="shared" si="7"/>
        <v>142</v>
      </c>
      <c r="B151" s="62" t="s">
        <v>345</v>
      </c>
      <c r="C151" s="63" t="s">
        <v>199</v>
      </c>
      <c r="D151" s="64">
        <v>2248.7399999999998</v>
      </c>
      <c r="E151" s="72">
        <v>250</v>
      </c>
      <c r="F151" s="72">
        <v>590</v>
      </c>
      <c r="G151" s="72">
        <f t="shared" si="8"/>
        <v>3088.74</v>
      </c>
      <c r="H151" s="64">
        <v>137.11000000000001</v>
      </c>
      <c r="I151" s="72">
        <f t="shared" si="6"/>
        <v>2951.6299999999997</v>
      </c>
      <c r="J151" s="72"/>
    </row>
    <row r="152" spans="1:10" ht="24.95" customHeight="1" x14ac:dyDescent="0.2">
      <c r="A152" s="68">
        <f t="shared" si="7"/>
        <v>143</v>
      </c>
      <c r="B152" s="62" t="s">
        <v>627</v>
      </c>
      <c r="C152" s="63" t="s">
        <v>551</v>
      </c>
      <c r="D152" s="64">
        <v>2344.84</v>
      </c>
      <c r="E152" s="72">
        <v>250</v>
      </c>
      <c r="F152" s="72">
        <v>500</v>
      </c>
      <c r="G152" s="72">
        <f t="shared" si="8"/>
        <v>3094.84</v>
      </c>
      <c r="H152" s="64">
        <v>137.41</v>
      </c>
      <c r="I152" s="72">
        <f t="shared" si="6"/>
        <v>2957.4300000000003</v>
      </c>
      <c r="J152" s="72"/>
    </row>
    <row r="153" spans="1:10" ht="24.95" customHeight="1" x14ac:dyDescent="0.2">
      <c r="A153" s="68">
        <f t="shared" si="7"/>
        <v>144</v>
      </c>
      <c r="B153" s="62" t="s">
        <v>628</v>
      </c>
      <c r="C153" s="63" t="s">
        <v>551</v>
      </c>
      <c r="D153" s="64">
        <v>2344.84</v>
      </c>
      <c r="E153" s="72">
        <v>250</v>
      </c>
      <c r="F153" s="72">
        <v>500</v>
      </c>
      <c r="G153" s="72">
        <f t="shared" si="8"/>
        <v>3094.84</v>
      </c>
      <c r="H153" s="64">
        <v>137.41</v>
      </c>
      <c r="I153" s="72">
        <f t="shared" si="6"/>
        <v>2957.4300000000003</v>
      </c>
      <c r="J153" s="72"/>
    </row>
    <row r="154" spans="1:10" ht="24.95" customHeight="1" x14ac:dyDescent="0.2">
      <c r="A154" s="68">
        <f t="shared" si="7"/>
        <v>145</v>
      </c>
      <c r="B154" s="62" t="s">
        <v>629</v>
      </c>
      <c r="C154" s="63" t="s">
        <v>14</v>
      </c>
      <c r="D154" s="64">
        <v>2213.4</v>
      </c>
      <c r="E154" s="72">
        <v>250</v>
      </c>
      <c r="F154" s="72">
        <v>601</v>
      </c>
      <c r="G154" s="72">
        <f t="shared" si="8"/>
        <v>3064.4</v>
      </c>
      <c r="H154" s="64">
        <v>135.94</v>
      </c>
      <c r="I154" s="72">
        <f t="shared" si="6"/>
        <v>2928.46</v>
      </c>
      <c r="J154" s="72"/>
    </row>
    <row r="155" spans="1:10" ht="24.95" customHeight="1" x14ac:dyDescent="0.2">
      <c r="A155" s="68">
        <f t="shared" si="7"/>
        <v>146</v>
      </c>
      <c r="B155" s="62" t="s">
        <v>630</v>
      </c>
      <c r="C155" s="63" t="s">
        <v>14</v>
      </c>
      <c r="D155" s="64">
        <v>2213.4</v>
      </c>
      <c r="E155" s="72">
        <v>250</v>
      </c>
      <c r="F155" s="72">
        <v>601</v>
      </c>
      <c r="G155" s="72">
        <f t="shared" si="8"/>
        <v>3064.4</v>
      </c>
      <c r="H155" s="64">
        <v>135.94</v>
      </c>
      <c r="I155" s="72">
        <f t="shared" si="6"/>
        <v>2928.46</v>
      </c>
      <c r="J155" s="72"/>
    </row>
    <row r="156" spans="1:10" ht="24.95" customHeight="1" x14ac:dyDescent="0.2">
      <c r="A156" s="68">
        <f t="shared" si="7"/>
        <v>147</v>
      </c>
      <c r="B156" s="62" t="s">
        <v>631</v>
      </c>
      <c r="C156" s="63" t="s">
        <v>14</v>
      </c>
      <c r="D156" s="64">
        <v>2213.4</v>
      </c>
      <c r="E156" s="72">
        <v>250</v>
      </c>
      <c r="F156" s="72">
        <v>601</v>
      </c>
      <c r="G156" s="72">
        <f t="shared" si="8"/>
        <v>3064.4</v>
      </c>
      <c r="H156" s="64">
        <v>135.94</v>
      </c>
      <c r="I156" s="72">
        <f t="shared" si="6"/>
        <v>2928.46</v>
      </c>
      <c r="J156" s="72"/>
    </row>
    <row r="157" spans="1:10" ht="24.95" customHeight="1" x14ac:dyDescent="0.2">
      <c r="A157" s="68">
        <f t="shared" si="7"/>
        <v>148</v>
      </c>
      <c r="B157" s="62" t="s">
        <v>632</v>
      </c>
      <c r="C157" s="63" t="s">
        <v>192</v>
      </c>
      <c r="D157" s="64">
        <v>2506.66</v>
      </c>
      <c r="E157" s="72">
        <v>250</v>
      </c>
      <c r="F157" s="72">
        <v>500</v>
      </c>
      <c r="G157" s="72">
        <f t="shared" si="8"/>
        <v>3256.66</v>
      </c>
      <c r="H157" s="64">
        <v>145.22</v>
      </c>
      <c r="I157" s="72">
        <f t="shared" si="6"/>
        <v>3111.44</v>
      </c>
      <c r="J157" s="72"/>
    </row>
    <row r="158" spans="1:10" ht="24.95" customHeight="1" x14ac:dyDescent="0.2">
      <c r="A158" s="68">
        <f t="shared" si="7"/>
        <v>149</v>
      </c>
      <c r="B158" s="62" t="s">
        <v>633</v>
      </c>
      <c r="C158" s="63" t="s">
        <v>14</v>
      </c>
      <c r="D158" s="64">
        <v>2213.4</v>
      </c>
      <c r="E158" s="72">
        <v>250</v>
      </c>
      <c r="F158" s="72">
        <v>601</v>
      </c>
      <c r="G158" s="72">
        <f t="shared" si="8"/>
        <v>3064.4</v>
      </c>
      <c r="H158" s="64">
        <v>135.94</v>
      </c>
      <c r="I158" s="72">
        <f t="shared" si="6"/>
        <v>2928.46</v>
      </c>
      <c r="J158" s="72"/>
    </row>
    <row r="159" spans="1:10" ht="24.95" customHeight="1" x14ac:dyDescent="0.2">
      <c r="A159" s="68">
        <f t="shared" si="7"/>
        <v>150</v>
      </c>
      <c r="B159" s="62" t="s">
        <v>352</v>
      </c>
      <c r="C159" s="63" t="s">
        <v>551</v>
      </c>
      <c r="D159" s="64">
        <v>2344.84</v>
      </c>
      <c r="E159" s="72">
        <v>250</v>
      </c>
      <c r="F159" s="72">
        <v>500</v>
      </c>
      <c r="G159" s="72">
        <f t="shared" si="8"/>
        <v>3094.84</v>
      </c>
      <c r="H159" s="64">
        <v>137.41</v>
      </c>
      <c r="I159" s="72">
        <f t="shared" si="6"/>
        <v>2957.4300000000003</v>
      </c>
      <c r="J159" s="72"/>
    </row>
    <row r="160" spans="1:10" ht="24.95" customHeight="1" x14ac:dyDescent="0.2">
      <c r="A160" s="68">
        <f t="shared" si="7"/>
        <v>151</v>
      </c>
      <c r="B160" s="62" t="s">
        <v>634</v>
      </c>
      <c r="C160" s="63" t="s">
        <v>192</v>
      </c>
      <c r="D160" s="64">
        <v>2506.66</v>
      </c>
      <c r="E160" s="72">
        <v>250</v>
      </c>
      <c r="F160" s="72">
        <v>500</v>
      </c>
      <c r="G160" s="72">
        <f t="shared" si="8"/>
        <v>3256.66</v>
      </c>
      <c r="H160" s="64">
        <v>475.95</v>
      </c>
      <c r="I160" s="72">
        <f t="shared" si="6"/>
        <v>2780.71</v>
      </c>
      <c r="J160" s="72"/>
    </row>
    <row r="161" spans="1:10" ht="24.95" customHeight="1" x14ac:dyDescent="0.2">
      <c r="A161" s="68">
        <f t="shared" si="7"/>
        <v>152</v>
      </c>
      <c r="B161" s="62" t="s">
        <v>635</v>
      </c>
      <c r="C161" s="63" t="s">
        <v>199</v>
      </c>
      <c r="D161" s="64">
        <v>2248.7399999999998</v>
      </c>
      <c r="E161" s="72">
        <v>250</v>
      </c>
      <c r="F161" s="72">
        <v>590</v>
      </c>
      <c r="G161" s="72">
        <f t="shared" si="8"/>
        <v>3088.74</v>
      </c>
      <c r="H161" s="64">
        <v>137.11000000000001</v>
      </c>
      <c r="I161" s="72">
        <f t="shared" si="6"/>
        <v>2951.6299999999997</v>
      </c>
      <c r="J161" s="72"/>
    </row>
    <row r="162" spans="1:10" ht="24.95" customHeight="1" x14ac:dyDescent="0.2">
      <c r="A162" s="68">
        <f t="shared" si="7"/>
        <v>153</v>
      </c>
      <c r="B162" s="62" t="s">
        <v>636</v>
      </c>
      <c r="C162" s="63" t="s">
        <v>199</v>
      </c>
      <c r="D162" s="64">
        <v>2248.7399999999998</v>
      </c>
      <c r="E162" s="72">
        <v>250</v>
      </c>
      <c r="F162" s="72">
        <v>590</v>
      </c>
      <c r="G162" s="72">
        <f t="shared" si="8"/>
        <v>3088.74</v>
      </c>
      <c r="H162" s="64">
        <v>137.11000000000001</v>
      </c>
      <c r="I162" s="72">
        <f t="shared" si="6"/>
        <v>2951.6299999999997</v>
      </c>
      <c r="J162" s="72"/>
    </row>
    <row r="163" spans="1:10" ht="24.95" customHeight="1" x14ac:dyDescent="0.2">
      <c r="A163" s="68">
        <f t="shared" si="7"/>
        <v>154</v>
      </c>
      <c r="B163" s="62" t="s">
        <v>637</v>
      </c>
      <c r="C163" s="63" t="s">
        <v>14</v>
      </c>
      <c r="D163" s="64">
        <v>2213.4</v>
      </c>
      <c r="E163" s="72">
        <v>250</v>
      </c>
      <c r="F163" s="72">
        <v>601</v>
      </c>
      <c r="G163" s="72">
        <f t="shared" si="8"/>
        <v>3064.4</v>
      </c>
      <c r="H163" s="64">
        <v>135.94</v>
      </c>
      <c r="I163" s="72">
        <f t="shared" si="6"/>
        <v>2928.46</v>
      </c>
      <c r="J163" s="72"/>
    </row>
    <row r="164" spans="1:10" ht="24.95" customHeight="1" x14ac:dyDescent="0.2">
      <c r="A164" s="68">
        <f t="shared" si="7"/>
        <v>155</v>
      </c>
      <c r="B164" s="62" t="s">
        <v>638</v>
      </c>
      <c r="C164" s="63" t="s">
        <v>551</v>
      </c>
      <c r="D164" s="64">
        <v>2344.84</v>
      </c>
      <c r="E164" s="72">
        <v>250</v>
      </c>
      <c r="F164" s="72">
        <v>500</v>
      </c>
      <c r="G164" s="72">
        <f t="shared" si="8"/>
        <v>3094.84</v>
      </c>
      <c r="H164" s="64">
        <f>137.41+312.93</f>
        <v>450.34000000000003</v>
      </c>
      <c r="I164" s="72">
        <f t="shared" si="6"/>
        <v>2644.5</v>
      </c>
      <c r="J164" s="72"/>
    </row>
    <row r="165" spans="1:10" ht="24.95" customHeight="1" x14ac:dyDescent="0.2">
      <c r="A165" s="68">
        <f t="shared" si="7"/>
        <v>156</v>
      </c>
      <c r="B165" s="62" t="s">
        <v>639</v>
      </c>
      <c r="C165" s="63" t="s">
        <v>14</v>
      </c>
      <c r="D165" s="64">
        <v>2213.4</v>
      </c>
      <c r="E165" s="72">
        <v>250</v>
      </c>
      <c r="F165" s="72">
        <v>601</v>
      </c>
      <c r="G165" s="72">
        <f t="shared" si="8"/>
        <v>3064.4</v>
      </c>
      <c r="H165" s="64">
        <v>135.94</v>
      </c>
      <c r="I165" s="72">
        <f t="shared" ref="I165:I221" si="9">G165-H165</f>
        <v>2928.46</v>
      </c>
      <c r="J165" s="72"/>
    </row>
    <row r="166" spans="1:10" ht="24.95" customHeight="1" x14ac:dyDescent="0.2">
      <c r="A166" s="68">
        <f t="shared" si="7"/>
        <v>157</v>
      </c>
      <c r="B166" s="62" t="s">
        <v>640</v>
      </c>
      <c r="C166" s="63" t="s">
        <v>551</v>
      </c>
      <c r="D166" s="64">
        <v>2344.84</v>
      </c>
      <c r="E166" s="72">
        <v>250</v>
      </c>
      <c r="F166" s="72">
        <v>500</v>
      </c>
      <c r="G166" s="72">
        <f t="shared" si="8"/>
        <v>3094.84</v>
      </c>
      <c r="H166" s="64">
        <v>137.41</v>
      </c>
      <c r="I166" s="72">
        <f t="shared" si="9"/>
        <v>2957.4300000000003</v>
      </c>
      <c r="J166" s="72"/>
    </row>
    <row r="167" spans="1:10" ht="24.95" customHeight="1" x14ac:dyDescent="0.2">
      <c r="A167" s="68">
        <f t="shared" si="7"/>
        <v>158</v>
      </c>
      <c r="B167" s="62" t="s">
        <v>641</v>
      </c>
      <c r="C167" s="63" t="s">
        <v>14</v>
      </c>
      <c r="D167" s="64">
        <v>2213.4</v>
      </c>
      <c r="E167" s="72">
        <v>250</v>
      </c>
      <c r="F167" s="72">
        <v>601</v>
      </c>
      <c r="G167" s="72">
        <f t="shared" si="8"/>
        <v>3064.4</v>
      </c>
      <c r="H167" s="64">
        <v>135.94</v>
      </c>
      <c r="I167" s="72">
        <f t="shared" si="9"/>
        <v>2928.46</v>
      </c>
      <c r="J167" s="72"/>
    </row>
    <row r="168" spans="1:10" ht="24.95" customHeight="1" x14ac:dyDescent="0.2">
      <c r="A168" s="68">
        <f t="shared" si="7"/>
        <v>159</v>
      </c>
      <c r="B168" s="62" t="s">
        <v>642</v>
      </c>
      <c r="C168" s="63" t="s">
        <v>184</v>
      </c>
      <c r="D168" s="64">
        <v>2213.4</v>
      </c>
      <c r="E168" s="72">
        <v>250</v>
      </c>
      <c r="F168" s="72">
        <v>601</v>
      </c>
      <c r="G168" s="72">
        <f t="shared" si="8"/>
        <v>3064.4</v>
      </c>
      <c r="H168" s="64">
        <v>135.94</v>
      </c>
      <c r="I168" s="72">
        <f t="shared" si="9"/>
        <v>2928.46</v>
      </c>
      <c r="J168" s="72"/>
    </row>
    <row r="169" spans="1:10" ht="24.95" customHeight="1" x14ac:dyDescent="0.2">
      <c r="A169" s="68">
        <f t="shared" si="7"/>
        <v>160</v>
      </c>
      <c r="B169" s="62" t="s">
        <v>643</v>
      </c>
      <c r="C169" s="63" t="s">
        <v>14</v>
      </c>
      <c r="D169" s="64">
        <v>2213.4</v>
      </c>
      <c r="E169" s="72">
        <v>250</v>
      </c>
      <c r="F169" s="72">
        <v>601</v>
      </c>
      <c r="G169" s="72">
        <f t="shared" si="8"/>
        <v>3064.4</v>
      </c>
      <c r="H169" s="64">
        <v>135.94</v>
      </c>
      <c r="I169" s="72">
        <f t="shared" si="9"/>
        <v>2928.46</v>
      </c>
      <c r="J169" s="72"/>
    </row>
    <row r="170" spans="1:10" ht="24.95" customHeight="1" x14ac:dyDescent="0.2">
      <c r="A170" s="68">
        <f t="shared" si="7"/>
        <v>161</v>
      </c>
      <c r="B170" s="62" t="s">
        <v>644</v>
      </c>
      <c r="C170" s="63" t="s">
        <v>14</v>
      </c>
      <c r="D170" s="64">
        <v>2213.4</v>
      </c>
      <c r="E170" s="72">
        <v>250</v>
      </c>
      <c r="F170" s="72">
        <v>601</v>
      </c>
      <c r="G170" s="72">
        <f t="shared" si="8"/>
        <v>3064.4</v>
      </c>
      <c r="H170" s="64">
        <v>135.94</v>
      </c>
      <c r="I170" s="72">
        <f t="shared" si="9"/>
        <v>2928.46</v>
      </c>
      <c r="J170" s="72"/>
    </row>
    <row r="171" spans="1:10" ht="24.95" customHeight="1" x14ac:dyDescent="0.2">
      <c r="A171" s="68">
        <f t="shared" si="7"/>
        <v>162</v>
      </c>
      <c r="B171" s="62" t="s">
        <v>645</v>
      </c>
      <c r="C171" s="63" t="s">
        <v>551</v>
      </c>
      <c r="D171" s="64">
        <v>2344.84</v>
      </c>
      <c r="E171" s="72">
        <v>250</v>
      </c>
      <c r="F171" s="72">
        <v>500</v>
      </c>
      <c r="G171" s="72">
        <f t="shared" si="8"/>
        <v>3094.84</v>
      </c>
      <c r="H171" s="64">
        <v>137.41</v>
      </c>
      <c r="I171" s="72">
        <f t="shared" si="9"/>
        <v>2957.4300000000003</v>
      </c>
      <c r="J171" s="72"/>
    </row>
    <row r="172" spans="1:10" ht="24.95" customHeight="1" x14ac:dyDescent="0.2">
      <c r="A172" s="68">
        <f t="shared" si="7"/>
        <v>163</v>
      </c>
      <c r="B172" s="62" t="s">
        <v>646</v>
      </c>
      <c r="C172" s="63" t="s">
        <v>551</v>
      </c>
      <c r="D172" s="64">
        <v>2344.84</v>
      </c>
      <c r="E172" s="72">
        <v>250</v>
      </c>
      <c r="F172" s="72">
        <v>500</v>
      </c>
      <c r="G172" s="72">
        <f t="shared" si="8"/>
        <v>3094.84</v>
      </c>
      <c r="H172" s="64">
        <v>137.41</v>
      </c>
      <c r="I172" s="72">
        <f t="shared" si="9"/>
        <v>2957.4300000000003</v>
      </c>
      <c r="J172" s="72"/>
    </row>
    <row r="173" spans="1:10" ht="24.95" customHeight="1" x14ac:dyDescent="0.2">
      <c r="A173" s="68">
        <f t="shared" si="7"/>
        <v>164</v>
      </c>
      <c r="B173" s="62" t="s">
        <v>353</v>
      </c>
      <c r="C173" s="63" t="s">
        <v>551</v>
      </c>
      <c r="D173" s="64">
        <v>2344.84</v>
      </c>
      <c r="E173" s="72">
        <v>250</v>
      </c>
      <c r="F173" s="72">
        <v>500</v>
      </c>
      <c r="G173" s="72">
        <f t="shared" si="8"/>
        <v>3094.84</v>
      </c>
      <c r="H173" s="64">
        <v>137.41</v>
      </c>
      <c r="I173" s="72">
        <f t="shared" si="9"/>
        <v>2957.4300000000003</v>
      </c>
      <c r="J173" s="72"/>
    </row>
    <row r="174" spans="1:10" ht="24.95" customHeight="1" x14ac:dyDescent="0.2">
      <c r="A174" s="68">
        <f t="shared" si="7"/>
        <v>165</v>
      </c>
      <c r="B174" s="62" t="s">
        <v>647</v>
      </c>
      <c r="C174" s="63" t="s">
        <v>14</v>
      </c>
      <c r="D174" s="64">
        <v>2213.4</v>
      </c>
      <c r="E174" s="72">
        <v>250</v>
      </c>
      <c r="F174" s="72">
        <v>601</v>
      </c>
      <c r="G174" s="72">
        <f t="shared" si="8"/>
        <v>3064.4</v>
      </c>
      <c r="H174" s="64">
        <v>135.94</v>
      </c>
      <c r="I174" s="72">
        <f t="shared" si="9"/>
        <v>2928.46</v>
      </c>
      <c r="J174" s="72"/>
    </row>
    <row r="175" spans="1:10" ht="24.95" customHeight="1" x14ac:dyDescent="0.2">
      <c r="A175" s="68">
        <f t="shared" si="7"/>
        <v>166</v>
      </c>
      <c r="B175" s="62" t="s">
        <v>648</v>
      </c>
      <c r="C175" s="63" t="s">
        <v>551</v>
      </c>
      <c r="D175" s="64">
        <v>2344.84</v>
      </c>
      <c r="E175" s="72">
        <v>250</v>
      </c>
      <c r="F175" s="72">
        <v>500</v>
      </c>
      <c r="G175" s="72">
        <f t="shared" si="8"/>
        <v>3094.84</v>
      </c>
      <c r="H175" s="64">
        <v>137.41</v>
      </c>
      <c r="I175" s="72">
        <f t="shared" si="9"/>
        <v>2957.4300000000003</v>
      </c>
      <c r="J175" s="72"/>
    </row>
    <row r="176" spans="1:10" ht="24.95" customHeight="1" x14ac:dyDescent="0.2">
      <c r="A176" s="68">
        <f t="shared" si="7"/>
        <v>167</v>
      </c>
      <c r="B176" s="62" t="s">
        <v>649</v>
      </c>
      <c r="C176" s="63" t="s">
        <v>551</v>
      </c>
      <c r="D176" s="64">
        <v>2344.84</v>
      </c>
      <c r="E176" s="72">
        <v>250</v>
      </c>
      <c r="F176" s="72">
        <v>500</v>
      </c>
      <c r="G176" s="72">
        <f t="shared" si="8"/>
        <v>3094.84</v>
      </c>
      <c r="H176" s="64">
        <v>137.41</v>
      </c>
      <c r="I176" s="72">
        <f t="shared" si="9"/>
        <v>2957.4300000000003</v>
      </c>
      <c r="J176" s="72"/>
    </row>
    <row r="177" spans="1:10" ht="24.95" customHeight="1" x14ac:dyDescent="0.2">
      <c r="A177" s="68">
        <f t="shared" si="7"/>
        <v>168</v>
      </c>
      <c r="B177" s="62" t="s">
        <v>650</v>
      </c>
      <c r="C177" s="63" t="s">
        <v>14</v>
      </c>
      <c r="D177" s="64">
        <v>2213.4</v>
      </c>
      <c r="E177" s="72">
        <v>250</v>
      </c>
      <c r="F177" s="72">
        <v>601</v>
      </c>
      <c r="G177" s="72">
        <f t="shared" si="8"/>
        <v>3064.4</v>
      </c>
      <c r="H177" s="64">
        <v>135.94</v>
      </c>
      <c r="I177" s="72">
        <f t="shared" si="9"/>
        <v>2928.46</v>
      </c>
      <c r="J177" s="72"/>
    </row>
    <row r="178" spans="1:10" ht="24.95" customHeight="1" x14ac:dyDescent="0.2">
      <c r="A178" s="68">
        <f t="shared" si="7"/>
        <v>169</v>
      </c>
      <c r="B178" s="62" t="s">
        <v>397</v>
      </c>
      <c r="C178" s="63" t="s">
        <v>199</v>
      </c>
      <c r="D178" s="64">
        <v>2248.7399999999998</v>
      </c>
      <c r="E178" s="72">
        <v>250</v>
      </c>
      <c r="F178" s="72">
        <v>590</v>
      </c>
      <c r="G178" s="72">
        <f t="shared" si="8"/>
        <v>3088.74</v>
      </c>
      <c r="H178" s="64">
        <v>137.11000000000001</v>
      </c>
      <c r="I178" s="72">
        <f t="shared" si="9"/>
        <v>2951.6299999999997</v>
      </c>
      <c r="J178" s="72"/>
    </row>
    <row r="179" spans="1:10" ht="24.95" customHeight="1" x14ac:dyDescent="0.2">
      <c r="A179" s="68">
        <f t="shared" si="7"/>
        <v>170</v>
      </c>
      <c r="B179" s="62" t="s">
        <v>651</v>
      </c>
      <c r="C179" s="63" t="s">
        <v>14</v>
      </c>
      <c r="D179" s="64">
        <v>2213.4</v>
      </c>
      <c r="E179" s="72">
        <v>250</v>
      </c>
      <c r="F179" s="72">
        <v>601</v>
      </c>
      <c r="G179" s="72">
        <f t="shared" si="8"/>
        <v>3064.4</v>
      </c>
      <c r="H179" s="64">
        <v>135.94</v>
      </c>
      <c r="I179" s="72">
        <f t="shared" si="9"/>
        <v>2928.46</v>
      </c>
      <c r="J179" s="72"/>
    </row>
    <row r="180" spans="1:10" ht="24.95" customHeight="1" x14ac:dyDescent="0.2">
      <c r="A180" s="68">
        <f t="shared" si="7"/>
        <v>171</v>
      </c>
      <c r="B180" s="62" t="s">
        <v>652</v>
      </c>
      <c r="C180" s="63" t="s">
        <v>199</v>
      </c>
      <c r="D180" s="64">
        <v>2248.7399999999998</v>
      </c>
      <c r="E180" s="72">
        <v>250</v>
      </c>
      <c r="F180" s="72">
        <v>590</v>
      </c>
      <c r="G180" s="72">
        <f t="shared" si="8"/>
        <v>3088.74</v>
      </c>
      <c r="H180" s="64">
        <v>137.11000000000001</v>
      </c>
      <c r="I180" s="72">
        <f t="shared" si="9"/>
        <v>2951.6299999999997</v>
      </c>
      <c r="J180" s="72"/>
    </row>
    <row r="181" spans="1:10" ht="24.95" customHeight="1" x14ac:dyDescent="0.2">
      <c r="A181" s="68">
        <f t="shared" si="7"/>
        <v>172</v>
      </c>
      <c r="B181" s="62" t="s">
        <v>396</v>
      </c>
      <c r="C181" s="63" t="s">
        <v>653</v>
      </c>
      <c r="D181" s="64">
        <v>2281.29</v>
      </c>
      <c r="E181" s="72">
        <v>250</v>
      </c>
      <c r="F181" s="72">
        <v>570</v>
      </c>
      <c r="G181" s="72">
        <f t="shared" si="8"/>
        <v>3101.29</v>
      </c>
      <c r="H181" s="64">
        <v>137.72</v>
      </c>
      <c r="I181" s="72">
        <f t="shared" si="9"/>
        <v>2963.57</v>
      </c>
      <c r="J181" s="72"/>
    </row>
    <row r="182" spans="1:10" ht="24.95" customHeight="1" x14ac:dyDescent="0.2">
      <c r="A182" s="68">
        <f t="shared" si="7"/>
        <v>173</v>
      </c>
      <c r="B182" s="62" t="s">
        <v>654</v>
      </c>
      <c r="C182" s="63" t="s">
        <v>551</v>
      </c>
      <c r="D182" s="64">
        <v>2344.84</v>
      </c>
      <c r="E182" s="72">
        <v>250</v>
      </c>
      <c r="F182" s="72">
        <v>500</v>
      </c>
      <c r="G182" s="72">
        <f t="shared" si="8"/>
        <v>3094.84</v>
      </c>
      <c r="H182" s="64">
        <v>137.41</v>
      </c>
      <c r="I182" s="72">
        <f t="shared" si="9"/>
        <v>2957.4300000000003</v>
      </c>
      <c r="J182" s="72"/>
    </row>
    <row r="183" spans="1:10" ht="24.95" customHeight="1" x14ac:dyDescent="0.2">
      <c r="A183" s="68">
        <f t="shared" si="7"/>
        <v>174</v>
      </c>
      <c r="B183" s="62" t="s">
        <v>390</v>
      </c>
      <c r="C183" s="63" t="s">
        <v>14</v>
      </c>
      <c r="D183" s="64">
        <v>2213.4</v>
      </c>
      <c r="E183" s="72">
        <v>250</v>
      </c>
      <c r="F183" s="72">
        <v>601</v>
      </c>
      <c r="G183" s="72">
        <f t="shared" si="8"/>
        <v>3064.4</v>
      </c>
      <c r="H183" s="64">
        <v>135.94</v>
      </c>
      <c r="I183" s="72">
        <f t="shared" si="9"/>
        <v>2928.46</v>
      </c>
      <c r="J183" s="72"/>
    </row>
    <row r="184" spans="1:10" ht="24.95" customHeight="1" x14ac:dyDescent="0.2">
      <c r="A184" s="68">
        <f t="shared" si="7"/>
        <v>175</v>
      </c>
      <c r="B184" s="62" t="s">
        <v>403</v>
      </c>
      <c r="C184" s="63" t="s">
        <v>184</v>
      </c>
      <c r="D184" s="64">
        <v>2213.4</v>
      </c>
      <c r="E184" s="72">
        <v>250</v>
      </c>
      <c r="F184" s="72">
        <v>601</v>
      </c>
      <c r="G184" s="72">
        <f t="shared" si="8"/>
        <v>3064.4</v>
      </c>
      <c r="H184" s="64">
        <v>135.94</v>
      </c>
      <c r="I184" s="72">
        <f t="shared" si="9"/>
        <v>2928.46</v>
      </c>
      <c r="J184" s="72"/>
    </row>
    <row r="185" spans="1:10" ht="24.95" customHeight="1" x14ac:dyDescent="0.2">
      <c r="A185" s="68">
        <f t="shared" si="7"/>
        <v>176</v>
      </c>
      <c r="B185" s="62" t="s">
        <v>391</v>
      </c>
      <c r="C185" s="63" t="s">
        <v>14</v>
      </c>
      <c r="D185" s="64">
        <v>2213.4</v>
      </c>
      <c r="E185" s="72">
        <v>250</v>
      </c>
      <c r="F185" s="72">
        <v>601</v>
      </c>
      <c r="G185" s="72">
        <f t="shared" si="8"/>
        <v>3064.4</v>
      </c>
      <c r="H185" s="64">
        <v>135.94</v>
      </c>
      <c r="I185" s="72">
        <f t="shared" si="9"/>
        <v>2928.46</v>
      </c>
      <c r="J185" s="72"/>
    </row>
    <row r="186" spans="1:10" ht="24.95" customHeight="1" x14ac:dyDescent="0.2">
      <c r="A186" s="68">
        <f t="shared" si="7"/>
        <v>177</v>
      </c>
      <c r="B186" s="62" t="s">
        <v>655</v>
      </c>
      <c r="C186" s="63" t="s">
        <v>14</v>
      </c>
      <c r="D186" s="64">
        <v>2213.4</v>
      </c>
      <c r="E186" s="72">
        <v>250</v>
      </c>
      <c r="F186" s="72">
        <v>601</v>
      </c>
      <c r="G186" s="72">
        <f t="shared" si="8"/>
        <v>3064.4</v>
      </c>
      <c r="H186" s="64">
        <v>135.94</v>
      </c>
      <c r="I186" s="72">
        <f t="shared" si="9"/>
        <v>2928.46</v>
      </c>
      <c r="J186" s="72"/>
    </row>
    <row r="187" spans="1:10" ht="24.95" customHeight="1" x14ac:dyDescent="0.2">
      <c r="A187" s="68">
        <f t="shared" si="7"/>
        <v>178</v>
      </c>
      <c r="B187" s="62" t="s">
        <v>656</v>
      </c>
      <c r="C187" s="63" t="s">
        <v>14</v>
      </c>
      <c r="D187" s="64">
        <v>2213.4</v>
      </c>
      <c r="E187" s="72">
        <v>250</v>
      </c>
      <c r="F187" s="72">
        <v>601</v>
      </c>
      <c r="G187" s="72">
        <f t="shared" si="8"/>
        <v>3064.4</v>
      </c>
      <c r="H187" s="64">
        <v>135.94</v>
      </c>
      <c r="I187" s="72">
        <f t="shared" si="9"/>
        <v>2928.46</v>
      </c>
      <c r="J187" s="72"/>
    </row>
    <row r="188" spans="1:10" ht="24.95" customHeight="1" x14ac:dyDescent="0.2">
      <c r="A188" s="68">
        <f t="shared" si="7"/>
        <v>179</v>
      </c>
      <c r="B188" s="62" t="s">
        <v>657</v>
      </c>
      <c r="C188" s="63" t="s">
        <v>551</v>
      </c>
      <c r="D188" s="64">
        <v>2344.84</v>
      </c>
      <c r="E188" s="72">
        <v>250</v>
      </c>
      <c r="F188" s="72">
        <v>500</v>
      </c>
      <c r="G188" s="72">
        <f t="shared" si="8"/>
        <v>3094.84</v>
      </c>
      <c r="H188" s="64">
        <v>137.41</v>
      </c>
      <c r="I188" s="72">
        <f t="shared" si="9"/>
        <v>2957.4300000000003</v>
      </c>
      <c r="J188" s="72"/>
    </row>
    <row r="189" spans="1:10" ht="24.95" customHeight="1" x14ac:dyDescent="0.2">
      <c r="A189" s="68">
        <f t="shared" si="7"/>
        <v>180</v>
      </c>
      <c r="B189" s="62" t="s">
        <v>398</v>
      </c>
      <c r="C189" s="63" t="s">
        <v>199</v>
      </c>
      <c r="D189" s="64">
        <v>2248.7399999999998</v>
      </c>
      <c r="E189" s="72">
        <v>250</v>
      </c>
      <c r="F189" s="72">
        <v>590</v>
      </c>
      <c r="G189" s="72">
        <f t="shared" si="8"/>
        <v>3088.74</v>
      </c>
      <c r="H189" s="64">
        <v>137.11000000000001</v>
      </c>
      <c r="I189" s="72">
        <f t="shared" si="9"/>
        <v>2951.6299999999997</v>
      </c>
      <c r="J189" s="72"/>
    </row>
    <row r="190" spans="1:10" ht="24.95" customHeight="1" x14ac:dyDescent="0.2">
      <c r="A190" s="68">
        <f t="shared" si="7"/>
        <v>181</v>
      </c>
      <c r="B190" s="62" t="s">
        <v>658</v>
      </c>
      <c r="C190" s="63" t="s">
        <v>184</v>
      </c>
      <c r="D190" s="64">
        <v>2213.4</v>
      </c>
      <c r="E190" s="72">
        <v>250</v>
      </c>
      <c r="F190" s="72">
        <v>601</v>
      </c>
      <c r="G190" s="72">
        <f t="shared" si="8"/>
        <v>3064.4</v>
      </c>
      <c r="H190" s="64">
        <v>135.94</v>
      </c>
      <c r="I190" s="72">
        <f t="shared" si="9"/>
        <v>2928.46</v>
      </c>
      <c r="J190" s="72"/>
    </row>
    <row r="191" spans="1:10" ht="24.95" customHeight="1" x14ac:dyDescent="0.2">
      <c r="A191" s="68">
        <f t="shared" si="7"/>
        <v>182</v>
      </c>
      <c r="B191" s="62" t="s">
        <v>659</v>
      </c>
      <c r="C191" s="63" t="s">
        <v>14</v>
      </c>
      <c r="D191" s="64">
        <v>2213.4</v>
      </c>
      <c r="E191" s="72">
        <v>250</v>
      </c>
      <c r="F191" s="72">
        <v>601</v>
      </c>
      <c r="G191" s="72">
        <f t="shared" si="8"/>
        <v>3064.4</v>
      </c>
      <c r="H191" s="64">
        <v>135.94</v>
      </c>
      <c r="I191" s="72">
        <f t="shared" si="9"/>
        <v>2928.46</v>
      </c>
      <c r="J191" s="72"/>
    </row>
    <row r="192" spans="1:10" ht="24.95" customHeight="1" x14ac:dyDescent="0.2">
      <c r="A192" s="68">
        <f t="shared" si="7"/>
        <v>183</v>
      </c>
      <c r="B192" s="62" t="s">
        <v>660</v>
      </c>
      <c r="C192" s="63" t="s">
        <v>551</v>
      </c>
      <c r="D192" s="64">
        <v>2344.84</v>
      </c>
      <c r="E192" s="72">
        <v>250</v>
      </c>
      <c r="F192" s="72">
        <v>500</v>
      </c>
      <c r="G192" s="72">
        <f t="shared" si="8"/>
        <v>3094.84</v>
      </c>
      <c r="H192" s="64">
        <v>137.41</v>
      </c>
      <c r="I192" s="72">
        <f t="shared" si="9"/>
        <v>2957.4300000000003</v>
      </c>
      <c r="J192" s="72"/>
    </row>
    <row r="193" spans="1:10" ht="24.95" customHeight="1" x14ac:dyDescent="0.2">
      <c r="A193" s="68">
        <f t="shared" si="7"/>
        <v>184</v>
      </c>
      <c r="B193" s="62" t="s">
        <v>402</v>
      </c>
      <c r="C193" s="63" t="s">
        <v>192</v>
      </c>
      <c r="D193" s="64">
        <v>2506.66</v>
      </c>
      <c r="E193" s="72">
        <v>250</v>
      </c>
      <c r="F193" s="72">
        <v>500</v>
      </c>
      <c r="G193" s="72">
        <f t="shared" si="8"/>
        <v>3256.66</v>
      </c>
      <c r="H193" s="64">
        <v>145.22</v>
      </c>
      <c r="I193" s="72">
        <f t="shared" si="9"/>
        <v>3111.44</v>
      </c>
      <c r="J193" s="72"/>
    </row>
    <row r="194" spans="1:10" ht="24.95" customHeight="1" x14ac:dyDescent="0.2">
      <c r="A194" s="68">
        <f t="shared" ref="A194:A253" si="10">1+A193</f>
        <v>185</v>
      </c>
      <c r="B194" s="62" t="s">
        <v>392</v>
      </c>
      <c r="C194" s="63" t="s">
        <v>14</v>
      </c>
      <c r="D194" s="64">
        <v>2213.4</v>
      </c>
      <c r="E194" s="72">
        <v>250</v>
      </c>
      <c r="F194" s="72">
        <v>601</v>
      </c>
      <c r="G194" s="72">
        <f t="shared" si="8"/>
        <v>3064.4</v>
      </c>
      <c r="H194" s="64">
        <v>135.94</v>
      </c>
      <c r="I194" s="72">
        <f t="shared" si="9"/>
        <v>2928.46</v>
      </c>
      <c r="J194" s="72"/>
    </row>
    <row r="195" spans="1:10" ht="24.95" customHeight="1" x14ac:dyDescent="0.2">
      <c r="A195" s="68">
        <f t="shared" si="10"/>
        <v>186</v>
      </c>
      <c r="B195" s="62" t="s">
        <v>399</v>
      </c>
      <c r="C195" s="63" t="s">
        <v>199</v>
      </c>
      <c r="D195" s="64">
        <v>2248.7399999999998</v>
      </c>
      <c r="E195" s="72">
        <v>250</v>
      </c>
      <c r="F195" s="72">
        <v>590</v>
      </c>
      <c r="G195" s="72">
        <f t="shared" si="8"/>
        <v>3088.74</v>
      </c>
      <c r="H195" s="64">
        <v>137.11000000000001</v>
      </c>
      <c r="I195" s="72">
        <f t="shared" si="9"/>
        <v>2951.6299999999997</v>
      </c>
      <c r="J195" s="72"/>
    </row>
    <row r="196" spans="1:10" ht="24.95" customHeight="1" x14ac:dyDescent="0.2">
      <c r="A196" s="68">
        <f t="shared" si="10"/>
        <v>187</v>
      </c>
      <c r="B196" s="62" t="s">
        <v>661</v>
      </c>
      <c r="C196" s="63" t="s">
        <v>184</v>
      </c>
      <c r="D196" s="64">
        <v>2213.4</v>
      </c>
      <c r="E196" s="72">
        <v>250</v>
      </c>
      <c r="F196" s="72">
        <v>601</v>
      </c>
      <c r="G196" s="72">
        <f t="shared" si="8"/>
        <v>3064.4</v>
      </c>
      <c r="H196" s="64">
        <v>135.94</v>
      </c>
      <c r="I196" s="72">
        <f t="shared" si="9"/>
        <v>2928.46</v>
      </c>
      <c r="J196" s="72"/>
    </row>
    <row r="197" spans="1:10" ht="24.95" customHeight="1" x14ac:dyDescent="0.2">
      <c r="A197" s="68">
        <f t="shared" si="10"/>
        <v>188</v>
      </c>
      <c r="B197" s="62" t="s">
        <v>662</v>
      </c>
      <c r="C197" s="63" t="s">
        <v>551</v>
      </c>
      <c r="D197" s="64">
        <v>2344.84</v>
      </c>
      <c r="E197" s="72">
        <v>250</v>
      </c>
      <c r="F197" s="72">
        <v>500</v>
      </c>
      <c r="G197" s="72">
        <f t="shared" si="8"/>
        <v>3094.84</v>
      </c>
      <c r="H197" s="64">
        <v>137.41</v>
      </c>
      <c r="I197" s="72">
        <f t="shared" si="9"/>
        <v>2957.4300000000003</v>
      </c>
      <c r="J197" s="72"/>
    </row>
    <row r="198" spans="1:10" ht="24.95" customHeight="1" x14ac:dyDescent="0.2">
      <c r="A198" s="68">
        <f t="shared" si="10"/>
        <v>189</v>
      </c>
      <c r="B198" s="62" t="s">
        <v>663</v>
      </c>
      <c r="C198" s="63" t="s">
        <v>199</v>
      </c>
      <c r="D198" s="64">
        <v>2248.7399999999998</v>
      </c>
      <c r="E198" s="72">
        <v>250</v>
      </c>
      <c r="F198" s="72">
        <v>590</v>
      </c>
      <c r="G198" s="72">
        <f t="shared" si="8"/>
        <v>3088.74</v>
      </c>
      <c r="H198" s="64">
        <v>137.11000000000001</v>
      </c>
      <c r="I198" s="72">
        <f t="shared" si="9"/>
        <v>2951.6299999999997</v>
      </c>
      <c r="J198" s="72"/>
    </row>
    <row r="199" spans="1:10" ht="24.95" customHeight="1" x14ac:dyDescent="0.2">
      <c r="A199" s="68">
        <f t="shared" si="10"/>
        <v>190</v>
      </c>
      <c r="B199" s="62" t="s">
        <v>393</v>
      </c>
      <c r="C199" s="63" t="s">
        <v>14</v>
      </c>
      <c r="D199" s="64">
        <v>2213.4</v>
      </c>
      <c r="E199" s="72">
        <v>250</v>
      </c>
      <c r="F199" s="72">
        <v>601</v>
      </c>
      <c r="G199" s="72">
        <f t="shared" si="8"/>
        <v>3064.4</v>
      </c>
      <c r="H199" s="64">
        <v>135.94</v>
      </c>
      <c r="I199" s="72">
        <f t="shared" si="9"/>
        <v>2928.46</v>
      </c>
      <c r="J199" s="72"/>
    </row>
    <row r="200" spans="1:10" ht="24.95" customHeight="1" x14ac:dyDescent="0.2">
      <c r="A200" s="68">
        <f t="shared" si="10"/>
        <v>191</v>
      </c>
      <c r="B200" s="62" t="s">
        <v>664</v>
      </c>
      <c r="C200" s="63" t="s">
        <v>192</v>
      </c>
      <c r="D200" s="64">
        <v>2506.66</v>
      </c>
      <c r="E200" s="72">
        <v>250</v>
      </c>
      <c r="F200" s="72">
        <v>500</v>
      </c>
      <c r="G200" s="72">
        <f t="shared" si="8"/>
        <v>3256.66</v>
      </c>
      <c r="H200" s="64">
        <v>145.22</v>
      </c>
      <c r="I200" s="72">
        <f t="shared" si="9"/>
        <v>3111.44</v>
      </c>
      <c r="J200" s="72"/>
    </row>
    <row r="201" spans="1:10" ht="24.95" customHeight="1" x14ac:dyDescent="0.2">
      <c r="A201" s="68">
        <f t="shared" si="10"/>
        <v>192</v>
      </c>
      <c r="B201" s="62" t="s">
        <v>665</v>
      </c>
      <c r="C201" s="63" t="s">
        <v>184</v>
      </c>
      <c r="D201" s="64">
        <v>2213.4</v>
      </c>
      <c r="E201" s="72">
        <v>250</v>
      </c>
      <c r="F201" s="72">
        <v>601</v>
      </c>
      <c r="G201" s="72">
        <f t="shared" si="8"/>
        <v>3064.4</v>
      </c>
      <c r="H201" s="64">
        <v>135.94</v>
      </c>
      <c r="I201" s="72">
        <f t="shared" si="9"/>
        <v>2928.46</v>
      </c>
      <c r="J201" s="72"/>
    </row>
    <row r="202" spans="1:10" ht="24.95" customHeight="1" x14ac:dyDescent="0.2">
      <c r="A202" s="68">
        <f t="shared" si="10"/>
        <v>193</v>
      </c>
      <c r="B202" s="62" t="s">
        <v>394</v>
      </c>
      <c r="C202" s="63" t="s">
        <v>14</v>
      </c>
      <c r="D202" s="64">
        <v>2213.4</v>
      </c>
      <c r="E202" s="72">
        <v>250</v>
      </c>
      <c r="F202" s="72">
        <v>601</v>
      </c>
      <c r="G202" s="72">
        <f t="shared" ref="G202:G265" si="11">SUM(D202:F202)</f>
        <v>3064.4</v>
      </c>
      <c r="H202" s="64">
        <v>135.94</v>
      </c>
      <c r="I202" s="72">
        <f t="shared" si="9"/>
        <v>2928.46</v>
      </c>
      <c r="J202" s="72"/>
    </row>
    <row r="203" spans="1:10" ht="24.95" customHeight="1" x14ac:dyDescent="0.2">
      <c r="A203" s="68">
        <f t="shared" si="10"/>
        <v>194</v>
      </c>
      <c r="B203" s="62" t="s">
        <v>666</v>
      </c>
      <c r="C203" s="63" t="s">
        <v>199</v>
      </c>
      <c r="D203" s="64">
        <v>2248.7399999999998</v>
      </c>
      <c r="E203" s="72">
        <v>250</v>
      </c>
      <c r="F203" s="72">
        <v>590</v>
      </c>
      <c r="G203" s="72">
        <f t="shared" si="11"/>
        <v>3088.74</v>
      </c>
      <c r="H203" s="64">
        <v>137.11000000000001</v>
      </c>
      <c r="I203" s="72">
        <f t="shared" si="9"/>
        <v>2951.6299999999997</v>
      </c>
      <c r="J203" s="72"/>
    </row>
    <row r="204" spans="1:10" ht="24.95" customHeight="1" x14ac:dyDescent="0.2">
      <c r="A204" s="68">
        <f t="shared" si="10"/>
        <v>195</v>
      </c>
      <c r="B204" s="62" t="s">
        <v>667</v>
      </c>
      <c r="C204" s="63" t="s">
        <v>184</v>
      </c>
      <c r="D204" s="64">
        <v>2213.4</v>
      </c>
      <c r="E204" s="72">
        <v>250</v>
      </c>
      <c r="F204" s="72">
        <v>601</v>
      </c>
      <c r="G204" s="72">
        <f t="shared" si="11"/>
        <v>3064.4</v>
      </c>
      <c r="H204" s="64">
        <v>135.94</v>
      </c>
      <c r="I204" s="72">
        <f t="shared" si="9"/>
        <v>2928.46</v>
      </c>
      <c r="J204" s="72"/>
    </row>
    <row r="205" spans="1:10" ht="24.95" customHeight="1" x14ac:dyDescent="0.2">
      <c r="A205" s="68">
        <f t="shared" si="10"/>
        <v>196</v>
      </c>
      <c r="B205" s="62" t="s">
        <v>668</v>
      </c>
      <c r="C205" s="63" t="s">
        <v>184</v>
      </c>
      <c r="D205" s="64">
        <v>2213.4</v>
      </c>
      <c r="E205" s="72">
        <v>250</v>
      </c>
      <c r="F205" s="72">
        <v>601</v>
      </c>
      <c r="G205" s="72">
        <f t="shared" si="11"/>
        <v>3064.4</v>
      </c>
      <c r="H205" s="64">
        <v>135.94</v>
      </c>
      <c r="I205" s="72">
        <f t="shared" si="9"/>
        <v>2928.46</v>
      </c>
      <c r="J205" s="72"/>
    </row>
    <row r="206" spans="1:10" ht="24.95" customHeight="1" x14ac:dyDescent="0.2">
      <c r="A206" s="68">
        <f t="shared" si="10"/>
        <v>197</v>
      </c>
      <c r="B206" s="62" t="s">
        <v>400</v>
      </c>
      <c r="C206" s="63" t="s">
        <v>199</v>
      </c>
      <c r="D206" s="64">
        <v>2248.7399999999998</v>
      </c>
      <c r="E206" s="72">
        <v>250</v>
      </c>
      <c r="F206" s="72">
        <v>590</v>
      </c>
      <c r="G206" s="72">
        <f t="shared" si="11"/>
        <v>3088.74</v>
      </c>
      <c r="H206" s="64">
        <v>137.11000000000001</v>
      </c>
      <c r="I206" s="72">
        <f t="shared" si="9"/>
        <v>2951.6299999999997</v>
      </c>
      <c r="J206" s="72"/>
    </row>
    <row r="207" spans="1:10" ht="24.95" customHeight="1" x14ac:dyDescent="0.2">
      <c r="A207" s="68">
        <f t="shared" si="10"/>
        <v>198</v>
      </c>
      <c r="B207" s="62" t="s">
        <v>669</v>
      </c>
      <c r="C207" s="63" t="s">
        <v>346</v>
      </c>
      <c r="D207" s="64">
        <v>2281.29</v>
      </c>
      <c r="E207" s="72">
        <v>250</v>
      </c>
      <c r="F207" s="72">
        <v>570</v>
      </c>
      <c r="G207" s="72">
        <f t="shared" si="11"/>
        <v>3101.29</v>
      </c>
      <c r="H207" s="64">
        <v>137.72</v>
      </c>
      <c r="I207" s="72">
        <f t="shared" si="9"/>
        <v>2963.57</v>
      </c>
      <c r="J207" s="72"/>
    </row>
    <row r="208" spans="1:10" ht="24.95" customHeight="1" x14ac:dyDescent="0.2">
      <c r="A208" s="68">
        <f t="shared" si="10"/>
        <v>199</v>
      </c>
      <c r="B208" s="62" t="s">
        <v>670</v>
      </c>
      <c r="C208" s="63" t="s">
        <v>14</v>
      </c>
      <c r="D208" s="64">
        <v>2213.4</v>
      </c>
      <c r="E208" s="72">
        <v>250</v>
      </c>
      <c r="F208" s="72">
        <v>601</v>
      </c>
      <c r="G208" s="72">
        <f t="shared" si="11"/>
        <v>3064.4</v>
      </c>
      <c r="H208" s="64">
        <v>135.94</v>
      </c>
      <c r="I208" s="72">
        <f t="shared" si="9"/>
        <v>2928.46</v>
      </c>
      <c r="J208" s="72"/>
    </row>
    <row r="209" spans="1:10" ht="24.95" customHeight="1" x14ac:dyDescent="0.2">
      <c r="A209" s="68">
        <f t="shared" si="10"/>
        <v>200</v>
      </c>
      <c r="B209" s="62" t="s">
        <v>671</v>
      </c>
      <c r="C209" s="63" t="s">
        <v>14</v>
      </c>
      <c r="D209" s="64">
        <v>2213.4</v>
      </c>
      <c r="E209" s="72">
        <v>250</v>
      </c>
      <c r="F209" s="72">
        <v>601</v>
      </c>
      <c r="G209" s="72">
        <f t="shared" si="11"/>
        <v>3064.4</v>
      </c>
      <c r="H209" s="64">
        <v>135.94</v>
      </c>
      <c r="I209" s="72">
        <f t="shared" si="9"/>
        <v>2928.46</v>
      </c>
      <c r="J209" s="72"/>
    </row>
    <row r="210" spans="1:10" ht="24.95" customHeight="1" x14ac:dyDescent="0.2">
      <c r="A210" s="68">
        <f t="shared" si="10"/>
        <v>201</v>
      </c>
      <c r="B210" s="62" t="s">
        <v>401</v>
      </c>
      <c r="C210" s="63" t="s">
        <v>551</v>
      </c>
      <c r="D210" s="64">
        <v>2344.84</v>
      </c>
      <c r="E210" s="72">
        <v>250</v>
      </c>
      <c r="F210" s="72">
        <v>500</v>
      </c>
      <c r="G210" s="72">
        <f t="shared" si="11"/>
        <v>3094.84</v>
      </c>
      <c r="H210" s="64">
        <v>137.41</v>
      </c>
      <c r="I210" s="72">
        <f t="shared" si="9"/>
        <v>2957.4300000000003</v>
      </c>
      <c r="J210" s="72"/>
    </row>
    <row r="211" spans="1:10" ht="24.95" customHeight="1" x14ac:dyDescent="0.2">
      <c r="A211" s="68">
        <f t="shared" si="10"/>
        <v>202</v>
      </c>
      <c r="B211" s="62" t="s">
        <v>672</v>
      </c>
      <c r="C211" s="63" t="s">
        <v>199</v>
      </c>
      <c r="D211" s="64">
        <v>2248.7399999999998</v>
      </c>
      <c r="E211" s="72">
        <v>250</v>
      </c>
      <c r="F211" s="72">
        <v>590</v>
      </c>
      <c r="G211" s="72">
        <f t="shared" si="11"/>
        <v>3088.74</v>
      </c>
      <c r="H211" s="64">
        <v>137.11000000000001</v>
      </c>
      <c r="I211" s="72">
        <f t="shared" si="9"/>
        <v>2951.6299999999997</v>
      </c>
      <c r="J211" s="72"/>
    </row>
    <row r="212" spans="1:10" ht="24.95" customHeight="1" x14ac:dyDescent="0.2">
      <c r="A212" s="68">
        <f t="shared" si="10"/>
        <v>203</v>
      </c>
      <c r="B212" s="62" t="s">
        <v>673</v>
      </c>
      <c r="C212" s="63" t="s">
        <v>184</v>
      </c>
      <c r="D212" s="64">
        <v>2213.4</v>
      </c>
      <c r="E212" s="72">
        <v>250</v>
      </c>
      <c r="F212" s="72">
        <v>601</v>
      </c>
      <c r="G212" s="72">
        <f t="shared" si="11"/>
        <v>3064.4</v>
      </c>
      <c r="H212" s="64">
        <v>135.94</v>
      </c>
      <c r="I212" s="72">
        <f t="shared" si="9"/>
        <v>2928.46</v>
      </c>
      <c r="J212" s="72"/>
    </row>
    <row r="213" spans="1:10" ht="24.95" customHeight="1" x14ac:dyDescent="0.2">
      <c r="A213" s="68">
        <f t="shared" si="10"/>
        <v>204</v>
      </c>
      <c r="B213" s="62" t="s">
        <v>674</v>
      </c>
      <c r="C213" s="63" t="s">
        <v>184</v>
      </c>
      <c r="D213" s="64">
        <v>2213.4</v>
      </c>
      <c r="E213" s="72">
        <v>250</v>
      </c>
      <c r="F213" s="72">
        <v>601</v>
      </c>
      <c r="G213" s="72">
        <f t="shared" si="11"/>
        <v>3064.4</v>
      </c>
      <c r="H213" s="64">
        <v>135.94</v>
      </c>
      <c r="I213" s="72">
        <f t="shared" si="9"/>
        <v>2928.46</v>
      </c>
      <c r="J213" s="72"/>
    </row>
    <row r="214" spans="1:10" ht="24.95" customHeight="1" x14ac:dyDescent="0.2">
      <c r="A214" s="68">
        <f t="shared" si="10"/>
        <v>205</v>
      </c>
      <c r="B214" s="62" t="s">
        <v>675</v>
      </c>
      <c r="C214" s="63" t="s">
        <v>184</v>
      </c>
      <c r="D214" s="64">
        <v>2213.4</v>
      </c>
      <c r="E214" s="72">
        <v>250</v>
      </c>
      <c r="F214" s="72">
        <v>601</v>
      </c>
      <c r="G214" s="72">
        <f t="shared" si="11"/>
        <v>3064.4</v>
      </c>
      <c r="H214" s="64">
        <v>135.94</v>
      </c>
      <c r="I214" s="72">
        <f t="shared" si="9"/>
        <v>2928.46</v>
      </c>
      <c r="J214" s="72"/>
    </row>
    <row r="215" spans="1:10" ht="24.95" customHeight="1" x14ac:dyDescent="0.2">
      <c r="A215" s="68">
        <f t="shared" si="10"/>
        <v>206</v>
      </c>
      <c r="B215" s="62" t="s">
        <v>189</v>
      </c>
      <c r="C215" s="63" t="s">
        <v>192</v>
      </c>
      <c r="D215" s="64">
        <v>2506.66</v>
      </c>
      <c r="E215" s="72">
        <v>250</v>
      </c>
      <c r="F215" s="72">
        <v>500</v>
      </c>
      <c r="G215" s="72">
        <f t="shared" si="11"/>
        <v>3256.66</v>
      </c>
      <c r="H215" s="64">
        <v>145.22</v>
      </c>
      <c r="I215" s="72">
        <f t="shared" si="9"/>
        <v>3111.44</v>
      </c>
      <c r="J215" s="72"/>
    </row>
    <row r="216" spans="1:10" ht="24.95" customHeight="1" x14ac:dyDescent="0.2">
      <c r="A216" s="68">
        <f t="shared" si="10"/>
        <v>207</v>
      </c>
      <c r="B216" s="62" t="s">
        <v>190</v>
      </c>
      <c r="C216" s="63" t="s">
        <v>194</v>
      </c>
      <c r="D216" s="64">
        <v>2405.29</v>
      </c>
      <c r="E216" s="72">
        <v>250</v>
      </c>
      <c r="F216" s="72">
        <v>500</v>
      </c>
      <c r="G216" s="72">
        <f t="shared" si="11"/>
        <v>3155.29</v>
      </c>
      <c r="H216" s="64">
        <v>140.33000000000001</v>
      </c>
      <c r="I216" s="72">
        <f t="shared" si="9"/>
        <v>3014.96</v>
      </c>
      <c r="J216" s="72"/>
    </row>
    <row r="217" spans="1:10" ht="24.95" customHeight="1" x14ac:dyDescent="0.2">
      <c r="A217" s="68">
        <f t="shared" si="10"/>
        <v>208</v>
      </c>
      <c r="B217" s="62" t="s">
        <v>676</v>
      </c>
      <c r="C217" s="63" t="s">
        <v>184</v>
      </c>
      <c r="D217" s="64">
        <v>2213.4</v>
      </c>
      <c r="E217" s="72">
        <v>250</v>
      </c>
      <c r="F217" s="72">
        <v>601</v>
      </c>
      <c r="G217" s="72">
        <f t="shared" si="11"/>
        <v>3064.4</v>
      </c>
      <c r="H217" s="64">
        <v>135.94</v>
      </c>
      <c r="I217" s="72">
        <f t="shared" si="9"/>
        <v>2928.46</v>
      </c>
      <c r="J217" s="72"/>
    </row>
    <row r="218" spans="1:10" ht="24.95" customHeight="1" x14ac:dyDescent="0.2">
      <c r="A218" s="68">
        <f t="shared" si="10"/>
        <v>209</v>
      </c>
      <c r="B218" s="62" t="s">
        <v>191</v>
      </c>
      <c r="C218" s="63" t="s">
        <v>184</v>
      </c>
      <c r="D218" s="64">
        <v>2213.4</v>
      </c>
      <c r="E218" s="72">
        <v>250</v>
      </c>
      <c r="F218" s="72">
        <v>601</v>
      </c>
      <c r="G218" s="72">
        <f t="shared" si="11"/>
        <v>3064.4</v>
      </c>
      <c r="H218" s="64">
        <v>135.94</v>
      </c>
      <c r="I218" s="72">
        <f t="shared" si="9"/>
        <v>2928.46</v>
      </c>
      <c r="J218" s="72"/>
    </row>
    <row r="219" spans="1:10" ht="24.95" customHeight="1" x14ac:dyDescent="0.2">
      <c r="A219" s="68">
        <f t="shared" si="10"/>
        <v>210</v>
      </c>
      <c r="B219" s="62" t="s">
        <v>195</v>
      </c>
      <c r="C219" s="63" t="s">
        <v>677</v>
      </c>
      <c r="D219" s="64">
        <v>2281.29</v>
      </c>
      <c r="E219" s="72">
        <v>250</v>
      </c>
      <c r="F219" s="72">
        <v>570</v>
      </c>
      <c r="G219" s="72">
        <f t="shared" si="11"/>
        <v>3101.29</v>
      </c>
      <c r="H219" s="64">
        <v>137.72</v>
      </c>
      <c r="I219" s="72">
        <f t="shared" si="9"/>
        <v>2963.57</v>
      </c>
      <c r="J219" s="72"/>
    </row>
    <row r="220" spans="1:10" ht="24.95" customHeight="1" x14ac:dyDescent="0.2">
      <c r="A220" s="68">
        <f t="shared" si="10"/>
        <v>211</v>
      </c>
      <c r="B220" s="62" t="s">
        <v>678</v>
      </c>
      <c r="C220" s="63" t="s">
        <v>199</v>
      </c>
      <c r="D220" s="64">
        <v>2248.7399999999998</v>
      </c>
      <c r="E220" s="72">
        <v>250</v>
      </c>
      <c r="F220" s="72">
        <v>590</v>
      </c>
      <c r="G220" s="72">
        <f t="shared" si="11"/>
        <v>3088.74</v>
      </c>
      <c r="H220" s="64">
        <v>137.11000000000001</v>
      </c>
      <c r="I220" s="72">
        <f t="shared" si="9"/>
        <v>2951.6299999999997</v>
      </c>
      <c r="J220" s="72"/>
    </row>
    <row r="221" spans="1:10" ht="24.95" customHeight="1" x14ac:dyDescent="0.2">
      <c r="A221" s="68">
        <f t="shared" si="10"/>
        <v>212</v>
      </c>
      <c r="B221" s="62" t="s">
        <v>679</v>
      </c>
      <c r="C221" s="63" t="s">
        <v>677</v>
      </c>
      <c r="D221" s="64">
        <v>2281.29</v>
      </c>
      <c r="E221" s="72">
        <v>250</v>
      </c>
      <c r="F221" s="72">
        <v>570</v>
      </c>
      <c r="G221" s="72">
        <f t="shared" si="11"/>
        <v>3101.29</v>
      </c>
      <c r="H221" s="64">
        <v>137.72</v>
      </c>
      <c r="I221" s="72">
        <f t="shared" si="9"/>
        <v>2963.57</v>
      </c>
      <c r="J221" s="72"/>
    </row>
    <row r="222" spans="1:10" ht="24.95" customHeight="1" x14ac:dyDescent="0.2">
      <c r="A222" s="68">
        <f t="shared" si="10"/>
        <v>213</v>
      </c>
      <c r="B222" s="62" t="s">
        <v>680</v>
      </c>
      <c r="C222" s="63" t="s">
        <v>193</v>
      </c>
      <c r="D222" s="64">
        <v>2344.84</v>
      </c>
      <c r="E222" s="72">
        <v>250</v>
      </c>
      <c r="F222" s="72">
        <v>500</v>
      </c>
      <c r="G222" s="72">
        <f t="shared" si="11"/>
        <v>3094.84</v>
      </c>
      <c r="H222" s="64">
        <v>137.41</v>
      </c>
      <c r="I222" s="72">
        <f t="shared" ref="I222:I234" si="12">G222-H222</f>
        <v>2957.4300000000003</v>
      </c>
      <c r="J222" s="72">
        <f>1443+1390</f>
        <v>2833</v>
      </c>
    </row>
    <row r="223" spans="1:10" ht="24.95" customHeight="1" x14ac:dyDescent="0.2">
      <c r="A223" s="68">
        <f t="shared" si="10"/>
        <v>214</v>
      </c>
      <c r="B223" s="62" t="s">
        <v>681</v>
      </c>
      <c r="C223" s="63" t="s">
        <v>194</v>
      </c>
      <c r="D223" s="64">
        <v>2405.29</v>
      </c>
      <c r="E223" s="72">
        <v>250</v>
      </c>
      <c r="F223" s="72">
        <v>500</v>
      </c>
      <c r="G223" s="72">
        <f t="shared" si="11"/>
        <v>3155.29</v>
      </c>
      <c r="H223" s="64">
        <v>140.33000000000001</v>
      </c>
      <c r="I223" s="72">
        <f t="shared" si="12"/>
        <v>3014.96</v>
      </c>
      <c r="J223" s="72"/>
    </row>
    <row r="224" spans="1:10" ht="24.95" customHeight="1" x14ac:dyDescent="0.2">
      <c r="A224" s="68">
        <f t="shared" si="10"/>
        <v>215</v>
      </c>
      <c r="B224" s="62" t="s">
        <v>682</v>
      </c>
      <c r="C224" s="63" t="s">
        <v>193</v>
      </c>
      <c r="D224" s="64">
        <v>2344.84</v>
      </c>
      <c r="E224" s="72">
        <v>250</v>
      </c>
      <c r="F224" s="72">
        <v>500</v>
      </c>
      <c r="G224" s="72">
        <f t="shared" si="11"/>
        <v>3094.84</v>
      </c>
      <c r="H224" s="64">
        <v>137.41</v>
      </c>
      <c r="I224" s="72">
        <f t="shared" si="12"/>
        <v>2957.4300000000003</v>
      </c>
      <c r="J224" s="72">
        <f>630+625</f>
        <v>1255</v>
      </c>
    </row>
    <row r="225" spans="1:10" ht="24.95" customHeight="1" x14ac:dyDescent="0.2">
      <c r="A225" s="68">
        <f t="shared" si="10"/>
        <v>216</v>
      </c>
      <c r="B225" s="62" t="s">
        <v>683</v>
      </c>
      <c r="C225" s="63" t="s">
        <v>14</v>
      </c>
      <c r="D225" s="64">
        <v>2213.4</v>
      </c>
      <c r="E225" s="72">
        <v>250</v>
      </c>
      <c r="F225" s="72">
        <v>601</v>
      </c>
      <c r="G225" s="72">
        <f t="shared" si="11"/>
        <v>3064.4</v>
      </c>
      <c r="H225" s="64">
        <v>135.94</v>
      </c>
      <c r="I225" s="72">
        <f t="shared" si="12"/>
        <v>2928.46</v>
      </c>
      <c r="J225" s="72"/>
    </row>
    <row r="226" spans="1:10" s="79" customFormat="1" ht="24.95" customHeight="1" x14ac:dyDescent="0.2">
      <c r="A226" s="68">
        <f t="shared" si="10"/>
        <v>217</v>
      </c>
      <c r="B226" s="62" t="s">
        <v>196</v>
      </c>
      <c r="C226" s="63" t="s">
        <v>14</v>
      </c>
      <c r="D226" s="64">
        <v>2213.4</v>
      </c>
      <c r="E226" s="72">
        <v>250</v>
      </c>
      <c r="F226" s="72">
        <v>601</v>
      </c>
      <c r="G226" s="72">
        <f t="shared" si="11"/>
        <v>3064.4</v>
      </c>
      <c r="H226" s="64">
        <v>135.94</v>
      </c>
      <c r="I226" s="72">
        <f t="shared" si="12"/>
        <v>2928.46</v>
      </c>
      <c r="J226" s="72"/>
    </row>
    <row r="227" spans="1:10" ht="24.95" customHeight="1" x14ac:dyDescent="0.2">
      <c r="A227" s="68">
        <f t="shared" si="10"/>
        <v>218</v>
      </c>
      <c r="B227" s="62" t="s">
        <v>684</v>
      </c>
      <c r="C227" s="63" t="s">
        <v>192</v>
      </c>
      <c r="D227" s="64">
        <v>2506.66</v>
      </c>
      <c r="E227" s="72">
        <v>250</v>
      </c>
      <c r="F227" s="72">
        <v>500</v>
      </c>
      <c r="G227" s="72">
        <f t="shared" si="11"/>
        <v>3256.66</v>
      </c>
      <c r="H227" s="64">
        <v>145.22</v>
      </c>
      <c r="I227" s="72">
        <f t="shared" si="12"/>
        <v>3111.44</v>
      </c>
      <c r="J227" s="72"/>
    </row>
    <row r="228" spans="1:10" ht="24.95" customHeight="1" x14ac:dyDescent="0.2">
      <c r="A228" s="68">
        <f t="shared" si="10"/>
        <v>219</v>
      </c>
      <c r="B228" s="62" t="s">
        <v>197</v>
      </c>
      <c r="C228" s="63" t="s">
        <v>14</v>
      </c>
      <c r="D228" s="64">
        <v>2213.4</v>
      </c>
      <c r="E228" s="72">
        <v>250</v>
      </c>
      <c r="F228" s="72">
        <v>601</v>
      </c>
      <c r="G228" s="72">
        <f t="shared" si="11"/>
        <v>3064.4</v>
      </c>
      <c r="H228" s="64">
        <v>135.94</v>
      </c>
      <c r="I228" s="72">
        <f t="shared" si="12"/>
        <v>2928.46</v>
      </c>
      <c r="J228" s="72"/>
    </row>
    <row r="229" spans="1:10" ht="24.95" customHeight="1" x14ac:dyDescent="0.2">
      <c r="A229" s="68">
        <f t="shared" si="10"/>
        <v>220</v>
      </c>
      <c r="B229" s="62" t="s">
        <v>450</v>
      </c>
      <c r="C229" s="63" t="s">
        <v>194</v>
      </c>
      <c r="D229" s="64">
        <v>2405.29</v>
      </c>
      <c r="E229" s="72">
        <v>250</v>
      </c>
      <c r="F229" s="72">
        <v>500</v>
      </c>
      <c r="G229" s="72">
        <f t="shared" si="11"/>
        <v>3155.29</v>
      </c>
      <c r="H229" s="64">
        <v>140.33000000000001</v>
      </c>
      <c r="I229" s="72">
        <f t="shared" si="12"/>
        <v>3014.96</v>
      </c>
      <c r="J229" s="72"/>
    </row>
    <row r="230" spans="1:10" ht="24.95" customHeight="1" x14ac:dyDescent="0.2">
      <c r="A230" s="68">
        <f t="shared" si="10"/>
        <v>221</v>
      </c>
      <c r="B230" s="62" t="s">
        <v>685</v>
      </c>
      <c r="C230" s="63" t="s">
        <v>193</v>
      </c>
      <c r="D230" s="64">
        <v>2344.84</v>
      </c>
      <c r="E230" s="72">
        <v>250</v>
      </c>
      <c r="F230" s="72">
        <v>500</v>
      </c>
      <c r="G230" s="72">
        <f t="shared" si="11"/>
        <v>3094.84</v>
      </c>
      <c r="H230" s="64">
        <v>137.41</v>
      </c>
      <c r="I230" s="72">
        <f t="shared" si="12"/>
        <v>2957.4300000000003</v>
      </c>
      <c r="J230" s="72">
        <f>119+1410</f>
        <v>1529</v>
      </c>
    </row>
    <row r="231" spans="1:10" ht="24.95" customHeight="1" x14ac:dyDescent="0.2">
      <c r="A231" s="68">
        <f t="shared" si="10"/>
        <v>222</v>
      </c>
      <c r="B231" s="62" t="s">
        <v>198</v>
      </c>
      <c r="C231" s="63" t="s">
        <v>193</v>
      </c>
      <c r="D231" s="64">
        <v>2344.84</v>
      </c>
      <c r="E231" s="72">
        <v>250</v>
      </c>
      <c r="F231" s="72">
        <v>500</v>
      </c>
      <c r="G231" s="72">
        <f t="shared" si="11"/>
        <v>3094.84</v>
      </c>
      <c r="H231" s="64">
        <v>137.41</v>
      </c>
      <c r="I231" s="72">
        <f t="shared" si="12"/>
        <v>2957.4300000000003</v>
      </c>
      <c r="J231" s="72">
        <f>500+1755+1030+2310</f>
        <v>5595</v>
      </c>
    </row>
    <row r="232" spans="1:10" ht="24.95" customHeight="1" x14ac:dyDescent="0.2">
      <c r="A232" s="68">
        <f t="shared" si="10"/>
        <v>223</v>
      </c>
      <c r="B232" s="62" t="s">
        <v>200</v>
      </c>
      <c r="C232" s="63" t="s">
        <v>677</v>
      </c>
      <c r="D232" s="64">
        <v>2281.29</v>
      </c>
      <c r="E232" s="72">
        <v>250</v>
      </c>
      <c r="F232" s="72">
        <v>570</v>
      </c>
      <c r="G232" s="72">
        <f t="shared" si="11"/>
        <v>3101.29</v>
      </c>
      <c r="H232" s="64">
        <v>137.72</v>
      </c>
      <c r="I232" s="72">
        <f t="shared" si="12"/>
        <v>2963.57</v>
      </c>
      <c r="J232" s="72"/>
    </row>
    <row r="233" spans="1:10" ht="24.95" customHeight="1" x14ac:dyDescent="0.2">
      <c r="A233" s="68">
        <f t="shared" si="10"/>
        <v>224</v>
      </c>
      <c r="B233" s="62" t="s">
        <v>686</v>
      </c>
      <c r="C233" s="63" t="s">
        <v>192</v>
      </c>
      <c r="D233" s="64">
        <v>2506.66</v>
      </c>
      <c r="E233" s="72">
        <v>250</v>
      </c>
      <c r="F233" s="72">
        <v>500</v>
      </c>
      <c r="G233" s="72">
        <f t="shared" si="11"/>
        <v>3256.66</v>
      </c>
      <c r="H233" s="64">
        <v>145.22</v>
      </c>
      <c r="I233" s="72">
        <f t="shared" si="12"/>
        <v>3111.44</v>
      </c>
      <c r="J233" s="72"/>
    </row>
    <row r="234" spans="1:10" ht="24.95" customHeight="1" x14ac:dyDescent="0.2">
      <c r="A234" s="68">
        <f t="shared" si="10"/>
        <v>225</v>
      </c>
      <c r="B234" s="62" t="s">
        <v>201</v>
      </c>
      <c r="C234" s="63" t="s">
        <v>677</v>
      </c>
      <c r="D234" s="64">
        <v>2281.29</v>
      </c>
      <c r="E234" s="72">
        <v>250</v>
      </c>
      <c r="F234" s="72">
        <v>570</v>
      </c>
      <c r="G234" s="72">
        <f t="shared" si="11"/>
        <v>3101.29</v>
      </c>
      <c r="H234" s="64">
        <v>137.72</v>
      </c>
      <c r="I234" s="72">
        <f t="shared" si="12"/>
        <v>2963.57</v>
      </c>
      <c r="J234" s="72"/>
    </row>
    <row r="235" spans="1:10" ht="24.95" customHeight="1" x14ac:dyDescent="0.2">
      <c r="A235" s="68">
        <f t="shared" si="10"/>
        <v>226</v>
      </c>
      <c r="B235" s="62" t="s">
        <v>687</v>
      </c>
      <c r="C235" s="63" t="s">
        <v>677</v>
      </c>
      <c r="D235" s="64">
        <v>2281.29</v>
      </c>
      <c r="E235" s="72">
        <v>250</v>
      </c>
      <c r="F235" s="72">
        <v>570</v>
      </c>
      <c r="G235" s="72">
        <f t="shared" si="11"/>
        <v>3101.29</v>
      </c>
      <c r="H235" s="64">
        <v>137.72</v>
      </c>
      <c r="I235" s="72">
        <f t="shared" ref="I235:I297" si="13">G235-H235</f>
        <v>2963.57</v>
      </c>
      <c r="J235" s="72"/>
    </row>
    <row r="236" spans="1:10" ht="24.95" customHeight="1" x14ac:dyDescent="0.2">
      <c r="A236" s="68">
        <f t="shared" si="10"/>
        <v>227</v>
      </c>
      <c r="B236" s="62" t="s">
        <v>202</v>
      </c>
      <c r="C236" s="63" t="s">
        <v>199</v>
      </c>
      <c r="D236" s="64">
        <v>2248.7399999999998</v>
      </c>
      <c r="E236" s="72">
        <v>250</v>
      </c>
      <c r="F236" s="72">
        <v>590</v>
      </c>
      <c r="G236" s="72">
        <f t="shared" si="11"/>
        <v>3088.74</v>
      </c>
      <c r="H236" s="64">
        <v>137.11000000000001</v>
      </c>
      <c r="I236" s="72">
        <f t="shared" si="13"/>
        <v>2951.6299999999997</v>
      </c>
      <c r="J236" s="72"/>
    </row>
    <row r="237" spans="1:10" ht="24.95" customHeight="1" x14ac:dyDescent="0.2">
      <c r="A237" s="68">
        <f t="shared" si="10"/>
        <v>228</v>
      </c>
      <c r="B237" s="62" t="s">
        <v>688</v>
      </c>
      <c r="C237" s="63" t="s">
        <v>199</v>
      </c>
      <c r="D237" s="64">
        <v>2248.7399999999998</v>
      </c>
      <c r="E237" s="72">
        <v>250</v>
      </c>
      <c r="F237" s="72">
        <v>590</v>
      </c>
      <c r="G237" s="72">
        <f t="shared" si="11"/>
        <v>3088.74</v>
      </c>
      <c r="H237" s="64">
        <v>137.11000000000001</v>
      </c>
      <c r="I237" s="72">
        <f t="shared" si="13"/>
        <v>2951.6299999999997</v>
      </c>
      <c r="J237" s="72"/>
    </row>
    <row r="238" spans="1:10" ht="24.95" customHeight="1" x14ac:dyDescent="0.2">
      <c r="A238" s="68">
        <f t="shared" si="10"/>
        <v>229</v>
      </c>
      <c r="B238" s="62" t="s">
        <v>689</v>
      </c>
      <c r="C238" s="63" t="s">
        <v>677</v>
      </c>
      <c r="D238" s="64">
        <v>2281.29</v>
      </c>
      <c r="E238" s="72">
        <v>250</v>
      </c>
      <c r="F238" s="72">
        <v>570</v>
      </c>
      <c r="G238" s="72">
        <f t="shared" si="11"/>
        <v>3101.29</v>
      </c>
      <c r="H238" s="64">
        <v>137.72</v>
      </c>
      <c r="I238" s="72">
        <f t="shared" si="13"/>
        <v>2963.57</v>
      </c>
      <c r="J238" s="72"/>
    </row>
    <row r="239" spans="1:10" ht="24.95" customHeight="1" x14ac:dyDescent="0.2">
      <c r="A239" s="68">
        <f t="shared" si="10"/>
        <v>230</v>
      </c>
      <c r="B239" s="62" t="s">
        <v>204</v>
      </c>
      <c r="C239" s="63" t="s">
        <v>14</v>
      </c>
      <c r="D239" s="64">
        <v>2213.4</v>
      </c>
      <c r="E239" s="72">
        <v>250</v>
      </c>
      <c r="F239" s="72">
        <v>601</v>
      </c>
      <c r="G239" s="72">
        <f t="shared" si="11"/>
        <v>3064.4</v>
      </c>
      <c r="H239" s="64">
        <v>135.94</v>
      </c>
      <c r="I239" s="72">
        <f t="shared" si="13"/>
        <v>2928.46</v>
      </c>
      <c r="J239" s="72"/>
    </row>
    <row r="240" spans="1:10" ht="24.95" customHeight="1" x14ac:dyDescent="0.2">
      <c r="A240" s="68">
        <f t="shared" si="10"/>
        <v>231</v>
      </c>
      <c r="B240" s="62" t="s">
        <v>690</v>
      </c>
      <c r="C240" s="63" t="s">
        <v>346</v>
      </c>
      <c r="D240" s="64">
        <v>2281.29</v>
      </c>
      <c r="E240" s="72">
        <v>250</v>
      </c>
      <c r="F240" s="72">
        <v>570</v>
      </c>
      <c r="G240" s="72">
        <f t="shared" si="11"/>
        <v>3101.29</v>
      </c>
      <c r="H240" s="64">
        <v>137.72</v>
      </c>
      <c r="I240" s="72">
        <f t="shared" si="13"/>
        <v>2963.57</v>
      </c>
      <c r="J240" s="72"/>
    </row>
    <row r="241" spans="1:10" ht="24.95" customHeight="1" x14ac:dyDescent="0.2">
      <c r="A241" s="68">
        <f t="shared" si="10"/>
        <v>232</v>
      </c>
      <c r="B241" s="62" t="s">
        <v>205</v>
      </c>
      <c r="C241" s="63" t="s">
        <v>677</v>
      </c>
      <c r="D241" s="64">
        <v>2281.29</v>
      </c>
      <c r="E241" s="72">
        <v>250</v>
      </c>
      <c r="F241" s="72">
        <v>570</v>
      </c>
      <c r="G241" s="72">
        <f t="shared" si="11"/>
        <v>3101.29</v>
      </c>
      <c r="H241" s="64">
        <v>137.72</v>
      </c>
      <c r="I241" s="72">
        <f t="shared" si="13"/>
        <v>2963.57</v>
      </c>
      <c r="J241" s="72"/>
    </row>
    <row r="242" spans="1:10" ht="24.95" customHeight="1" x14ac:dyDescent="0.2">
      <c r="A242" s="68">
        <f t="shared" si="10"/>
        <v>233</v>
      </c>
      <c r="B242" s="62" t="s">
        <v>405</v>
      </c>
      <c r="C242" s="63" t="s">
        <v>193</v>
      </c>
      <c r="D242" s="64">
        <v>2344.84</v>
      </c>
      <c r="E242" s="72">
        <v>250</v>
      </c>
      <c r="F242" s="72">
        <v>500</v>
      </c>
      <c r="G242" s="72">
        <f t="shared" si="11"/>
        <v>3094.84</v>
      </c>
      <c r="H242" s="64">
        <v>137.41</v>
      </c>
      <c r="I242" s="72">
        <f t="shared" si="13"/>
        <v>2957.4300000000003</v>
      </c>
      <c r="J242" s="72">
        <f>2615+1827</f>
        <v>4442</v>
      </c>
    </row>
    <row r="243" spans="1:10" ht="24.95" customHeight="1" x14ac:dyDescent="0.2">
      <c r="A243" s="68">
        <f t="shared" si="10"/>
        <v>234</v>
      </c>
      <c r="B243" s="62" t="s">
        <v>206</v>
      </c>
      <c r="C243" s="63" t="s">
        <v>14</v>
      </c>
      <c r="D243" s="64">
        <v>2213.4</v>
      </c>
      <c r="E243" s="72">
        <v>250</v>
      </c>
      <c r="F243" s="72">
        <v>601</v>
      </c>
      <c r="G243" s="72">
        <f t="shared" si="11"/>
        <v>3064.4</v>
      </c>
      <c r="H243" s="64">
        <v>135.94</v>
      </c>
      <c r="I243" s="72">
        <f t="shared" si="13"/>
        <v>2928.46</v>
      </c>
      <c r="J243" s="72"/>
    </row>
    <row r="244" spans="1:10" ht="24.95" customHeight="1" x14ac:dyDescent="0.2">
      <c r="A244" s="68">
        <f t="shared" si="10"/>
        <v>235</v>
      </c>
      <c r="B244" s="62" t="s">
        <v>691</v>
      </c>
      <c r="C244" s="63" t="s">
        <v>192</v>
      </c>
      <c r="D244" s="64">
        <v>2506.66</v>
      </c>
      <c r="E244" s="72">
        <v>250</v>
      </c>
      <c r="F244" s="72">
        <v>500</v>
      </c>
      <c r="G244" s="72">
        <f t="shared" si="11"/>
        <v>3256.66</v>
      </c>
      <c r="H244" s="64">
        <v>145.22</v>
      </c>
      <c r="I244" s="72">
        <f t="shared" si="13"/>
        <v>3111.44</v>
      </c>
      <c r="J244" s="72"/>
    </row>
    <row r="245" spans="1:10" ht="24.95" customHeight="1" x14ac:dyDescent="0.2">
      <c r="A245" s="68">
        <f t="shared" si="10"/>
        <v>236</v>
      </c>
      <c r="B245" s="62" t="s">
        <v>207</v>
      </c>
      <c r="C245" s="63" t="s">
        <v>184</v>
      </c>
      <c r="D245" s="64">
        <v>2213.4</v>
      </c>
      <c r="E245" s="72">
        <v>250</v>
      </c>
      <c r="F245" s="72">
        <v>601</v>
      </c>
      <c r="G245" s="72">
        <f t="shared" si="11"/>
        <v>3064.4</v>
      </c>
      <c r="H245" s="64">
        <v>135.94</v>
      </c>
      <c r="I245" s="72">
        <f t="shared" si="13"/>
        <v>2928.46</v>
      </c>
      <c r="J245" s="72"/>
    </row>
    <row r="246" spans="1:10" ht="24.95" customHeight="1" x14ac:dyDescent="0.2">
      <c r="A246" s="68">
        <f t="shared" si="10"/>
        <v>237</v>
      </c>
      <c r="B246" s="62" t="s">
        <v>692</v>
      </c>
      <c r="C246" s="63" t="s">
        <v>184</v>
      </c>
      <c r="D246" s="64">
        <v>2213.4</v>
      </c>
      <c r="E246" s="72">
        <v>250</v>
      </c>
      <c r="F246" s="72">
        <v>601</v>
      </c>
      <c r="G246" s="72">
        <f t="shared" si="11"/>
        <v>3064.4</v>
      </c>
      <c r="H246" s="64">
        <v>135.94</v>
      </c>
      <c r="I246" s="72">
        <f t="shared" si="13"/>
        <v>2928.46</v>
      </c>
      <c r="J246" s="72"/>
    </row>
    <row r="247" spans="1:10" ht="24.95" customHeight="1" x14ac:dyDescent="0.2">
      <c r="A247" s="68">
        <f t="shared" si="10"/>
        <v>238</v>
      </c>
      <c r="B247" s="62" t="s">
        <v>693</v>
      </c>
      <c r="C247" s="63" t="s">
        <v>184</v>
      </c>
      <c r="D247" s="64">
        <v>2213.4</v>
      </c>
      <c r="E247" s="72">
        <v>250</v>
      </c>
      <c r="F247" s="72">
        <v>601</v>
      </c>
      <c r="G247" s="72">
        <f t="shared" si="11"/>
        <v>3064.4</v>
      </c>
      <c r="H247" s="64">
        <v>135.94</v>
      </c>
      <c r="I247" s="72">
        <f t="shared" si="13"/>
        <v>2928.46</v>
      </c>
      <c r="J247" s="72"/>
    </row>
    <row r="248" spans="1:10" ht="24.95" customHeight="1" x14ac:dyDescent="0.2">
      <c r="A248" s="68">
        <f t="shared" si="10"/>
        <v>239</v>
      </c>
      <c r="B248" s="62" t="s">
        <v>208</v>
      </c>
      <c r="C248" s="63" t="s">
        <v>184</v>
      </c>
      <c r="D248" s="64">
        <v>2213.4</v>
      </c>
      <c r="E248" s="72">
        <v>250</v>
      </c>
      <c r="F248" s="72">
        <v>601</v>
      </c>
      <c r="G248" s="72">
        <f t="shared" si="11"/>
        <v>3064.4</v>
      </c>
      <c r="H248" s="64">
        <v>135.94</v>
      </c>
      <c r="I248" s="72">
        <f t="shared" si="13"/>
        <v>2928.46</v>
      </c>
      <c r="J248" s="72"/>
    </row>
    <row r="249" spans="1:10" ht="24.95" customHeight="1" x14ac:dyDescent="0.2">
      <c r="A249" s="68">
        <f t="shared" si="10"/>
        <v>240</v>
      </c>
      <c r="B249" s="62" t="s">
        <v>209</v>
      </c>
      <c r="C249" s="63" t="s">
        <v>184</v>
      </c>
      <c r="D249" s="64">
        <v>2213.4</v>
      </c>
      <c r="E249" s="72">
        <v>250</v>
      </c>
      <c r="F249" s="72">
        <v>601</v>
      </c>
      <c r="G249" s="72">
        <f t="shared" si="11"/>
        <v>3064.4</v>
      </c>
      <c r="H249" s="64">
        <v>135.94</v>
      </c>
      <c r="I249" s="72">
        <f t="shared" si="13"/>
        <v>2928.46</v>
      </c>
      <c r="J249" s="72"/>
    </row>
    <row r="250" spans="1:10" ht="24.95" customHeight="1" x14ac:dyDescent="0.2">
      <c r="A250" s="68">
        <f t="shared" si="10"/>
        <v>241</v>
      </c>
      <c r="B250" s="62" t="s">
        <v>694</v>
      </c>
      <c r="C250" s="63" t="s">
        <v>14</v>
      </c>
      <c r="D250" s="64">
        <v>2213.4</v>
      </c>
      <c r="E250" s="72">
        <v>250</v>
      </c>
      <c r="F250" s="72">
        <v>601</v>
      </c>
      <c r="G250" s="72">
        <f t="shared" si="11"/>
        <v>3064.4</v>
      </c>
      <c r="H250" s="64">
        <v>135.94</v>
      </c>
      <c r="I250" s="72">
        <f t="shared" si="13"/>
        <v>2928.46</v>
      </c>
      <c r="J250" s="72"/>
    </row>
    <row r="251" spans="1:10" ht="24.95" customHeight="1" x14ac:dyDescent="0.2">
      <c r="A251" s="68">
        <f t="shared" si="10"/>
        <v>242</v>
      </c>
      <c r="B251" s="62" t="s">
        <v>210</v>
      </c>
      <c r="C251" s="63" t="s">
        <v>184</v>
      </c>
      <c r="D251" s="64">
        <v>2213.4</v>
      </c>
      <c r="E251" s="72">
        <v>250</v>
      </c>
      <c r="F251" s="72">
        <v>601</v>
      </c>
      <c r="G251" s="72">
        <f t="shared" si="11"/>
        <v>3064.4</v>
      </c>
      <c r="H251" s="64">
        <v>135.94</v>
      </c>
      <c r="I251" s="72">
        <f t="shared" si="13"/>
        <v>2928.46</v>
      </c>
      <c r="J251" s="72"/>
    </row>
    <row r="252" spans="1:10" ht="24.95" customHeight="1" x14ac:dyDescent="0.2">
      <c r="A252" s="68">
        <f t="shared" si="10"/>
        <v>243</v>
      </c>
      <c r="B252" s="62" t="s">
        <v>211</v>
      </c>
      <c r="C252" s="63" t="s">
        <v>184</v>
      </c>
      <c r="D252" s="64">
        <v>2213.4</v>
      </c>
      <c r="E252" s="72">
        <v>250</v>
      </c>
      <c r="F252" s="72">
        <v>601</v>
      </c>
      <c r="G252" s="72">
        <f t="shared" si="11"/>
        <v>3064.4</v>
      </c>
      <c r="H252" s="64">
        <v>135.94</v>
      </c>
      <c r="I252" s="72">
        <f t="shared" si="13"/>
        <v>2928.46</v>
      </c>
      <c r="J252" s="72"/>
    </row>
    <row r="253" spans="1:10" ht="24.95" customHeight="1" x14ac:dyDescent="0.2">
      <c r="A253" s="68">
        <f t="shared" si="10"/>
        <v>244</v>
      </c>
      <c r="B253" s="62" t="s">
        <v>695</v>
      </c>
      <c r="C253" s="63" t="s">
        <v>14</v>
      </c>
      <c r="D253" s="64">
        <v>2213.4</v>
      </c>
      <c r="E253" s="72">
        <v>250</v>
      </c>
      <c r="F253" s="72">
        <v>601</v>
      </c>
      <c r="G253" s="72">
        <f t="shared" si="11"/>
        <v>3064.4</v>
      </c>
      <c r="H253" s="64">
        <v>135.94</v>
      </c>
      <c r="I253" s="72">
        <f t="shared" si="13"/>
        <v>2928.46</v>
      </c>
      <c r="J253" s="72"/>
    </row>
    <row r="254" spans="1:10" ht="24.95" customHeight="1" x14ac:dyDescent="0.2">
      <c r="A254" s="68">
        <f t="shared" ref="A254:A317" si="14">1+A253</f>
        <v>245</v>
      </c>
      <c r="B254" s="62" t="s">
        <v>696</v>
      </c>
      <c r="C254" s="63" t="s">
        <v>184</v>
      </c>
      <c r="D254" s="64">
        <v>2213.4</v>
      </c>
      <c r="E254" s="72">
        <v>250</v>
      </c>
      <c r="F254" s="72">
        <v>601</v>
      </c>
      <c r="G254" s="72">
        <f t="shared" si="11"/>
        <v>3064.4</v>
      </c>
      <c r="H254" s="64">
        <v>135.94</v>
      </c>
      <c r="I254" s="72">
        <f t="shared" si="13"/>
        <v>2928.46</v>
      </c>
      <c r="J254" s="72"/>
    </row>
    <row r="255" spans="1:10" ht="24.95" customHeight="1" x14ac:dyDescent="0.2">
      <c r="A255" s="68">
        <f t="shared" si="14"/>
        <v>246</v>
      </c>
      <c r="B255" s="62" t="s">
        <v>697</v>
      </c>
      <c r="C255" s="63" t="s">
        <v>184</v>
      </c>
      <c r="D255" s="64">
        <v>2213.4</v>
      </c>
      <c r="E255" s="72">
        <v>250</v>
      </c>
      <c r="F255" s="72">
        <v>601</v>
      </c>
      <c r="G255" s="72">
        <f t="shared" si="11"/>
        <v>3064.4</v>
      </c>
      <c r="H255" s="64">
        <v>135.94</v>
      </c>
      <c r="I255" s="72">
        <f t="shared" si="13"/>
        <v>2928.46</v>
      </c>
      <c r="J255" s="72"/>
    </row>
    <row r="256" spans="1:10" ht="24.95" customHeight="1" x14ac:dyDescent="0.2">
      <c r="A256" s="68">
        <f t="shared" si="14"/>
        <v>247</v>
      </c>
      <c r="B256" s="62" t="s">
        <v>187</v>
      </c>
      <c r="C256" s="63" t="s">
        <v>192</v>
      </c>
      <c r="D256" s="64">
        <v>2506.66</v>
      </c>
      <c r="E256" s="72">
        <v>250</v>
      </c>
      <c r="F256" s="72">
        <v>500</v>
      </c>
      <c r="G256" s="72">
        <f t="shared" si="11"/>
        <v>3256.66</v>
      </c>
      <c r="H256" s="64">
        <v>145.22</v>
      </c>
      <c r="I256" s="72">
        <f t="shared" si="13"/>
        <v>3111.44</v>
      </c>
      <c r="J256" s="72"/>
    </row>
    <row r="257" spans="1:10" ht="24.95" customHeight="1" x14ac:dyDescent="0.2">
      <c r="A257" s="68">
        <f t="shared" si="14"/>
        <v>248</v>
      </c>
      <c r="B257" s="62" t="s">
        <v>186</v>
      </c>
      <c r="C257" s="63" t="s">
        <v>14</v>
      </c>
      <c r="D257" s="64">
        <v>2213.4</v>
      </c>
      <c r="E257" s="72">
        <v>250</v>
      </c>
      <c r="F257" s="72">
        <v>601</v>
      </c>
      <c r="G257" s="72">
        <f t="shared" si="11"/>
        <v>3064.4</v>
      </c>
      <c r="H257" s="64">
        <v>135.94</v>
      </c>
      <c r="I257" s="72">
        <f t="shared" si="13"/>
        <v>2928.46</v>
      </c>
      <c r="J257" s="72"/>
    </row>
    <row r="258" spans="1:10" ht="24.95" customHeight="1" x14ac:dyDescent="0.2">
      <c r="A258" s="68">
        <f t="shared" si="14"/>
        <v>249</v>
      </c>
      <c r="B258" s="62" t="s">
        <v>302</v>
      </c>
      <c r="C258" s="63" t="s">
        <v>14</v>
      </c>
      <c r="D258" s="64">
        <v>2213.4</v>
      </c>
      <c r="E258" s="72">
        <v>250</v>
      </c>
      <c r="F258" s="72">
        <v>601</v>
      </c>
      <c r="G258" s="72">
        <f t="shared" si="11"/>
        <v>3064.4</v>
      </c>
      <c r="H258" s="64">
        <v>135.94</v>
      </c>
      <c r="I258" s="72">
        <f t="shared" si="13"/>
        <v>2928.46</v>
      </c>
      <c r="J258" s="72"/>
    </row>
    <row r="259" spans="1:10" ht="24.95" customHeight="1" x14ac:dyDescent="0.2">
      <c r="A259" s="68">
        <f t="shared" si="14"/>
        <v>250</v>
      </c>
      <c r="B259" s="62" t="s">
        <v>698</v>
      </c>
      <c r="C259" s="63" t="s">
        <v>192</v>
      </c>
      <c r="D259" s="64">
        <v>2506.66</v>
      </c>
      <c r="E259" s="72">
        <v>250</v>
      </c>
      <c r="F259" s="72">
        <v>500</v>
      </c>
      <c r="G259" s="72">
        <f t="shared" si="11"/>
        <v>3256.66</v>
      </c>
      <c r="H259" s="64">
        <v>145.22</v>
      </c>
      <c r="I259" s="72">
        <f t="shared" si="13"/>
        <v>3111.44</v>
      </c>
      <c r="J259" s="72">
        <f>474+1722</f>
        <v>2196</v>
      </c>
    </row>
    <row r="260" spans="1:10" ht="24.95" customHeight="1" x14ac:dyDescent="0.2">
      <c r="A260" s="68">
        <f t="shared" si="14"/>
        <v>251</v>
      </c>
      <c r="B260" s="62" t="s">
        <v>317</v>
      </c>
      <c r="C260" s="63" t="s">
        <v>192</v>
      </c>
      <c r="D260" s="64">
        <v>2506.66</v>
      </c>
      <c r="E260" s="72">
        <v>250</v>
      </c>
      <c r="F260" s="72">
        <v>500</v>
      </c>
      <c r="G260" s="72">
        <f t="shared" si="11"/>
        <v>3256.66</v>
      </c>
      <c r="H260" s="64">
        <v>145.22</v>
      </c>
      <c r="I260" s="72">
        <f t="shared" si="13"/>
        <v>3111.44</v>
      </c>
      <c r="J260" s="72">
        <v>1870</v>
      </c>
    </row>
    <row r="261" spans="1:10" ht="24.95" customHeight="1" x14ac:dyDescent="0.2">
      <c r="A261" s="68">
        <f t="shared" si="14"/>
        <v>252</v>
      </c>
      <c r="B261" s="62" t="s">
        <v>699</v>
      </c>
      <c r="C261" s="63" t="s">
        <v>192</v>
      </c>
      <c r="D261" s="64">
        <v>2506.66</v>
      </c>
      <c r="E261" s="72">
        <v>250</v>
      </c>
      <c r="F261" s="72">
        <v>500</v>
      </c>
      <c r="G261" s="72">
        <f t="shared" si="11"/>
        <v>3256.66</v>
      </c>
      <c r="H261" s="64">
        <v>145.22</v>
      </c>
      <c r="I261" s="72">
        <f t="shared" si="13"/>
        <v>3111.44</v>
      </c>
      <c r="J261" s="72"/>
    </row>
    <row r="262" spans="1:10" ht="24.95" customHeight="1" x14ac:dyDescent="0.2">
      <c r="A262" s="68">
        <f t="shared" si="14"/>
        <v>253</v>
      </c>
      <c r="B262" s="62" t="s">
        <v>215</v>
      </c>
      <c r="C262" s="63" t="s">
        <v>184</v>
      </c>
      <c r="D262" s="64">
        <v>2213.4</v>
      </c>
      <c r="E262" s="72">
        <v>250</v>
      </c>
      <c r="F262" s="72">
        <v>601</v>
      </c>
      <c r="G262" s="72">
        <f t="shared" si="11"/>
        <v>3064.4</v>
      </c>
      <c r="H262" s="64">
        <v>135.94</v>
      </c>
      <c r="I262" s="72">
        <f t="shared" si="13"/>
        <v>2928.46</v>
      </c>
      <c r="J262" s="72"/>
    </row>
    <row r="263" spans="1:10" ht="24.95" customHeight="1" x14ac:dyDescent="0.2">
      <c r="A263" s="68">
        <f t="shared" si="14"/>
        <v>254</v>
      </c>
      <c r="B263" s="62" t="s">
        <v>318</v>
      </c>
      <c r="C263" s="63" t="s">
        <v>192</v>
      </c>
      <c r="D263" s="64">
        <v>2506.66</v>
      </c>
      <c r="E263" s="72">
        <v>250</v>
      </c>
      <c r="F263" s="72">
        <v>500</v>
      </c>
      <c r="G263" s="72">
        <f t="shared" si="11"/>
        <v>3256.66</v>
      </c>
      <c r="H263" s="64">
        <v>145.22</v>
      </c>
      <c r="I263" s="72">
        <f t="shared" si="13"/>
        <v>3111.44</v>
      </c>
      <c r="J263" s="72">
        <f>457+1707+1420</f>
        <v>3584</v>
      </c>
    </row>
    <row r="264" spans="1:10" ht="24.95" customHeight="1" x14ac:dyDescent="0.2">
      <c r="A264" s="68">
        <f t="shared" si="14"/>
        <v>255</v>
      </c>
      <c r="B264" s="62" t="s">
        <v>700</v>
      </c>
      <c r="C264" s="63" t="s">
        <v>192</v>
      </c>
      <c r="D264" s="64">
        <v>2506.66</v>
      </c>
      <c r="E264" s="72">
        <v>250</v>
      </c>
      <c r="F264" s="72">
        <v>500</v>
      </c>
      <c r="G264" s="72">
        <f t="shared" si="11"/>
        <v>3256.66</v>
      </c>
      <c r="H264" s="64">
        <v>145.22</v>
      </c>
      <c r="I264" s="72">
        <f t="shared" si="13"/>
        <v>3111.44</v>
      </c>
      <c r="J264" s="72">
        <v>500</v>
      </c>
    </row>
    <row r="265" spans="1:10" ht="24.95" customHeight="1" x14ac:dyDescent="0.2">
      <c r="A265" s="68">
        <f t="shared" si="14"/>
        <v>256</v>
      </c>
      <c r="B265" s="62" t="s">
        <v>701</v>
      </c>
      <c r="C265" s="63" t="s">
        <v>192</v>
      </c>
      <c r="D265" s="64">
        <v>2506.66</v>
      </c>
      <c r="E265" s="72">
        <v>250</v>
      </c>
      <c r="F265" s="72">
        <v>500</v>
      </c>
      <c r="G265" s="72">
        <f t="shared" si="11"/>
        <v>3256.66</v>
      </c>
      <c r="H265" s="64">
        <v>145.22</v>
      </c>
      <c r="I265" s="72">
        <f t="shared" si="13"/>
        <v>3111.44</v>
      </c>
      <c r="J265" s="72">
        <v>1405</v>
      </c>
    </row>
    <row r="266" spans="1:10" ht="24.95" customHeight="1" x14ac:dyDescent="0.2">
      <c r="A266" s="68">
        <f t="shared" si="14"/>
        <v>257</v>
      </c>
      <c r="B266" s="62" t="s">
        <v>319</v>
      </c>
      <c r="C266" s="63" t="s">
        <v>192</v>
      </c>
      <c r="D266" s="64">
        <v>2506.66</v>
      </c>
      <c r="E266" s="72">
        <v>250</v>
      </c>
      <c r="F266" s="72">
        <v>500</v>
      </c>
      <c r="G266" s="72">
        <f t="shared" ref="G266:G329" si="15">SUM(D266:F266)</f>
        <v>3256.66</v>
      </c>
      <c r="H266" s="64">
        <v>145.22</v>
      </c>
      <c r="I266" s="72">
        <f t="shared" si="13"/>
        <v>3111.44</v>
      </c>
      <c r="J266" s="72">
        <v>1890</v>
      </c>
    </row>
    <row r="267" spans="1:10" ht="24.95" customHeight="1" x14ac:dyDescent="0.2">
      <c r="A267" s="68">
        <f t="shared" si="14"/>
        <v>258</v>
      </c>
      <c r="B267" s="62" t="s">
        <v>702</v>
      </c>
      <c r="C267" s="63" t="s">
        <v>192</v>
      </c>
      <c r="D267" s="64">
        <v>2506.66</v>
      </c>
      <c r="E267" s="72">
        <v>250</v>
      </c>
      <c r="F267" s="72">
        <v>500</v>
      </c>
      <c r="G267" s="72">
        <f t="shared" si="15"/>
        <v>3256.66</v>
      </c>
      <c r="H267" s="64">
        <v>145.22</v>
      </c>
      <c r="I267" s="72">
        <f t="shared" si="13"/>
        <v>3111.44</v>
      </c>
      <c r="J267" s="72">
        <f>630+1405</f>
        <v>2035</v>
      </c>
    </row>
    <row r="268" spans="1:10" ht="24.95" customHeight="1" x14ac:dyDescent="0.2">
      <c r="A268" s="68">
        <f t="shared" si="14"/>
        <v>259</v>
      </c>
      <c r="B268" s="62" t="s">
        <v>216</v>
      </c>
      <c r="C268" s="63" t="s">
        <v>192</v>
      </c>
      <c r="D268" s="64">
        <v>2506.66</v>
      </c>
      <c r="E268" s="72">
        <v>250</v>
      </c>
      <c r="F268" s="72">
        <v>500</v>
      </c>
      <c r="G268" s="72">
        <f t="shared" si="15"/>
        <v>3256.66</v>
      </c>
      <c r="H268" s="64">
        <v>145.22</v>
      </c>
      <c r="I268" s="72">
        <f t="shared" si="13"/>
        <v>3111.44</v>
      </c>
      <c r="J268" s="72">
        <f>630+500+1410</f>
        <v>2540</v>
      </c>
    </row>
    <row r="269" spans="1:10" ht="24.95" customHeight="1" x14ac:dyDescent="0.2">
      <c r="A269" s="68">
        <f t="shared" si="14"/>
        <v>260</v>
      </c>
      <c r="B269" s="62" t="s">
        <v>320</v>
      </c>
      <c r="C269" s="63" t="s">
        <v>192</v>
      </c>
      <c r="D269" s="64">
        <v>2506.66</v>
      </c>
      <c r="E269" s="72">
        <v>250</v>
      </c>
      <c r="F269" s="72">
        <v>500</v>
      </c>
      <c r="G269" s="72">
        <f t="shared" si="15"/>
        <v>3256.66</v>
      </c>
      <c r="H269" s="64">
        <v>145.22</v>
      </c>
      <c r="I269" s="72">
        <f t="shared" si="13"/>
        <v>3111.44</v>
      </c>
      <c r="J269" s="72"/>
    </row>
    <row r="270" spans="1:10" ht="24.95" customHeight="1" x14ac:dyDescent="0.2">
      <c r="A270" s="68">
        <f t="shared" si="14"/>
        <v>261</v>
      </c>
      <c r="B270" s="62" t="s">
        <v>703</v>
      </c>
      <c r="C270" s="63" t="s">
        <v>14</v>
      </c>
      <c r="D270" s="64">
        <v>2213.4</v>
      </c>
      <c r="E270" s="72">
        <v>250</v>
      </c>
      <c r="F270" s="72">
        <v>601</v>
      </c>
      <c r="G270" s="72">
        <f t="shared" si="15"/>
        <v>3064.4</v>
      </c>
      <c r="H270" s="64">
        <v>135.94</v>
      </c>
      <c r="I270" s="72">
        <f t="shared" si="13"/>
        <v>2928.46</v>
      </c>
      <c r="J270" s="72">
        <f>2298+928</f>
        <v>3226</v>
      </c>
    </row>
    <row r="271" spans="1:10" ht="24.95" customHeight="1" x14ac:dyDescent="0.2">
      <c r="A271" s="68">
        <f t="shared" si="14"/>
        <v>262</v>
      </c>
      <c r="B271" s="62" t="s">
        <v>704</v>
      </c>
      <c r="C271" s="63" t="s">
        <v>192</v>
      </c>
      <c r="D271" s="64">
        <v>2506.66</v>
      </c>
      <c r="E271" s="72">
        <v>250</v>
      </c>
      <c r="F271" s="72">
        <v>500</v>
      </c>
      <c r="G271" s="72">
        <f t="shared" si="15"/>
        <v>3256.66</v>
      </c>
      <c r="H271" s="64">
        <v>145.22</v>
      </c>
      <c r="I271" s="72">
        <f t="shared" si="13"/>
        <v>3111.44</v>
      </c>
      <c r="J271" s="72">
        <f>1890+1890</f>
        <v>3780</v>
      </c>
    </row>
    <row r="272" spans="1:10" ht="24.95" customHeight="1" x14ac:dyDescent="0.2">
      <c r="A272" s="68">
        <f t="shared" si="14"/>
        <v>263</v>
      </c>
      <c r="B272" s="62" t="s">
        <v>705</v>
      </c>
      <c r="C272" s="63" t="s">
        <v>184</v>
      </c>
      <c r="D272" s="64">
        <v>2213.4</v>
      </c>
      <c r="E272" s="72">
        <v>250</v>
      </c>
      <c r="F272" s="72">
        <v>601</v>
      </c>
      <c r="G272" s="72">
        <f t="shared" si="15"/>
        <v>3064.4</v>
      </c>
      <c r="H272" s="64">
        <v>135.94</v>
      </c>
      <c r="I272" s="72">
        <f t="shared" si="13"/>
        <v>2928.46</v>
      </c>
      <c r="J272" s="72"/>
    </row>
    <row r="273" spans="1:10" ht="24.95" customHeight="1" x14ac:dyDescent="0.2">
      <c r="A273" s="68">
        <f t="shared" si="14"/>
        <v>264</v>
      </c>
      <c r="B273" s="62" t="s">
        <v>217</v>
      </c>
      <c r="C273" s="63" t="s">
        <v>192</v>
      </c>
      <c r="D273" s="64">
        <v>2506.66</v>
      </c>
      <c r="E273" s="72">
        <v>250</v>
      </c>
      <c r="F273" s="72">
        <v>500</v>
      </c>
      <c r="G273" s="72">
        <f t="shared" si="15"/>
        <v>3256.66</v>
      </c>
      <c r="H273" s="64">
        <v>145.22</v>
      </c>
      <c r="I273" s="72">
        <f t="shared" si="13"/>
        <v>3111.44</v>
      </c>
      <c r="J273" s="72">
        <v>1890</v>
      </c>
    </row>
    <row r="274" spans="1:10" ht="24.95" customHeight="1" x14ac:dyDescent="0.2">
      <c r="A274" s="68">
        <f t="shared" si="14"/>
        <v>265</v>
      </c>
      <c r="B274" s="62" t="s">
        <v>706</v>
      </c>
      <c r="C274" s="63" t="s">
        <v>192</v>
      </c>
      <c r="D274" s="64">
        <v>2506.66</v>
      </c>
      <c r="E274" s="72">
        <v>250</v>
      </c>
      <c r="F274" s="72">
        <v>500</v>
      </c>
      <c r="G274" s="72">
        <f t="shared" si="15"/>
        <v>3256.66</v>
      </c>
      <c r="H274" s="64">
        <v>145.22</v>
      </c>
      <c r="I274" s="72">
        <f t="shared" si="13"/>
        <v>3111.44</v>
      </c>
      <c r="J274" s="72">
        <f>1005+1865</f>
        <v>2870</v>
      </c>
    </row>
    <row r="275" spans="1:10" ht="24.95" customHeight="1" x14ac:dyDescent="0.2">
      <c r="A275" s="68">
        <f t="shared" si="14"/>
        <v>266</v>
      </c>
      <c r="B275" s="62" t="s">
        <v>218</v>
      </c>
      <c r="C275" s="63" t="s">
        <v>192</v>
      </c>
      <c r="D275" s="64">
        <v>0</v>
      </c>
      <c r="E275" s="72">
        <v>0</v>
      </c>
      <c r="F275" s="72">
        <v>0</v>
      </c>
      <c r="G275" s="72">
        <f t="shared" si="15"/>
        <v>0</v>
      </c>
      <c r="H275" s="64">
        <v>0</v>
      </c>
      <c r="I275" s="72">
        <f t="shared" si="13"/>
        <v>0</v>
      </c>
      <c r="J275" s="116"/>
    </row>
    <row r="276" spans="1:10" ht="24.95" customHeight="1" x14ac:dyDescent="0.2">
      <c r="A276" s="68">
        <f t="shared" si="14"/>
        <v>267</v>
      </c>
      <c r="B276" s="62" t="s">
        <v>707</v>
      </c>
      <c r="C276" s="63" t="s">
        <v>192</v>
      </c>
      <c r="D276" s="64">
        <v>2506.66</v>
      </c>
      <c r="E276" s="72">
        <v>250</v>
      </c>
      <c r="F276" s="72">
        <v>500</v>
      </c>
      <c r="G276" s="72">
        <f t="shared" si="15"/>
        <v>3256.66</v>
      </c>
      <c r="H276" s="64">
        <v>145.22</v>
      </c>
      <c r="I276" s="72">
        <f t="shared" si="13"/>
        <v>3111.44</v>
      </c>
      <c r="J276" s="72"/>
    </row>
    <row r="277" spans="1:10" ht="24.95" customHeight="1" x14ac:dyDescent="0.2">
      <c r="A277" s="68">
        <f t="shared" si="14"/>
        <v>268</v>
      </c>
      <c r="B277" s="62" t="s">
        <v>219</v>
      </c>
      <c r="C277" s="63" t="s">
        <v>192</v>
      </c>
      <c r="D277" s="64">
        <v>2506.66</v>
      </c>
      <c r="E277" s="72">
        <v>250</v>
      </c>
      <c r="F277" s="72">
        <v>500</v>
      </c>
      <c r="G277" s="72">
        <f t="shared" si="15"/>
        <v>3256.66</v>
      </c>
      <c r="H277" s="64">
        <v>145.22</v>
      </c>
      <c r="I277" s="72">
        <f t="shared" si="13"/>
        <v>3111.44</v>
      </c>
      <c r="J277" s="72"/>
    </row>
    <row r="278" spans="1:10" ht="24.95" customHeight="1" x14ac:dyDescent="0.2">
      <c r="A278" s="68">
        <f t="shared" si="14"/>
        <v>269</v>
      </c>
      <c r="B278" s="62" t="s">
        <v>708</v>
      </c>
      <c r="C278" s="63" t="s">
        <v>192</v>
      </c>
      <c r="D278" s="64">
        <v>2506.66</v>
      </c>
      <c r="E278" s="72">
        <v>250</v>
      </c>
      <c r="F278" s="72">
        <v>500</v>
      </c>
      <c r="G278" s="72">
        <f t="shared" si="15"/>
        <v>3256.66</v>
      </c>
      <c r="H278" s="64">
        <v>145.22</v>
      </c>
      <c r="I278" s="72">
        <f t="shared" si="13"/>
        <v>3111.44</v>
      </c>
      <c r="J278" s="72">
        <f>473+1413+1429</f>
        <v>3315</v>
      </c>
    </row>
    <row r="279" spans="1:10" ht="24.95" customHeight="1" x14ac:dyDescent="0.2">
      <c r="A279" s="68">
        <f t="shared" si="14"/>
        <v>270</v>
      </c>
      <c r="B279" s="62" t="s">
        <v>709</v>
      </c>
      <c r="C279" s="63" t="s">
        <v>192</v>
      </c>
      <c r="D279" s="64">
        <v>2506.66</v>
      </c>
      <c r="E279" s="72">
        <v>250</v>
      </c>
      <c r="F279" s="72">
        <v>500</v>
      </c>
      <c r="G279" s="72">
        <f t="shared" si="15"/>
        <v>3256.66</v>
      </c>
      <c r="H279" s="64">
        <v>145.22</v>
      </c>
      <c r="I279" s="72">
        <f t="shared" si="13"/>
        <v>3111.44</v>
      </c>
      <c r="J279" s="72"/>
    </row>
    <row r="280" spans="1:10" ht="24.95" customHeight="1" x14ac:dyDescent="0.2">
      <c r="A280" s="68">
        <f t="shared" si="14"/>
        <v>271</v>
      </c>
      <c r="B280" s="62" t="s">
        <v>301</v>
      </c>
      <c r="C280" s="63" t="s">
        <v>184</v>
      </c>
      <c r="D280" s="64">
        <v>2213.4</v>
      </c>
      <c r="E280" s="72">
        <v>250</v>
      </c>
      <c r="F280" s="72">
        <v>601</v>
      </c>
      <c r="G280" s="72">
        <f t="shared" si="15"/>
        <v>3064.4</v>
      </c>
      <c r="H280" s="64">
        <v>135.94</v>
      </c>
      <c r="I280" s="72">
        <f t="shared" si="13"/>
        <v>2928.46</v>
      </c>
      <c r="J280" s="72">
        <v>1870</v>
      </c>
    </row>
    <row r="281" spans="1:10" ht="24.95" customHeight="1" x14ac:dyDescent="0.2">
      <c r="A281" s="68">
        <f t="shared" si="14"/>
        <v>272</v>
      </c>
      <c r="B281" s="62" t="s">
        <v>305</v>
      </c>
      <c r="C281" s="63" t="s">
        <v>192</v>
      </c>
      <c r="D281" s="64">
        <v>2506.66</v>
      </c>
      <c r="E281" s="72">
        <v>250</v>
      </c>
      <c r="F281" s="72">
        <v>500</v>
      </c>
      <c r="G281" s="72">
        <f t="shared" si="15"/>
        <v>3256.66</v>
      </c>
      <c r="H281" s="64">
        <v>145.22</v>
      </c>
      <c r="I281" s="72">
        <f t="shared" si="13"/>
        <v>3111.44</v>
      </c>
      <c r="J281" s="72"/>
    </row>
    <row r="282" spans="1:10" ht="24.95" customHeight="1" x14ac:dyDescent="0.2">
      <c r="A282" s="68">
        <f t="shared" si="14"/>
        <v>273</v>
      </c>
      <c r="B282" s="62" t="s">
        <v>303</v>
      </c>
      <c r="C282" s="63" t="s">
        <v>14</v>
      </c>
      <c r="D282" s="64">
        <v>2213.4</v>
      </c>
      <c r="E282" s="72">
        <v>250</v>
      </c>
      <c r="F282" s="72">
        <v>601</v>
      </c>
      <c r="G282" s="72">
        <f t="shared" si="15"/>
        <v>3064.4</v>
      </c>
      <c r="H282" s="64">
        <v>135.94</v>
      </c>
      <c r="I282" s="72">
        <f t="shared" si="13"/>
        <v>2928.46</v>
      </c>
      <c r="J282" s="72"/>
    </row>
    <row r="283" spans="1:10" ht="24.95" customHeight="1" x14ac:dyDescent="0.2">
      <c r="A283" s="68">
        <f t="shared" si="14"/>
        <v>274</v>
      </c>
      <c r="B283" s="62" t="s">
        <v>710</v>
      </c>
      <c r="C283" s="63" t="s">
        <v>192</v>
      </c>
      <c r="D283" s="64">
        <v>2506.66</v>
      </c>
      <c r="E283" s="72">
        <v>250</v>
      </c>
      <c r="F283" s="72">
        <v>500</v>
      </c>
      <c r="G283" s="72">
        <f t="shared" si="15"/>
        <v>3256.66</v>
      </c>
      <c r="H283" s="64">
        <v>145.22</v>
      </c>
      <c r="I283" s="72">
        <f t="shared" si="13"/>
        <v>3111.44</v>
      </c>
      <c r="J283" s="72">
        <f>1890+1890</f>
        <v>3780</v>
      </c>
    </row>
    <row r="284" spans="1:10" ht="24.95" customHeight="1" x14ac:dyDescent="0.2">
      <c r="A284" s="68">
        <f t="shared" si="14"/>
        <v>275</v>
      </c>
      <c r="B284" s="62" t="s">
        <v>188</v>
      </c>
      <c r="C284" s="63" t="s">
        <v>192</v>
      </c>
      <c r="D284" s="64">
        <v>2506.66</v>
      </c>
      <c r="E284" s="72">
        <v>250</v>
      </c>
      <c r="F284" s="72">
        <v>500</v>
      </c>
      <c r="G284" s="72">
        <f t="shared" si="15"/>
        <v>3256.66</v>
      </c>
      <c r="H284" s="64">
        <v>145.22</v>
      </c>
      <c r="I284" s="72">
        <f t="shared" si="13"/>
        <v>3111.44</v>
      </c>
      <c r="J284" s="72">
        <f>1890+1410</f>
        <v>3300</v>
      </c>
    </row>
    <row r="285" spans="1:10" ht="24.95" customHeight="1" x14ac:dyDescent="0.2">
      <c r="A285" s="68">
        <f t="shared" si="14"/>
        <v>276</v>
      </c>
      <c r="B285" s="62" t="s">
        <v>711</v>
      </c>
      <c r="C285" s="63" t="s">
        <v>192</v>
      </c>
      <c r="D285" s="64">
        <v>2506.66</v>
      </c>
      <c r="E285" s="72">
        <v>250</v>
      </c>
      <c r="F285" s="72">
        <v>500</v>
      </c>
      <c r="G285" s="72">
        <f t="shared" si="15"/>
        <v>3256.66</v>
      </c>
      <c r="H285" s="64">
        <v>145.22</v>
      </c>
      <c r="I285" s="72">
        <f t="shared" si="13"/>
        <v>3111.44</v>
      </c>
      <c r="J285" s="72">
        <v>585</v>
      </c>
    </row>
    <row r="286" spans="1:10" ht="24.95" customHeight="1" x14ac:dyDescent="0.2">
      <c r="A286" s="68">
        <f t="shared" si="14"/>
        <v>277</v>
      </c>
      <c r="B286" s="62" t="s">
        <v>712</v>
      </c>
      <c r="C286" s="63" t="s">
        <v>192</v>
      </c>
      <c r="D286" s="64">
        <v>2506.66</v>
      </c>
      <c r="E286" s="72">
        <v>250</v>
      </c>
      <c r="F286" s="72">
        <v>500</v>
      </c>
      <c r="G286" s="72">
        <f t="shared" si="15"/>
        <v>3256.66</v>
      </c>
      <c r="H286" s="64">
        <v>145.22</v>
      </c>
      <c r="I286" s="72">
        <f t="shared" si="13"/>
        <v>3111.44</v>
      </c>
      <c r="J286" s="72"/>
    </row>
    <row r="287" spans="1:10" ht="24.95" customHeight="1" x14ac:dyDescent="0.2">
      <c r="A287" s="68">
        <f t="shared" si="14"/>
        <v>278</v>
      </c>
      <c r="B287" s="62" t="s">
        <v>203</v>
      </c>
      <c r="C287" s="63" t="s">
        <v>192</v>
      </c>
      <c r="D287" s="64">
        <v>2506.66</v>
      </c>
      <c r="E287" s="72">
        <v>250</v>
      </c>
      <c r="F287" s="72">
        <v>500</v>
      </c>
      <c r="G287" s="72">
        <f t="shared" si="15"/>
        <v>3256.66</v>
      </c>
      <c r="H287" s="64">
        <v>145.22</v>
      </c>
      <c r="I287" s="72">
        <f t="shared" si="13"/>
        <v>3111.44</v>
      </c>
      <c r="J287" s="72"/>
    </row>
    <row r="288" spans="1:10" ht="24.95" customHeight="1" x14ac:dyDescent="0.2">
      <c r="A288" s="68">
        <f t="shared" si="14"/>
        <v>279</v>
      </c>
      <c r="B288" s="62" t="s">
        <v>213</v>
      </c>
      <c r="C288" s="63" t="s">
        <v>184</v>
      </c>
      <c r="D288" s="64">
        <v>2213.4</v>
      </c>
      <c r="E288" s="72">
        <v>250</v>
      </c>
      <c r="F288" s="72">
        <v>601</v>
      </c>
      <c r="G288" s="72">
        <f t="shared" si="15"/>
        <v>3064.4</v>
      </c>
      <c r="H288" s="64">
        <v>135.94</v>
      </c>
      <c r="I288" s="72">
        <f t="shared" si="13"/>
        <v>2928.46</v>
      </c>
      <c r="J288" s="72">
        <f>1880+1410</f>
        <v>3290</v>
      </c>
    </row>
    <row r="289" spans="1:10" ht="24.95" customHeight="1" x14ac:dyDescent="0.2">
      <c r="A289" s="68">
        <f t="shared" si="14"/>
        <v>280</v>
      </c>
      <c r="B289" s="62" t="s">
        <v>713</v>
      </c>
      <c r="C289" s="63" t="s">
        <v>192</v>
      </c>
      <c r="D289" s="64">
        <v>2506.66</v>
      </c>
      <c r="E289" s="72">
        <v>250</v>
      </c>
      <c r="F289" s="72">
        <v>500</v>
      </c>
      <c r="G289" s="72">
        <f t="shared" si="15"/>
        <v>3256.66</v>
      </c>
      <c r="H289" s="64">
        <v>145.22</v>
      </c>
      <c r="I289" s="72">
        <f t="shared" si="13"/>
        <v>3111.44</v>
      </c>
      <c r="J289" s="72"/>
    </row>
    <row r="290" spans="1:10" ht="24.95" customHeight="1" x14ac:dyDescent="0.2">
      <c r="A290" s="68">
        <f t="shared" si="14"/>
        <v>281</v>
      </c>
      <c r="B290" s="62" t="s">
        <v>222</v>
      </c>
      <c r="C290" s="98" t="s">
        <v>192</v>
      </c>
      <c r="D290" s="64">
        <v>2506.66</v>
      </c>
      <c r="E290" s="72">
        <v>250</v>
      </c>
      <c r="F290" s="72">
        <v>500</v>
      </c>
      <c r="G290" s="72">
        <f t="shared" si="15"/>
        <v>3256.66</v>
      </c>
      <c r="H290" s="64">
        <v>145.22</v>
      </c>
      <c r="I290" s="72">
        <f t="shared" si="13"/>
        <v>3111.44</v>
      </c>
      <c r="J290" s="72">
        <v>630</v>
      </c>
    </row>
    <row r="291" spans="1:10" ht="24.95" customHeight="1" x14ac:dyDescent="0.2">
      <c r="A291" s="68">
        <f t="shared" si="14"/>
        <v>282</v>
      </c>
      <c r="B291" s="62" t="s">
        <v>714</v>
      </c>
      <c r="C291" s="63" t="s">
        <v>192</v>
      </c>
      <c r="D291" s="64">
        <v>2506.66</v>
      </c>
      <c r="E291" s="72">
        <v>250</v>
      </c>
      <c r="F291" s="72">
        <v>500</v>
      </c>
      <c r="G291" s="72">
        <f t="shared" si="15"/>
        <v>3256.66</v>
      </c>
      <c r="H291" s="64">
        <v>145.22</v>
      </c>
      <c r="I291" s="72">
        <f t="shared" si="13"/>
        <v>3111.44</v>
      </c>
      <c r="J291" s="72">
        <v>1890</v>
      </c>
    </row>
    <row r="292" spans="1:10" ht="24.95" customHeight="1" x14ac:dyDescent="0.2">
      <c r="A292" s="68">
        <f t="shared" si="14"/>
        <v>283</v>
      </c>
      <c r="B292" s="62" t="s">
        <v>223</v>
      </c>
      <c r="C292" s="63" t="s">
        <v>192</v>
      </c>
      <c r="D292" s="64">
        <v>2506.66</v>
      </c>
      <c r="E292" s="72">
        <v>250</v>
      </c>
      <c r="F292" s="72">
        <v>500</v>
      </c>
      <c r="G292" s="72">
        <f t="shared" si="15"/>
        <v>3256.66</v>
      </c>
      <c r="H292" s="64">
        <v>145.22</v>
      </c>
      <c r="I292" s="72">
        <f t="shared" si="13"/>
        <v>3111.44</v>
      </c>
      <c r="J292" s="72">
        <v>1840</v>
      </c>
    </row>
    <row r="293" spans="1:10" ht="24.95" customHeight="1" x14ac:dyDescent="0.2">
      <c r="A293" s="68">
        <f t="shared" si="14"/>
        <v>284</v>
      </c>
      <c r="B293" s="62" t="s">
        <v>407</v>
      </c>
      <c r="C293" s="63" t="s">
        <v>192</v>
      </c>
      <c r="D293" s="64">
        <v>2506.66</v>
      </c>
      <c r="E293" s="72">
        <v>250</v>
      </c>
      <c r="F293" s="72">
        <v>500</v>
      </c>
      <c r="G293" s="72">
        <f t="shared" si="15"/>
        <v>3256.66</v>
      </c>
      <c r="H293" s="64">
        <v>145.22</v>
      </c>
      <c r="I293" s="72">
        <f t="shared" si="13"/>
        <v>3111.44</v>
      </c>
      <c r="J293" s="72"/>
    </row>
    <row r="294" spans="1:10" ht="24.95" customHeight="1" x14ac:dyDescent="0.2">
      <c r="A294" s="68">
        <f t="shared" si="14"/>
        <v>285</v>
      </c>
      <c r="B294" s="62" t="s">
        <v>304</v>
      </c>
      <c r="C294" s="63" t="s">
        <v>192</v>
      </c>
      <c r="D294" s="64">
        <v>2506.66</v>
      </c>
      <c r="E294" s="72">
        <v>250</v>
      </c>
      <c r="F294" s="72">
        <v>500</v>
      </c>
      <c r="G294" s="72">
        <f t="shared" si="15"/>
        <v>3256.66</v>
      </c>
      <c r="H294" s="64">
        <v>145.22</v>
      </c>
      <c r="I294" s="72">
        <f t="shared" si="13"/>
        <v>3111.44</v>
      </c>
      <c r="J294" s="72"/>
    </row>
    <row r="295" spans="1:10" ht="24.95" customHeight="1" x14ac:dyDescent="0.2">
      <c r="A295" s="68">
        <f t="shared" si="14"/>
        <v>286</v>
      </c>
      <c r="B295" s="62" t="s">
        <v>715</v>
      </c>
      <c r="C295" s="63" t="s">
        <v>192</v>
      </c>
      <c r="D295" s="64">
        <v>2506.66</v>
      </c>
      <c r="E295" s="72">
        <v>250</v>
      </c>
      <c r="F295" s="72">
        <v>500</v>
      </c>
      <c r="G295" s="72">
        <f t="shared" si="15"/>
        <v>3256.66</v>
      </c>
      <c r="H295" s="64">
        <v>145.22</v>
      </c>
      <c r="I295" s="72">
        <f t="shared" si="13"/>
        <v>3111.44</v>
      </c>
      <c r="J295" s="72"/>
    </row>
    <row r="296" spans="1:10" ht="24.95" customHeight="1" x14ac:dyDescent="0.2">
      <c r="A296" s="68">
        <f t="shared" si="14"/>
        <v>287</v>
      </c>
      <c r="B296" s="62" t="s">
        <v>716</v>
      </c>
      <c r="C296" s="63" t="s">
        <v>184</v>
      </c>
      <c r="D296" s="64">
        <v>2213.4</v>
      </c>
      <c r="E296" s="72">
        <v>250</v>
      </c>
      <c r="F296" s="72">
        <v>601</v>
      </c>
      <c r="G296" s="72">
        <f t="shared" si="15"/>
        <v>3064.4</v>
      </c>
      <c r="H296" s="64">
        <v>135.94</v>
      </c>
      <c r="I296" s="72">
        <f t="shared" si="13"/>
        <v>2928.46</v>
      </c>
      <c r="J296" s="72"/>
    </row>
    <row r="297" spans="1:10" ht="24.95" customHeight="1" x14ac:dyDescent="0.2">
      <c r="A297" s="68">
        <f t="shared" si="14"/>
        <v>288</v>
      </c>
      <c r="B297" s="62" t="s">
        <v>408</v>
      </c>
      <c r="C297" s="63" t="s">
        <v>192</v>
      </c>
      <c r="D297" s="64">
        <v>2506.66</v>
      </c>
      <c r="E297" s="72">
        <v>250</v>
      </c>
      <c r="F297" s="72">
        <v>500</v>
      </c>
      <c r="G297" s="72">
        <f t="shared" si="15"/>
        <v>3256.66</v>
      </c>
      <c r="H297" s="64">
        <v>145.22</v>
      </c>
      <c r="I297" s="72">
        <f t="shared" si="13"/>
        <v>3111.44</v>
      </c>
      <c r="J297" s="72"/>
    </row>
    <row r="298" spans="1:10" ht="24.95" customHeight="1" x14ac:dyDescent="0.2">
      <c r="A298" s="68">
        <f t="shared" si="14"/>
        <v>289</v>
      </c>
      <c r="B298" s="62" t="s">
        <v>717</v>
      </c>
      <c r="C298" s="63" t="s">
        <v>192</v>
      </c>
      <c r="D298" s="64">
        <v>2506.66</v>
      </c>
      <c r="E298" s="72">
        <v>250</v>
      </c>
      <c r="F298" s="72">
        <v>500</v>
      </c>
      <c r="G298" s="72">
        <f t="shared" si="15"/>
        <v>3256.66</v>
      </c>
      <c r="H298" s="64">
        <v>145.22</v>
      </c>
      <c r="I298" s="72">
        <f t="shared" ref="I298:I361" si="16">G298-H298</f>
        <v>3111.44</v>
      </c>
      <c r="J298" s="72">
        <v>1410</v>
      </c>
    </row>
    <row r="299" spans="1:10" ht="24.95" customHeight="1" x14ac:dyDescent="0.2">
      <c r="A299" s="68">
        <f t="shared" si="14"/>
        <v>290</v>
      </c>
      <c r="B299" s="62" t="s">
        <v>718</v>
      </c>
      <c r="C299" s="63" t="s">
        <v>192</v>
      </c>
      <c r="D299" s="64">
        <v>2506.66</v>
      </c>
      <c r="E299" s="72">
        <v>250</v>
      </c>
      <c r="F299" s="72">
        <v>500</v>
      </c>
      <c r="G299" s="72">
        <f t="shared" si="15"/>
        <v>3256.66</v>
      </c>
      <c r="H299" s="64">
        <v>145.22</v>
      </c>
      <c r="I299" s="72">
        <f t="shared" si="16"/>
        <v>3111.44</v>
      </c>
      <c r="J299" s="72">
        <f>1770+630+915</f>
        <v>3315</v>
      </c>
    </row>
    <row r="300" spans="1:10" ht="24.95" customHeight="1" x14ac:dyDescent="0.2">
      <c r="A300" s="68">
        <f t="shared" si="14"/>
        <v>291</v>
      </c>
      <c r="B300" s="62" t="s">
        <v>262</v>
      </c>
      <c r="C300" s="63" t="s">
        <v>184</v>
      </c>
      <c r="D300" s="64">
        <v>2213.4</v>
      </c>
      <c r="E300" s="72">
        <v>250</v>
      </c>
      <c r="F300" s="72">
        <v>601</v>
      </c>
      <c r="G300" s="72">
        <f t="shared" si="15"/>
        <v>3064.4</v>
      </c>
      <c r="H300" s="64">
        <v>135.94</v>
      </c>
      <c r="I300" s="72">
        <f t="shared" si="16"/>
        <v>2928.46</v>
      </c>
      <c r="J300" s="72"/>
    </row>
    <row r="301" spans="1:10" ht="24.95" customHeight="1" x14ac:dyDescent="0.2">
      <c r="A301" s="68">
        <f t="shared" si="14"/>
        <v>292</v>
      </c>
      <c r="B301" s="62" t="s">
        <v>253</v>
      </c>
      <c r="C301" s="63" t="s">
        <v>192</v>
      </c>
      <c r="D301" s="64">
        <v>2506.66</v>
      </c>
      <c r="E301" s="72">
        <v>250</v>
      </c>
      <c r="F301" s="72">
        <v>500</v>
      </c>
      <c r="G301" s="72">
        <f t="shared" si="15"/>
        <v>3256.66</v>
      </c>
      <c r="H301" s="64">
        <v>145.22</v>
      </c>
      <c r="I301" s="72">
        <f t="shared" si="16"/>
        <v>3111.44</v>
      </c>
      <c r="J301" s="72"/>
    </row>
    <row r="302" spans="1:10" ht="24.95" customHeight="1" x14ac:dyDescent="0.2">
      <c r="A302" s="68">
        <f t="shared" si="14"/>
        <v>293</v>
      </c>
      <c r="B302" s="62" t="s">
        <v>719</v>
      </c>
      <c r="C302" s="63" t="s">
        <v>192</v>
      </c>
      <c r="D302" s="64">
        <v>2506.66</v>
      </c>
      <c r="E302" s="72">
        <v>250</v>
      </c>
      <c r="F302" s="72">
        <v>500</v>
      </c>
      <c r="G302" s="72">
        <f t="shared" si="15"/>
        <v>3256.66</v>
      </c>
      <c r="H302" s="64">
        <v>145.22</v>
      </c>
      <c r="I302" s="72">
        <f t="shared" si="16"/>
        <v>3111.44</v>
      </c>
      <c r="J302" s="72"/>
    </row>
    <row r="303" spans="1:10" ht="24.95" customHeight="1" x14ac:dyDescent="0.2">
      <c r="A303" s="68">
        <f t="shared" si="14"/>
        <v>294</v>
      </c>
      <c r="B303" s="62" t="s">
        <v>720</v>
      </c>
      <c r="C303" s="63" t="s">
        <v>192</v>
      </c>
      <c r="D303" s="64">
        <v>2506.66</v>
      </c>
      <c r="E303" s="72">
        <v>250</v>
      </c>
      <c r="F303" s="72">
        <v>500</v>
      </c>
      <c r="G303" s="72">
        <f t="shared" si="15"/>
        <v>3256.66</v>
      </c>
      <c r="H303" s="64">
        <v>145.22</v>
      </c>
      <c r="I303" s="72">
        <f t="shared" si="16"/>
        <v>3111.44</v>
      </c>
      <c r="J303" s="72"/>
    </row>
    <row r="304" spans="1:10" ht="24.95" customHeight="1" x14ac:dyDescent="0.2">
      <c r="A304" s="68">
        <f t="shared" si="14"/>
        <v>295</v>
      </c>
      <c r="B304" s="62" t="s">
        <v>409</v>
      </c>
      <c r="C304" s="63" t="s">
        <v>192</v>
      </c>
      <c r="D304" s="64">
        <v>2506.66</v>
      </c>
      <c r="E304" s="72">
        <v>250</v>
      </c>
      <c r="F304" s="72">
        <v>500</v>
      </c>
      <c r="G304" s="72">
        <f t="shared" si="15"/>
        <v>3256.66</v>
      </c>
      <c r="H304" s="64">
        <v>145.22</v>
      </c>
      <c r="I304" s="72">
        <f t="shared" si="16"/>
        <v>3111.44</v>
      </c>
      <c r="J304" s="72"/>
    </row>
    <row r="305" spans="1:10" ht="24.95" customHeight="1" x14ac:dyDescent="0.2">
      <c r="A305" s="68">
        <f t="shared" si="14"/>
        <v>296</v>
      </c>
      <c r="B305" s="62" t="s">
        <v>278</v>
      </c>
      <c r="C305" s="63" t="s">
        <v>192</v>
      </c>
      <c r="D305" s="64">
        <v>2506.66</v>
      </c>
      <c r="E305" s="72">
        <v>250</v>
      </c>
      <c r="F305" s="72">
        <v>500</v>
      </c>
      <c r="G305" s="72">
        <f t="shared" si="15"/>
        <v>3256.66</v>
      </c>
      <c r="H305" s="64">
        <v>145.22</v>
      </c>
      <c r="I305" s="72">
        <f t="shared" si="16"/>
        <v>3111.44</v>
      </c>
      <c r="J305" s="72"/>
    </row>
    <row r="306" spans="1:10" ht="24.95" customHeight="1" x14ac:dyDescent="0.2">
      <c r="A306" s="68">
        <f t="shared" si="14"/>
        <v>297</v>
      </c>
      <c r="B306" s="62" t="s">
        <v>224</v>
      </c>
      <c r="C306" s="63" t="s">
        <v>192</v>
      </c>
      <c r="D306" s="64">
        <v>2506.66</v>
      </c>
      <c r="E306" s="72">
        <v>250</v>
      </c>
      <c r="F306" s="72">
        <v>500</v>
      </c>
      <c r="G306" s="72">
        <f t="shared" si="15"/>
        <v>3256.66</v>
      </c>
      <c r="H306" s="64">
        <v>145.22</v>
      </c>
      <c r="I306" s="72">
        <f t="shared" si="16"/>
        <v>3111.44</v>
      </c>
      <c r="J306" s="72"/>
    </row>
    <row r="307" spans="1:10" ht="24.95" customHeight="1" x14ac:dyDescent="0.2">
      <c r="A307" s="68">
        <f t="shared" si="14"/>
        <v>298</v>
      </c>
      <c r="B307" s="62" t="s">
        <v>266</v>
      </c>
      <c r="C307" s="63" t="s">
        <v>192</v>
      </c>
      <c r="D307" s="64">
        <v>2506.66</v>
      </c>
      <c r="E307" s="72">
        <v>250</v>
      </c>
      <c r="F307" s="72">
        <v>500</v>
      </c>
      <c r="G307" s="72">
        <f t="shared" si="15"/>
        <v>3256.66</v>
      </c>
      <c r="H307" s="64">
        <v>145.22</v>
      </c>
      <c r="I307" s="72">
        <f t="shared" si="16"/>
        <v>3111.44</v>
      </c>
      <c r="J307" s="72"/>
    </row>
    <row r="308" spans="1:10" ht="24.95" customHeight="1" x14ac:dyDescent="0.2">
      <c r="A308" s="68">
        <f t="shared" si="14"/>
        <v>299</v>
      </c>
      <c r="B308" s="62" t="s">
        <v>721</v>
      </c>
      <c r="C308" s="63" t="s">
        <v>192</v>
      </c>
      <c r="D308" s="64">
        <v>2506.66</v>
      </c>
      <c r="E308" s="72">
        <v>250</v>
      </c>
      <c r="F308" s="72">
        <v>500</v>
      </c>
      <c r="G308" s="72">
        <f t="shared" si="15"/>
        <v>3256.66</v>
      </c>
      <c r="H308" s="64">
        <v>145.22</v>
      </c>
      <c r="I308" s="72">
        <f t="shared" si="16"/>
        <v>3111.44</v>
      </c>
      <c r="J308" s="72"/>
    </row>
    <row r="309" spans="1:10" ht="24.95" customHeight="1" x14ac:dyDescent="0.2">
      <c r="A309" s="68">
        <f t="shared" si="14"/>
        <v>300</v>
      </c>
      <c r="B309" s="62" t="s">
        <v>722</v>
      </c>
      <c r="C309" s="63" t="s">
        <v>192</v>
      </c>
      <c r="D309" s="64">
        <v>0</v>
      </c>
      <c r="E309" s="72">
        <v>0</v>
      </c>
      <c r="F309" s="72">
        <v>0</v>
      </c>
      <c r="G309" s="72">
        <f t="shared" si="15"/>
        <v>0</v>
      </c>
      <c r="H309" s="64">
        <v>0</v>
      </c>
      <c r="I309" s="72">
        <f t="shared" si="16"/>
        <v>0</v>
      </c>
      <c r="J309" s="72"/>
    </row>
    <row r="310" spans="1:10" ht="24.95" customHeight="1" x14ac:dyDescent="0.2">
      <c r="A310" s="68">
        <f t="shared" si="14"/>
        <v>301</v>
      </c>
      <c r="B310" s="62" t="s">
        <v>723</v>
      </c>
      <c r="C310" s="63" t="s">
        <v>192</v>
      </c>
      <c r="D310" s="64">
        <v>2506.66</v>
      </c>
      <c r="E310" s="72">
        <v>250</v>
      </c>
      <c r="F310" s="72">
        <v>500</v>
      </c>
      <c r="G310" s="72">
        <f t="shared" si="15"/>
        <v>3256.66</v>
      </c>
      <c r="H310" s="64">
        <v>145.22</v>
      </c>
      <c r="I310" s="72">
        <f t="shared" si="16"/>
        <v>3111.44</v>
      </c>
      <c r="J310" s="72"/>
    </row>
    <row r="311" spans="1:10" ht="24.95" customHeight="1" x14ac:dyDescent="0.2">
      <c r="A311" s="68">
        <f t="shared" si="14"/>
        <v>302</v>
      </c>
      <c r="B311" s="62" t="s">
        <v>299</v>
      </c>
      <c r="C311" s="63" t="s">
        <v>192</v>
      </c>
      <c r="D311" s="64">
        <v>2506.66</v>
      </c>
      <c r="E311" s="72">
        <v>250</v>
      </c>
      <c r="F311" s="72">
        <v>500</v>
      </c>
      <c r="G311" s="72">
        <f t="shared" si="15"/>
        <v>3256.66</v>
      </c>
      <c r="H311" s="64">
        <v>145.22</v>
      </c>
      <c r="I311" s="72">
        <f t="shared" si="16"/>
        <v>3111.44</v>
      </c>
      <c r="J311" s="72"/>
    </row>
    <row r="312" spans="1:10" ht="24.95" customHeight="1" x14ac:dyDescent="0.2">
      <c r="A312" s="68">
        <f t="shared" si="14"/>
        <v>303</v>
      </c>
      <c r="B312" s="62" t="s">
        <v>410</v>
      </c>
      <c r="C312" s="63" t="s">
        <v>192</v>
      </c>
      <c r="D312" s="64">
        <v>2506.66</v>
      </c>
      <c r="E312" s="72">
        <v>250</v>
      </c>
      <c r="F312" s="72">
        <v>500</v>
      </c>
      <c r="G312" s="72">
        <f t="shared" si="15"/>
        <v>3256.66</v>
      </c>
      <c r="H312" s="64">
        <v>145.22</v>
      </c>
      <c r="I312" s="72">
        <f t="shared" si="16"/>
        <v>3111.44</v>
      </c>
      <c r="J312" s="72"/>
    </row>
    <row r="313" spans="1:10" ht="24.95" customHeight="1" x14ac:dyDescent="0.2">
      <c r="A313" s="68">
        <f t="shared" si="14"/>
        <v>304</v>
      </c>
      <c r="B313" s="62" t="s">
        <v>724</v>
      </c>
      <c r="C313" s="63" t="s">
        <v>192</v>
      </c>
      <c r="D313" s="64">
        <v>2506.66</v>
      </c>
      <c r="E313" s="72">
        <v>250</v>
      </c>
      <c r="F313" s="72">
        <v>500</v>
      </c>
      <c r="G313" s="72">
        <f t="shared" si="15"/>
        <v>3256.66</v>
      </c>
      <c r="H313" s="64">
        <v>145.22</v>
      </c>
      <c r="I313" s="72">
        <f t="shared" si="16"/>
        <v>3111.44</v>
      </c>
      <c r="J313" s="72"/>
    </row>
    <row r="314" spans="1:10" ht="24.95" customHeight="1" x14ac:dyDescent="0.2">
      <c r="A314" s="68">
        <f t="shared" si="14"/>
        <v>305</v>
      </c>
      <c r="B314" s="62" t="s">
        <v>411</v>
      </c>
      <c r="C314" s="63" t="s">
        <v>192</v>
      </c>
      <c r="D314" s="64">
        <v>2506.66</v>
      </c>
      <c r="E314" s="72">
        <v>250</v>
      </c>
      <c r="F314" s="72">
        <v>500</v>
      </c>
      <c r="G314" s="72">
        <f t="shared" si="15"/>
        <v>3256.66</v>
      </c>
      <c r="H314" s="64">
        <v>145.22</v>
      </c>
      <c r="I314" s="72">
        <f t="shared" si="16"/>
        <v>3111.44</v>
      </c>
      <c r="J314" s="72"/>
    </row>
    <row r="315" spans="1:10" ht="24.95" customHeight="1" x14ac:dyDescent="0.2">
      <c r="A315" s="68">
        <f t="shared" si="14"/>
        <v>306</v>
      </c>
      <c r="B315" s="62" t="s">
        <v>295</v>
      </c>
      <c r="C315" s="63" t="s">
        <v>192</v>
      </c>
      <c r="D315" s="64">
        <v>2506.66</v>
      </c>
      <c r="E315" s="72">
        <v>250</v>
      </c>
      <c r="F315" s="72">
        <v>500</v>
      </c>
      <c r="G315" s="72">
        <f t="shared" si="15"/>
        <v>3256.66</v>
      </c>
      <c r="H315" s="64">
        <v>145.22</v>
      </c>
      <c r="I315" s="72">
        <f t="shared" si="16"/>
        <v>3111.44</v>
      </c>
      <c r="J315" s="72"/>
    </row>
    <row r="316" spans="1:10" ht="24.95" customHeight="1" x14ac:dyDescent="0.2">
      <c r="A316" s="68">
        <f t="shared" si="14"/>
        <v>307</v>
      </c>
      <c r="B316" s="62" t="s">
        <v>412</v>
      </c>
      <c r="C316" s="63" t="s">
        <v>192</v>
      </c>
      <c r="D316" s="64">
        <v>0</v>
      </c>
      <c r="E316" s="72">
        <v>0</v>
      </c>
      <c r="F316" s="72">
        <v>0</v>
      </c>
      <c r="G316" s="72">
        <f t="shared" si="15"/>
        <v>0</v>
      </c>
      <c r="H316" s="64">
        <v>0</v>
      </c>
      <c r="I316" s="72">
        <f t="shared" si="16"/>
        <v>0</v>
      </c>
      <c r="J316" s="72"/>
    </row>
    <row r="317" spans="1:10" ht="24.95" customHeight="1" x14ac:dyDescent="0.2">
      <c r="A317" s="68">
        <f t="shared" si="14"/>
        <v>308</v>
      </c>
      <c r="B317" s="62" t="s">
        <v>296</v>
      </c>
      <c r="C317" s="63" t="s">
        <v>192</v>
      </c>
      <c r="D317" s="64">
        <v>2506.66</v>
      </c>
      <c r="E317" s="72">
        <v>250</v>
      </c>
      <c r="F317" s="72">
        <v>500</v>
      </c>
      <c r="G317" s="72">
        <f t="shared" si="15"/>
        <v>3256.66</v>
      </c>
      <c r="H317" s="64">
        <v>145.22</v>
      </c>
      <c r="I317" s="72">
        <f t="shared" si="16"/>
        <v>3111.44</v>
      </c>
      <c r="J317" s="72"/>
    </row>
    <row r="318" spans="1:10" ht="24.95" customHeight="1" x14ac:dyDescent="0.2">
      <c r="A318" s="68">
        <f t="shared" ref="A318:A380" si="17">1+A317</f>
        <v>309</v>
      </c>
      <c r="B318" s="62" t="s">
        <v>297</v>
      </c>
      <c r="C318" s="63" t="s">
        <v>192</v>
      </c>
      <c r="D318" s="64">
        <v>2506.66</v>
      </c>
      <c r="E318" s="72">
        <v>250</v>
      </c>
      <c r="F318" s="72">
        <v>500</v>
      </c>
      <c r="G318" s="72">
        <f t="shared" si="15"/>
        <v>3256.66</v>
      </c>
      <c r="H318" s="64">
        <v>145.22</v>
      </c>
      <c r="I318" s="72">
        <f t="shared" si="16"/>
        <v>3111.44</v>
      </c>
      <c r="J318" s="72"/>
    </row>
    <row r="319" spans="1:10" ht="24.95" customHeight="1" x14ac:dyDescent="0.2">
      <c r="A319" s="68">
        <f t="shared" si="17"/>
        <v>310</v>
      </c>
      <c r="B319" s="62" t="s">
        <v>234</v>
      </c>
      <c r="C319" s="63" t="s">
        <v>192</v>
      </c>
      <c r="D319" s="64">
        <v>2506.66</v>
      </c>
      <c r="E319" s="72">
        <v>250</v>
      </c>
      <c r="F319" s="72">
        <v>500</v>
      </c>
      <c r="G319" s="72">
        <f t="shared" si="15"/>
        <v>3256.66</v>
      </c>
      <c r="H319" s="64">
        <v>145.22</v>
      </c>
      <c r="I319" s="72">
        <f t="shared" si="16"/>
        <v>3111.44</v>
      </c>
      <c r="J319" s="72"/>
    </row>
    <row r="320" spans="1:10" ht="24.95" customHeight="1" x14ac:dyDescent="0.2">
      <c r="A320" s="68">
        <f t="shared" si="17"/>
        <v>311</v>
      </c>
      <c r="B320" s="62" t="s">
        <v>321</v>
      </c>
      <c r="C320" s="63" t="s">
        <v>192</v>
      </c>
      <c r="D320" s="64">
        <v>2506.66</v>
      </c>
      <c r="E320" s="72">
        <v>250</v>
      </c>
      <c r="F320" s="72">
        <v>500</v>
      </c>
      <c r="G320" s="72">
        <f t="shared" si="15"/>
        <v>3256.66</v>
      </c>
      <c r="H320" s="64">
        <v>145.22</v>
      </c>
      <c r="I320" s="72">
        <f t="shared" si="16"/>
        <v>3111.44</v>
      </c>
      <c r="J320" s="72"/>
    </row>
    <row r="321" spans="1:10" ht="24.95" customHeight="1" x14ac:dyDescent="0.2">
      <c r="A321" s="68">
        <f t="shared" si="17"/>
        <v>312</v>
      </c>
      <c r="B321" s="62" t="s">
        <v>300</v>
      </c>
      <c r="C321" s="63" t="s">
        <v>192</v>
      </c>
      <c r="D321" s="64">
        <v>2506.66</v>
      </c>
      <c r="E321" s="72">
        <v>250</v>
      </c>
      <c r="F321" s="72">
        <v>500</v>
      </c>
      <c r="G321" s="72">
        <f t="shared" si="15"/>
        <v>3256.66</v>
      </c>
      <c r="H321" s="64">
        <v>145.22</v>
      </c>
      <c r="I321" s="72">
        <f t="shared" si="16"/>
        <v>3111.44</v>
      </c>
      <c r="J321" s="72"/>
    </row>
    <row r="322" spans="1:10" ht="24.95" customHeight="1" x14ac:dyDescent="0.2">
      <c r="A322" s="68">
        <f t="shared" si="17"/>
        <v>313</v>
      </c>
      <c r="B322" s="62" t="s">
        <v>237</v>
      </c>
      <c r="C322" s="63" t="s">
        <v>192</v>
      </c>
      <c r="D322" s="64">
        <v>2506.66</v>
      </c>
      <c r="E322" s="72">
        <v>250</v>
      </c>
      <c r="F322" s="72">
        <v>500</v>
      </c>
      <c r="G322" s="72">
        <f t="shared" si="15"/>
        <v>3256.66</v>
      </c>
      <c r="H322" s="64">
        <v>145.22</v>
      </c>
      <c r="I322" s="72">
        <f t="shared" si="16"/>
        <v>3111.44</v>
      </c>
      <c r="J322" s="72"/>
    </row>
    <row r="323" spans="1:10" ht="24.95" customHeight="1" x14ac:dyDescent="0.2">
      <c r="A323" s="68">
        <f t="shared" si="17"/>
        <v>314</v>
      </c>
      <c r="B323" s="62" t="s">
        <v>413</v>
      </c>
      <c r="C323" s="63" t="s">
        <v>192</v>
      </c>
      <c r="D323" s="64">
        <v>2506.66</v>
      </c>
      <c r="E323" s="72">
        <v>250</v>
      </c>
      <c r="F323" s="72">
        <v>500</v>
      </c>
      <c r="G323" s="72">
        <f t="shared" si="15"/>
        <v>3256.66</v>
      </c>
      <c r="H323" s="64">
        <v>145.22</v>
      </c>
      <c r="I323" s="72">
        <f t="shared" si="16"/>
        <v>3111.44</v>
      </c>
      <c r="J323" s="72"/>
    </row>
    <row r="324" spans="1:10" ht="24.95" customHeight="1" x14ac:dyDescent="0.2">
      <c r="A324" s="68">
        <f t="shared" si="17"/>
        <v>315</v>
      </c>
      <c r="B324" s="62" t="s">
        <v>291</v>
      </c>
      <c r="C324" s="63" t="s">
        <v>192</v>
      </c>
      <c r="D324" s="64">
        <v>2506.66</v>
      </c>
      <c r="E324" s="72">
        <v>250</v>
      </c>
      <c r="F324" s="72">
        <v>500</v>
      </c>
      <c r="G324" s="72">
        <f t="shared" si="15"/>
        <v>3256.66</v>
      </c>
      <c r="H324" s="64">
        <v>145.22</v>
      </c>
      <c r="I324" s="72">
        <f t="shared" si="16"/>
        <v>3111.44</v>
      </c>
      <c r="J324" s="72"/>
    </row>
    <row r="325" spans="1:10" ht="24.95" customHeight="1" x14ac:dyDescent="0.2">
      <c r="A325" s="68">
        <f t="shared" si="17"/>
        <v>316</v>
      </c>
      <c r="B325" s="62" t="s">
        <v>500</v>
      </c>
      <c r="C325" s="63" t="s">
        <v>192</v>
      </c>
      <c r="D325" s="64">
        <v>2506.66</v>
      </c>
      <c r="E325" s="72">
        <v>250</v>
      </c>
      <c r="F325" s="72">
        <v>500</v>
      </c>
      <c r="G325" s="72">
        <f t="shared" si="15"/>
        <v>3256.66</v>
      </c>
      <c r="H325" s="64">
        <v>145.22</v>
      </c>
      <c r="I325" s="72">
        <f t="shared" si="16"/>
        <v>3111.44</v>
      </c>
      <c r="J325" s="72"/>
    </row>
    <row r="326" spans="1:10" ht="24.95" customHeight="1" x14ac:dyDescent="0.2">
      <c r="A326" s="68">
        <f t="shared" si="17"/>
        <v>317</v>
      </c>
      <c r="B326" s="62" t="s">
        <v>725</v>
      </c>
      <c r="C326" s="63" t="s">
        <v>192</v>
      </c>
      <c r="D326" s="64">
        <v>2506.66</v>
      </c>
      <c r="E326" s="72">
        <v>250</v>
      </c>
      <c r="F326" s="72">
        <v>500</v>
      </c>
      <c r="G326" s="72">
        <f t="shared" si="15"/>
        <v>3256.66</v>
      </c>
      <c r="H326" s="64">
        <v>145.22</v>
      </c>
      <c r="I326" s="72">
        <f t="shared" si="16"/>
        <v>3111.44</v>
      </c>
      <c r="J326" s="72"/>
    </row>
    <row r="327" spans="1:10" ht="24.95" customHeight="1" x14ac:dyDescent="0.2">
      <c r="A327" s="68">
        <f t="shared" si="17"/>
        <v>318</v>
      </c>
      <c r="B327" s="62" t="s">
        <v>273</v>
      </c>
      <c r="C327" s="63" t="s">
        <v>192</v>
      </c>
      <c r="D327" s="64">
        <v>2506.66</v>
      </c>
      <c r="E327" s="72">
        <v>250</v>
      </c>
      <c r="F327" s="72">
        <v>500</v>
      </c>
      <c r="G327" s="72">
        <f t="shared" si="15"/>
        <v>3256.66</v>
      </c>
      <c r="H327" s="64">
        <v>145.22</v>
      </c>
      <c r="I327" s="72">
        <f t="shared" si="16"/>
        <v>3111.44</v>
      </c>
      <c r="J327" s="72"/>
    </row>
    <row r="328" spans="1:10" ht="24.95" customHeight="1" x14ac:dyDescent="0.2">
      <c r="A328" s="68">
        <f t="shared" si="17"/>
        <v>319</v>
      </c>
      <c r="B328" s="62" t="s">
        <v>726</v>
      </c>
      <c r="C328" s="63" t="s">
        <v>192</v>
      </c>
      <c r="D328" s="64">
        <v>2506.66</v>
      </c>
      <c r="E328" s="72">
        <v>250</v>
      </c>
      <c r="F328" s="72">
        <v>500</v>
      </c>
      <c r="G328" s="72">
        <f t="shared" si="15"/>
        <v>3256.66</v>
      </c>
      <c r="H328" s="64">
        <v>145.22</v>
      </c>
      <c r="I328" s="72">
        <f t="shared" si="16"/>
        <v>3111.44</v>
      </c>
      <c r="J328" s="72"/>
    </row>
    <row r="329" spans="1:10" ht="24.95" customHeight="1" x14ac:dyDescent="0.2">
      <c r="A329" s="68">
        <f t="shared" si="17"/>
        <v>320</v>
      </c>
      <c r="B329" s="62" t="s">
        <v>727</v>
      </c>
      <c r="C329" s="63" t="s">
        <v>192</v>
      </c>
      <c r="D329" s="64">
        <v>2506.66</v>
      </c>
      <c r="E329" s="72">
        <v>250</v>
      </c>
      <c r="F329" s="72">
        <v>500</v>
      </c>
      <c r="G329" s="72">
        <f t="shared" si="15"/>
        <v>3256.66</v>
      </c>
      <c r="H329" s="64">
        <v>145.22</v>
      </c>
      <c r="I329" s="72">
        <f t="shared" si="16"/>
        <v>3111.44</v>
      </c>
      <c r="J329" s="72"/>
    </row>
    <row r="330" spans="1:10" ht="24.95" customHeight="1" x14ac:dyDescent="0.2">
      <c r="A330" s="68">
        <f t="shared" si="17"/>
        <v>321</v>
      </c>
      <c r="B330" s="62" t="s">
        <v>728</v>
      </c>
      <c r="C330" s="63" t="s">
        <v>192</v>
      </c>
      <c r="D330" s="64">
        <v>2506.66</v>
      </c>
      <c r="E330" s="72">
        <v>250</v>
      </c>
      <c r="F330" s="72">
        <v>500</v>
      </c>
      <c r="G330" s="72">
        <f t="shared" ref="G330:G393" si="18">SUM(D330:F330)</f>
        <v>3256.66</v>
      </c>
      <c r="H330" s="64">
        <v>145.22</v>
      </c>
      <c r="I330" s="72">
        <f t="shared" si="16"/>
        <v>3111.44</v>
      </c>
      <c r="J330" s="72"/>
    </row>
    <row r="331" spans="1:10" ht="24.95" customHeight="1" x14ac:dyDescent="0.2">
      <c r="A331" s="68">
        <f t="shared" si="17"/>
        <v>322</v>
      </c>
      <c r="B331" s="62" t="s">
        <v>274</v>
      </c>
      <c r="C331" s="63" t="s">
        <v>192</v>
      </c>
      <c r="D331" s="64">
        <v>2506.66</v>
      </c>
      <c r="E331" s="72">
        <v>250</v>
      </c>
      <c r="F331" s="72">
        <v>500</v>
      </c>
      <c r="G331" s="72">
        <f t="shared" si="18"/>
        <v>3256.66</v>
      </c>
      <c r="H331" s="64">
        <v>145.22</v>
      </c>
      <c r="I331" s="72">
        <f t="shared" si="16"/>
        <v>3111.44</v>
      </c>
      <c r="J331" s="72"/>
    </row>
    <row r="332" spans="1:10" ht="24.95" customHeight="1" x14ac:dyDescent="0.2">
      <c r="A332" s="68">
        <f t="shared" si="17"/>
        <v>323</v>
      </c>
      <c r="B332" s="62" t="s">
        <v>322</v>
      </c>
      <c r="C332" s="63" t="s">
        <v>192</v>
      </c>
      <c r="D332" s="64">
        <v>2506.66</v>
      </c>
      <c r="E332" s="72">
        <v>250</v>
      </c>
      <c r="F332" s="72">
        <v>500</v>
      </c>
      <c r="G332" s="72">
        <f t="shared" si="18"/>
        <v>3256.66</v>
      </c>
      <c r="H332" s="64">
        <v>145.22</v>
      </c>
      <c r="I332" s="72">
        <f t="shared" si="16"/>
        <v>3111.44</v>
      </c>
      <c r="J332" s="72"/>
    </row>
    <row r="333" spans="1:10" ht="24.95" customHeight="1" x14ac:dyDescent="0.2">
      <c r="A333" s="68">
        <f t="shared" si="17"/>
        <v>324</v>
      </c>
      <c r="B333" s="62" t="s">
        <v>729</v>
      </c>
      <c r="C333" s="63" t="s">
        <v>192</v>
      </c>
      <c r="D333" s="64">
        <v>2506.66</v>
      </c>
      <c r="E333" s="72">
        <v>250</v>
      </c>
      <c r="F333" s="72">
        <v>500</v>
      </c>
      <c r="G333" s="72">
        <f t="shared" si="18"/>
        <v>3256.66</v>
      </c>
      <c r="H333" s="64">
        <v>145.22</v>
      </c>
      <c r="I333" s="72">
        <f t="shared" si="16"/>
        <v>3111.44</v>
      </c>
      <c r="J333" s="72"/>
    </row>
    <row r="334" spans="1:10" ht="24.95" customHeight="1" x14ac:dyDescent="0.2">
      <c r="A334" s="68">
        <f t="shared" si="17"/>
        <v>325</v>
      </c>
      <c r="B334" s="62" t="s">
        <v>233</v>
      </c>
      <c r="C334" s="63" t="s">
        <v>192</v>
      </c>
      <c r="D334" s="64">
        <v>2506.66</v>
      </c>
      <c r="E334" s="72">
        <v>250</v>
      </c>
      <c r="F334" s="72">
        <v>500</v>
      </c>
      <c r="G334" s="72">
        <f t="shared" si="18"/>
        <v>3256.66</v>
      </c>
      <c r="H334" s="64">
        <v>145.22</v>
      </c>
      <c r="I334" s="72">
        <f t="shared" si="16"/>
        <v>3111.44</v>
      </c>
      <c r="J334" s="72"/>
    </row>
    <row r="335" spans="1:10" ht="24.95" customHeight="1" x14ac:dyDescent="0.2">
      <c r="A335" s="68">
        <f t="shared" si="17"/>
        <v>326</v>
      </c>
      <c r="B335" s="62" t="s">
        <v>730</v>
      </c>
      <c r="C335" s="63" t="s">
        <v>192</v>
      </c>
      <c r="D335" s="64">
        <v>2506.66</v>
      </c>
      <c r="E335" s="72">
        <v>250</v>
      </c>
      <c r="F335" s="72">
        <v>500</v>
      </c>
      <c r="G335" s="72">
        <f t="shared" si="18"/>
        <v>3256.66</v>
      </c>
      <c r="H335" s="64">
        <v>145.22</v>
      </c>
      <c r="I335" s="72">
        <f t="shared" si="16"/>
        <v>3111.44</v>
      </c>
      <c r="J335" s="72"/>
    </row>
    <row r="336" spans="1:10" ht="24.95" customHeight="1" x14ac:dyDescent="0.2">
      <c r="A336" s="68">
        <f t="shared" si="17"/>
        <v>327</v>
      </c>
      <c r="B336" s="62" t="s">
        <v>414</v>
      </c>
      <c r="C336" s="63" t="s">
        <v>192</v>
      </c>
      <c r="D336" s="64">
        <v>2506.66</v>
      </c>
      <c r="E336" s="72">
        <v>250</v>
      </c>
      <c r="F336" s="72">
        <v>500</v>
      </c>
      <c r="G336" s="72">
        <f t="shared" si="18"/>
        <v>3256.66</v>
      </c>
      <c r="H336" s="64">
        <v>145.22</v>
      </c>
      <c r="I336" s="72">
        <f t="shared" si="16"/>
        <v>3111.44</v>
      </c>
      <c r="J336" s="72"/>
    </row>
    <row r="337" spans="1:10" ht="24.95" customHeight="1" x14ac:dyDescent="0.2">
      <c r="A337" s="68">
        <f t="shared" si="17"/>
        <v>328</v>
      </c>
      <c r="B337" s="62" t="s">
        <v>232</v>
      </c>
      <c r="C337" s="63" t="s">
        <v>192</v>
      </c>
      <c r="D337" s="64">
        <v>2506.66</v>
      </c>
      <c r="E337" s="72">
        <v>250</v>
      </c>
      <c r="F337" s="72">
        <v>500</v>
      </c>
      <c r="G337" s="72">
        <f t="shared" si="18"/>
        <v>3256.66</v>
      </c>
      <c r="H337" s="64">
        <v>145.22</v>
      </c>
      <c r="I337" s="72">
        <f t="shared" si="16"/>
        <v>3111.44</v>
      </c>
      <c r="J337" s="72"/>
    </row>
    <row r="338" spans="1:10" ht="24.95" customHeight="1" x14ac:dyDescent="0.2">
      <c r="A338" s="68">
        <f t="shared" si="17"/>
        <v>329</v>
      </c>
      <c r="B338" s="62" t="s">
        <v>731</v>
      </c>
      <c r="C338" s="63" t="s">
        <v>192</v>
      </c>
      <c r="D338" s="64">
        <v>2506.66</v>
      </c>
      <c r="E338" s="72">
        <v>250</v>
      </c>
      <c r="F338" s="72">
        <v>500</v>
      </c>
      <c r="G338" s="72">
        <f t="shared" si="18"/>
        <v>3256.66</v>
      </c>
      <c r="H338" s="64">
        <v>145.22</v>
      </c>
      <c r="I338" s="72">
        <f t="shared" si="16"/>
        <v>3111.44</v>
      </c>
      <c r="J338" s="72"/>
    </row>
    <row r="339" spans="1:10" ht="24.95" customHeight="1" x14ac:dyDescent="0.2">
      <c r="A339" s="68">
        <f t="shared" si="17"/>
        <v>330</v>
      </c>
      <c r="B339" s="62" t="s">
        <v>732</v>
      </c>
      <c r="C339" s="63" t="s">
        <v>192</v>
      </c>
      <c r="D339" s="64">
        <v>2506.66</v>
      </c>
      <c r="E339" s="72">
        <v>250</v>
      </c>
      <c r="F339" s="72">
        <v>500</v>
      </c>
      <c r="G339" s="72">
        <f t="shared" si="18"/>
        <v>3256.66</v>
      </c>
      <c r="H339" s="64">
        <v>145.22</v>
      </c>
      <c r="I339" s="72">
        <f t="shared" si="16"/>
        <v>3111.44</v>
      </c>
      <c r="J339" s="72"/>
    </row>
    <row r="340" spans="1:10" ht="24.95" customHeight="1" x14ac:dyDescent="0.2">
      <c r="A340" s="68">
        <f t="shared" si="17"/>
        <v>331</v>
      </c>
      <c r="B340" s="62" t="s">
        <v>733</v>
      </c>
      <c r="C340" s="63" t="s">
        <v>192</v>
      </c>
      <c r="D340" s="64">
        <v>2506.66</v>
      </c>
      <c r="E340" s="72">
        <v>250</v>
      </c>
      <c r="F340" s="72">
        <v>500</v>
      </c>
      <c r="G340" s="72">
        <f t="shared" si="18"/>
        <v>3256.66</v>
      </c>
      <c r="H340" s="64">
        <v>145.22</v>
      </c>
      <c r="I340" s="72">
        <f t="shared" si="16"/>
        <v>3111.44</v>
      </c>
      <c r="J340" s="72"/>
    </row>
    <row r="341" spans="1:10" ht="24.95" customHeight="1" x14ac:dyDescent="0.2">
      <c r="A341" s="68">
        <f t="shared" si="17"/>
        <v>332</v>
      </c>
      <c r="B341" s="62" t="s">
        <v>734</v>
      </c>
      <c r="C341" s="63" t="s">
        <v>192</v>
      </c>
      <c r="D341" s="64">
        <v>2506.66</v>
      </c>
      <c r="E341" s="72">
        <v>250</v>
      </c>
      <c r="F341" s="72">
        <v>500</v>
      </c>
      <c r="G341" s="72">
        <f t="shared" si="18"/>
        <v>3256.66</v>
      </c>
      <c r="H341" s="64">
        <v>145.22</v>
      </c>
      <c r="I341" s="72">
        <f t="shared" si="16"/>
        <v>3111.44</v>
      </c>
      <c r="J341" s="72"/>
    </row>
    <row r="342" spans="1:10" ht="24.95" customHeight="1" x14ac:dyDescent="0.2">
      <c r="A342" s="68">
        <f t="shared" si="17"/>
        <v>333</v>
      </c>
      <c r="B342" s="62" t="s">
        <v>735</v>
      </c>
      <c r="C342" s="63" t="s">
        <v>192</v>
      </c>
      <c r="D342" s="64">
        <v>2506.66</v>
      </c>
      <c r="E342" s="72">
        <v>250</v>
      </c>
      <c r="F342" s="72">
        <v>500</v>
      </c>
      <c r="G342" s="72">
        <f t="shared" si="18"/>
        <v>3256.66</v>
      </c>
      <c r="H342" s="64">
        <v>145.22</v>
      </c>
      <c r="I342" s="72">
        <f t="shared" si="16"/>
        <v>3111.44</v>
      </c>
      <c r="J342" s="72"/>
    </row>
    <row r="343" spans="1:10" ht="24.95" customHeight="1" x14ac:dyDescent="0.2">
      <c r="A343" s="68">
        <f t="shared" si="17"/>
        <v>334</v>
      </c>
      <c r="B343" s="62" t="s">
        <v>736</v>
      </c>
      <c r="C343" s="63" t="s">
        <v>192</v>
      </c>
      <c r="D343" s="64">
        <v>2506.66</v>
      </c>
      <c r="E343" s="72">
        <v>250</v>
      </c>
      <c r="F343" s="72">
        <v>500</v>
      </c>
      <c r="G343" s="72">
        <f t="shared" si="18"/>
        <v>3256.66</v>
      </c>
      <c r="H343" s="64">
        <v>145.22</v>
      </c>
      <c r="I343" s="72">
        <f t="shared" si="16"/>
        <v>3111.44</v>
      </c>
      <c r="J343" s="72"/>
    </row>
    <row r="344" spans="1:10" ht="24.95" customHeight="1" x14ac:dyDescent="0.2">
      <c r="A344" s="68">
        <f t="shared" si="17"/>
        <v>335</v>
      </c>
      <c r="B344" s="62" t="s">
        <v>269</v>
      </c>
      <c r="C344" s="63" t="s">
        <v>192</v>
      </c>
      <c r="D344" s="64">
        <v>2506.66</v>
      </c>
      <c r="E344" s="72">
        <v>250</v>
      </c>
      <c r="F344" s="72">
        <v>500</v>
      </c>
      <c r="G344" s="72">
        <f t="shared" si="18"/>
        <v>3256.66</v>
      </c>
      <c r="H344" s="64">
        <v>145.22</v>
      </c>
      <c r="I344" s="72">
        <f t="shared" si="16"/>
        <v>3111.44</v>
      </c>
      <c r="J344" s="72"/>
    </row>
    <row r="345" spans="1:10" ht="24.95" customHeight="1" x14ac:dyDescent="0.2">
      <c r="A345" s="68">
        <f t="shared" si="17"/>
        <v>336</v>
      </c>
      <c r="B345" s="62" t="s">
        <v>288</v>
      </c>
      <c r="C345" s="63" t="s">
        <v>192</v>
      </c>
      <c r="D345" s="64">
        <v>2506.66</v>
      </c>
      <c r="E345" s="72">
        <v>250</v>
      </c>
      <c r="F345" s="72">
        <v>500</v>
      </c>
      <c r="G345" s="72">
        <f t="shared" si="18"/>
        <v>3256.66</v>
      </c>
      <c r="H345" s="64">
        <v>145.22</v>
      </c>
      <c r="I345" s="72">
        <f t="shared" si="16"/>
        <v>3111.44</v>
      </c>
      <c r="J345" s="72"/>
    </row>
    <row r="346" spans="1:10" ht="24.95" customHeight="1" x14ac:dyDescent="0.2">
      <c r="A346" s="68">
        <f t="shared" si="17"/>
        <v>337</v>
      </c>
      <c r="B346" s="62" t="s">
        <v>737</v>
      </c>
      <c r="C346" s="63" t="s">
        <v>192</v>
      </c>
      <c r="D346" s="64">
        <v>2506.66</v>
      </c>
      <c r="E346" s="72">
        <v>250</v>
      </c>
      <c r="F346" s="72">
        <v>500</v>
      </c>
      <c r="G346" s="72">
        <f t="shared" si="18"/>
        <v>3256.66</v>
      </c>
      <c r="H346" s="64">
        <v>145.22</v>
      </c>
      <c r="I346" s="72">
        <f t="shared" si="16"/>
        <v>3111.44</v>
      </c>
      <c r="J346" s="72"/>
    </row>
    <row r="347" spans="1:10" ht="24.95" customHeight="1" x14ac:dyDescent="0.2">
      <c r="A347" s="68">
        <f t="shared" si="17"/>
        <v>338</v>
      </c>
      <c r="B347" s="62" t="s">
        <v>451</v>
      </c>
      <c r="C347" s="63" t="s">
        <v>192</v>
      </c>
      <c r="D347" s="64">
        <v>2506.66</v>
      </c>
      <c r="E347" s="72">
        <v>250</v>
      </c>
      <c r="F347" s="72">
        <v>500</v>
      </c>
      <c r="G347" s="72">
        <f t="shared" si="18"/>
        <v>3256.66</v>
      </c>
      <c r="H347" s="64">
        <v>145.22</v>
      </c>
      <c r="I347" s="72">
        <f t="shared" si="16"/>
        <v>3111.44</v>
      </c>
      <c r="J347" s="72"/>
    </row>
    <row r="348" spans="1:10" ht="24.95" customHeight="1" x14ac:dyDescent="0.2">
      <c r="A348" s="68">
        <f t="shared" si="17"/>
        <v>339</v>
      </c>
      <c r="B348" s="62" t="s">
        <v>277</v>
      </c>
      <c r="C348" s="63" t="s">
        <v>192</v>
      </c>
      <c r="D348" s="64">
        <v>2506.66</v>
      </c>
      <c r="E348" s="72">
        <v>250</v>
      </c>
      <c r="F348" s="72">
        <v>500</v>
      </c>
      <c r="G348" s="72">
        <f t="shared" si="18"/>
        <v>3256.66</v>
      </c>
      <c r="H348" s="64">
        <v>145.22</v>
      </c>
      <c r="I348" s="72">
        <f t="shared" si="16"/>
        <v>3111.44</v>
      </c>
      <c r="J348" s="72"/>
    </row>
    <row r="349" spans="1:10" ht="24.95" customHeight="1" x14ac:dyDescent="0.2">
      <c r="A349" s="68">
        <f t="shared" si="17"/>
        <v>340</v>
      </c>
      <c r="B349" s="62" t="s">
        <v>452</v>
      </c>
      <c r="C349" s="63" t="s">
        <v>192</v>
      </c>
      <c r="D349" s="64">
        <v>2506.66</v>
      </c>
      <c r="E349" s="72">
        <v>250</v>
      </c>
      <c r="F349" s="72">
        <v>500</v>
      </c>
      <c r="G349" s="72">
        <f t="shared" si="18"/>
        <v>3256.66</v>
      </c>
      <c r="H349" s="64">
        <v>145.22</v>
      </c>
      <c r="I349" s="72">
        <f t="shared" si="16"/>
        <v>3111.44</v>
      </c>
      <c r="J349" s="72"/>
    </row>
    <row r="350" spans="1:10" ht="24.95" customHeight="1" x14ac:dyDescent="0.2">
      <c r="A350" s="68">
        <f t="shared" si="17"/>
        <v>341</v>
      </c>
      <c r="B350" s="62" t="s">
        <v>738</v>
      </c>
      <c r="C350" s="63" t="s">
        <v>192</v>
      </c>
      <c r="D350" s="64">
        <v>2506.66</v>
      </c>
      <c r="E350" s="72">
        <v>250</v>
      </c>
      <c r="F350" s="72">
        <v>500</v>
      </c>
      <c r="G350" s="72">
        <f t="shared" si="18"/>
        <v>3256.66</v>
      </c>
      <c r="H350" s="64">
        <v>145.22</v>
      </c>
      <c r="I350" s="72">
        <f t="shared" si="16"/>
        <v>3111.44</v>
      </c>
      <c r="J350" s="72"/>
    </row>
    <row r="351" spans="1:10" ht="24.95" customHeight="1" x14ac:dyDescent="0.2">
      <c r="A351" s="68">
        <f t="shared" si="17"/>
        <v>342</v>
      </c>
      <c r="B351" s="62" t="s">
        <v>236</v>
      </c>
      <c r="C351" s="63" t="s">
        <v>192</v>
      </c>
      <c r="D351" s="64">
        <v>2506.66</v>
      </c>
      <c r="E351" s="72">
        <v>250</v>
      </c>
      <c r="F351" s="72">
        <v>500</v>
      </c>
      <c r="G351" s="72">
        <f t="shared" si="18"/>
        <v>3256.66</v>
      </c>
      <c r="H351" s="64">
        <v>145.22</v>
      </c>
      <c r="I351" s="72">
        <f t="shared" si="16"/>
        <v>3111.44</v>
      </c>
      <c r="J351" s="72"/>
    </row>
    <row r="352" spans="1:10" ht="24.95" customHeight="1" x14ac:dyDescent="0.2">
      <c r="A352" s="68">
        <f t="shared" si="17"/>
        <v>343</v>
      </c>
      <c r="B352" s="62" t="s">
        <v>739</v>
      </c>
      <c r="C352" s="63" t="s">
        <v>192</v>
      </c>
      <c r="D352" s="64">
        <v>2506.66</v>
      </c>
      <c r="E352" s="72">
        <v>250</v>
      </c>
      <c r="F352" s="72">
        <v>500</v>
      </c>
      <c r="G352" s="72">
        <f t="shared" si="18"/>
        <v>3256.66</v>
      </c>
      <c r="H352" s="64">
        <v>145.22</v>
      </c>
      <c r="I352" s="72">
        <f t="shared" si="16"/>
        <v>3111.44</v>
      </c>
      <c r="J352" s="72"/>
    </row>
    <row r="353" spans="1:10" ht="24.95" customHeight="1" x14ac:dyDescent="0.2">
      <c r="A353" s="68">
        <f t="shared" si="17"/>
        <v>344</v>
      </c>
      <c r="B353" s="62" t="s">
        <v>740</v>
      </c>
      <c r="C353" s="63" t="s">
        <v>192</v>
      </c>
      <c r="D353" s="64">
        <v>2506.66</v>
      </c>
      <c r="E353" s="72">
        <v>250</v>
      </c>
      <c r="F353" s="72">
        <v>500</v>
      </c>
      <c r="G353" s="72">
        <f t="shared" si="18"/>
        <v>3256.66</v>
      </c>
      <c r="H353" s="64">
        <v>145.22</v>
      </c>
      <c r="I353" s="72">
        <f t="shared" si="16"/>
        <v>3111.44</v>
      </c>
      <c r="J353" s="72"/>
    </row>
    <row r="354" spans="1:10" ht="24.95" customHeight="1" x14ac:dyDescent="0.2">
      <c r="A354" s="68">
        <f t="shared" si="17"/>
        <v>345</v>
      </c>
      <c r="B354" s="62" t="s">
        <v>741</v>
      </c>
      <c r="C354" s="63" t="s">
        <v>192</v>
      </c>
      <c r="D354" s="64">
        <v>0</v>
      </c>
      <c r="E354" s="72">
        <v>0</v>
      </c>
      <c r="F354" s="72">
        <v>0</v>
      </c>
      <c r="G354" s="72">
        <f t="shared" si="18"/>
        <v>0</v>
      </c>
      <c r="H354" s="64">
        <v>0</v>
      </c>
      <c r="I354" s="72">
        <f t="shared" si="16"/>
        <v>0</v>
      </c>
      <c r="J354" s="72"/>
    </row>
    <row r="355" spans="1:10" ht="24.95" customHeight="1" x14ac:dyDescent="0.2">
      <c r="A355" s="68">
        <f t="shared" si="17"/>
        <v>346</v>
      </c>
      <c r="B355" s="62" t="s">
        <v>235</v>
      </c>
      <c r="C355" s="63" t="s">
        <v>192</v>
      </c>
      <c r="D355" s="64">
        <v>2506.66</v>
      </c>
      <c r="E355" s="72">
        <v>250</v>
      </c>
      <c r="F355" s="72">
        <v>500</v>
      </c>
      <c r="G355" s="72">
        <f t="shared" si="18"/>
        <v>3256.66</v>
      </c>
      <c r="H355" s="64">
        <v>145.22</v>
      </c>
      <c r="I355" s="72">
        <f t="shared" si="16"/>
        <v>3111.44</v>
      </c>
      <c r="J355" s="72"/>
    </row>
    <row r="356" spans="1:10" ht="24.95" customHeight="1" x14ac:dyDescent="0.2">
      <c r="A356" s="68">
        <f t="shared" si="17"/>
        <v>347</v>
      </c>
      <c r="B356" s="62" t="s">
        <v>742</v>
      </c>
      <c r="C356" s="63" t="s">
        <v>192</v>
      </c>
      <c r="D356" s="64">
        <v>2506.66</v>
      </c>
      <c r="E356" s="72">
        <v>250</v>
      </c>
      <c r="F356" s="72">
        <v>500</v>
      </c>
      <c r="G356" s="72">
        <f t="shared" si="18"/>
        <v>3256.66</v>
      </c>
      <c r="H356" s="64">
        <v>145.22</v>
      </c>
      <c r="I356" s="72">
        <f t="shared" si="16"/>
        <v>3111.44</v>
      </c>
      <c r="J356" s="72"/>
    </row>
    <row r="357" spans="1:10" ht="24.95" customHeight="1" x14ac:dyDescent="0.2">
      <c r="A357" s="68">
        <f t="shared" si="17"/>
        <v>348</v>
      </c>
      <c r="B357" s="62" t="s">
        <v>241</v>
      </c>
      <c r="C357" s="63" t="s">
        <v>192</v>
      </c>
      <c r="D357" s="64">
        <v>0</v>
      </c>
      <c r="E357" s="72">
        <v>0</v>
      </c>
      <c r="F357" s="72">
        <v>0</v>
      </c>
      <c r="G357" s="72">
        <f t="shared" si="18"/>
        <v>0</v>
      </c>
      <c r="H357" s="64">
        <v>0</v>
      </c>
      <c r="I357" s="72">
        <f t="shared" si="16"/>
        <v>0</v>
      </c>
      <c r="J357" s="72"/>
    </row>
    <row r="358" spans="1:10" ht="24.95" customHeight="1" x14ac:dyDescent="0.2">
      <c r="A358" s="68">
        <f t="shared" si="17"/>
        <v>349</v>
      </c>
      <c r="B358" s="62" t="s">
        <v>242</v>
      </c>
      <c r="C358" s="63" t="s">
        <v>192</v>
      </c>
      <c r="D358" s="64">
        <v>2506.66</v>
      </c>
      <c r="E358" s="72">
        <v>250</v>
      </c>
      <c r="F358" s="72">
        <v>500</v>
      </c>
      <c r="G358" s="72">
        <f t="shared" si="18"/>
        <v>3256.66</v>
      </c>
      <c r="H358" s="64">
        <v>145.22</v>
      </c>
      <c r="I358" s="72">
        <f t="shared" si="16"/>
        <v>3111.44</v>
      </c>
      <c r="J358" s="72"/>
    </row>
    <row r="359" spans="1:10" ht="24.95" customHeight="1" x14ac:dyDescent="0.2">
      <c r="A359" s="68">
        <f t="shared" si="17"/>
        <v>350</v>
      </c>
      <c r="B359" s="62" t="s">
        <v>225</v>
      </c>
      <c r="C359" s="63" t="s">
        <v>192</v>
      </c>
      <c r="D359" s="64">
        <v>2506.66</v>
      </c>
      <c r="E359" s="72">
        <v>250</v>
      </c>
      <c r="F359" s="72">
        <v>500</v>
      </c>
      <c r="G359" s="72">
        <f t="shared" si="18"/>
        <v>3256.66</v>
      </c>
      <c r="H359" s="64">
        <v>145.22</v>
      </c>
      <c r="I359" s="72">
        <f t="shared" si="16"/>
        <v>3111.44</v>
      </c>
      <c r="J359" s="72"/>
    </row>
    <row r="360" spans="1:10" ht="24.95" customHeight="1" x14ac:dyDescent="0.2">
      <c r="A360" s="68">
        <f t="shared" si="17"/>
        <v>351</v>
      </c>
      <c r="B360" s="62" t="s">
        <v>743</v>
      </c>
      <c r="C360" s="63" t="s">
        <v>192</v>
      </c>
      <c r="D360" s="64">
        <v>2506.66</v>
      </c>
      <c r="E360" s="72">
        <v>250</v>
      </c>
      <c r="F360" s="72">
        <v>500</v>
      </c>
      <c r="G360" s="72">
        <f t="shared" si="18"/>
        <v>3256.66</v>
      </c>
      <c r="H360" s="64">
        <v>145.22</v>
      </c>
      <c r="I360" s="72">
        <f t="shared" si="16"/>
        <v>3111.44</v>
      </c>
      <c r="J360" s="72"/>
    </row>
    <row r="361" spans="1:10" ht="24.95" customHeight="1" x14ac:dyDescent="0.2">
      <c r="A361" s="68">
        <f t="shared" si="17"/>
        <v>352</v>
      </c>
      <c r="B361" s="62" t="s">
        <v>415</v>
      </c>
      <c r="C361" s="63" t="s">
        <v>192</v>
      </c>
      <c r="D361" s="64">
        <v>2506.66</v>
      </c>
      <c r="E361" s="72">
        <v>250</v>
      </c>
      <c r="F361" s="72">
        <v>500</v>
      </c>
      <c r="G361" s="72">
        <f t="shared" si="18"/>
        <v>3256.66</v>
      </c>
      <c r="H361" s="64">
        <v>145.22</v>
      </c>
      <c r="I361" s="72">
        <f t="shared" si="16"/>
        <v>3111.44</v>
      </c>
      <c r="J361" s="72"/>
    </row>
    <row r="362" spans="1:10" ht="24.95" customHeight="1" x14ac:dyDescent="0.2">
      <c r="A362" s="68">
        <f t="shared" si="17"/>
        <v>353</v>
      </c>
      <c r="B362" s="62" t="s">
        <v>272</v>
      </c>
      <c r="C362" s="63" t="s">
        <v>192</v>
      </c>
      <c r="D362" s="64">
        <v>2506.66</v>
      </c>
      <c r="E362" s="72">
        <v>250</v>
      </c>
      <c r="F362" s="72">
        <v>500</v>
      </c>
      <c r="G362" s="72">
        <f t="shared" si="18"/>
        <v>3256.66</v>
      </c>
      <c r="H362" s="64">
        <v>145.22</v>
      </c>
      <c r="I362" s="72">
        <f t="shared" ref="I362:I422" si="19">G362-H362</f>
        <v>3111.44</v>
      </c>
      <c r="J362" s="72"/>
    </row>
    <row r="363" spans="1:10" ht="24.95" customHeight="1" x14ac:dyDescent="0.2">
      <c r="A363" s="68">
        <f t="shared" si="17"/>
        <v>354</v>
      </c>
      <c r="B363" s="62" t="s">
        <v>323</v>
      </c>
      <c r="C363" s="63" t="s">
        <v>192</v>
      </c>
      <c r="D363" s="64">
        <v>2506.66</v>
      </c>
      <c r="E363" s="72">
        <v>250</v>
      </c>
      <c r="F363" s="72">
        <v>500</v>
      </c>
      <c r="G363" s="72">
        <f t="shared" si="18"/>
        <v>3256.66</v>
      </c>
      <c r="H363" s="64">
        <v>145.22</v>
      </c>
      <c r="I363" s="72">
        <f t="shared" si="19"/>
        <v>3111.44</v>
      </c>
      <c r="J363" s="72"/>
    </row>
    <row r="364" spans="1:10" ht="24.95" customHeight="1" x14ac:dyDescent="0.2">
      <c r="A364" s="68">
        <f t="shared" si="17"/>
        <v>355</v>
      </c>
      <c r="B364" s="62" t="s">
        <v>290</v>
      </c>
      <c r="C364" s="63" t="s">
        <v>192</v>
      </c>
      <c r="D364" s="64">
        <v>2506.66</v>
      </c>
      <c r="E364" s="72">
        <v>250</v>
      </c>
      <c r="F364" s="72">
        <v>500</v>
      </c>
      <c r="G364" s="72">
        <f t="shared" si="18"/>
        <v>3256.66</v>
      </c>
      <c r="H364" s="64">
        <v>145.22</v>
      </c>
      <c r="I364" s="72">
        <f t="shared" si="19"/>
        <v>3111.44</v>
      </c>
      <c r="J364" s="72"/>
    </row>
    <row r="365" spans="1:10" ht="24.95" customHeight="1" x14ac:dyDescent="0.2">
      <c r="A365" s="68">
        <f t="shared" si="17"/>
        <v>356</v>
      </c>
      <c r="B365" s="62" t="s">
        <v>416</v>
      </c>
      <c r="C365" s="63" t="s">
        <v>192</v>
      </c>
      <c r="D365" s="64">
        <v>2506.66</v>
      </c>
      <c r="E365" s="72">
        <v>250</v>
      </c>
      <c r="F365" s="72">
        <v>500</v>
      </c>
      <c r="G365" s="72">
        <f t="shared" si="18"/>
        <v>3256.66</v>
      </c>
      <c r="H365" s="64">
        <v>145.22</v>
      </c>
      <c r="I365" s="72">
        <f t="shared" si="19"/>
        <v>3111.44</v>
      </c>
      <c r="J365" s="72"/>
    </row>
    <row r="366" spans="1:10" ht="24.95" customHeight="1" x14ac:dyDescent="0.2">
      <c r="A366" s="68">
        <f t="shared" si="17"/>
        <v>357</v>
      </c>
      <c r="B366" s="62" t="s">
        <v>276</v>
      </c>
      <c r="C366" s="63" t="s">
        <v>192</v>
      </c>
      <c r="D366" s="64">
        <v>2506.66</v>
      </c>
      <c r="E366" s="72">
        <v>250</v>
      </c>
      <c r="F366" s="72">
        <v>500</v>
      </c>
      <c r="G366" s="72">
        <f t="shared" si="18"/>
        <v>3256.66</v>
      </c>
      <c r="H366" s="64">
        <v>145.22</v>
      </c>
      <c r="I366" s="72">
        <f t="shared" si="19"/>
        <v>3111.44</v>
      </c>
      <c r="J366" s="72"/>
    </row>
    <row r="367" spans="1:10" ht="24.95" customHeight="1" x14ac:dyDescent="0.2">
      <c r="A367" s="68">
        <f t="shared" si="17"/>
        <v>358</v>
      </c>
      <c r="B367" s="62" t="s">
        <v>240</v>
      </c>
      <c r="C367" s="63" t="s">
        <v>192</v>
      </c>
      <c r="D367" s="64">
        <v>2506.66</v>
      </c>
      <c r="E367" s="72">
        <v>250</v>
      </c>
      <c r="F367" s="72">
        <v>500</v>
      </c>
      <c r="G367" s="72">
        <f t="shared" si="18"/>
        <v>3256.66</v>
      </c>
      <c r="H367" s="64">
        <v>145.22</v>
      </c>
      <c r="I367" s="72">
        <f>G367-H367</f>
        <v>3111.44</v>
      </c>
      <c r="J367" s="72"/>
    </row>
    <row r="368" spans="1:10" ht="24.95" customHeight="1" x14ac:dyDescent="0.2">
      <c r="A368" s="68">
        <f t="shared" si="17"/>
        <v>359</v>
      </c>
      <c r="B368" s="62" t="s">
        <v>744</v>
      </c>
      <c r="C368" s="63" t="s">
        <v>192</v>
      </c>
      <c r="D368" s="64">
        <v>2506.66</v>
      </c>
      <c r="E368" s="72">
        <v>250</v>
      </c>
      <c r="F368" s="72">
        <v>500</v>
      </c>
      <c r="G368" s="72">
        <f t="shared" si="18"/>
        <v>3256.66</v>
      </c>
      <c r="H368" s="64">
        <v>145.22</v>
      </c>
      <c r="I368" s="72">
        <f t="shared" si="19"/>
        <v>3111.44</v>
      </c>
      <c r="J368" s="72"/>
    </row>
    <row r="369" spans="1:10" ht="24.95" customHeight="1" x14ac:dyDescent="0.2">
      <c r="A369" s="68">
        <f t="shared" si="17"/>
        <v>360</v>
      </c>
      <c r="B369" s="62" t="s">
        <v>243</v>
      </c>
      <c r="C369" s="63" t="s">
        <v>192</v>
      </c>
      <c r="D369" s="64">
        <v>2506.66</v>
      </c>
      <c r="E369" s="72">
        <v>250</v>
      </c>
      <c r="F369" s="72">
        <v>500</v>
      </c>
      <c r="G369" s="72">
        <f t="shared" si="18"/>
        <v>3256.66</v>
      </c>
      <c r="H369" s="64">
        <v>145.22</v>
      </c>
      <c r="I369" s="72">
        <f t="shared" si="19"/>
        <v>3111.44</v>
      </c>
      <c r="J369" s="72"/>
    </row>
    <row r="370" spans="1:10" ht="24.95" customHeight="1" x14ac:dyDescent="0.2">
      <c r="A370" s="68">
        <f t="shared" si="17"/>
        <v>361</v>
      </c>
      <c r="B370" s="62" t="s">
        <v>286</v>
      </c>
      <c r="C370" s="63" t="s">
        <v>192</v>
      </c>
      <c r="D370" s="64">
        <v>2506.66</v>
      </c>
      <c r="E370" s="72">
        <v>250</v>
      </c>
      <c r="F370" s="72">
        <v>500</v>
      </c>
      <c r="G370" s="72">
        <f t="shared" si="18"/>
        <v>3256.66</v>
      </c>
      <c r="H370" s="64">
        <v>145.22</v>
      </c>
      <c r="I370" s="72">
        <f t="shared" si="19"/>
        <v>3111.44</v>
      </c>
      <c r="J370" s="72"/>
    </row>
    <row r="371" spans="1:10" ht="24.95" customHeight="1" x14ac:dyDescent="0.2">
      <c r="A371" s="68">
        <f t="shared" si="17"/>
        <v>362</v>
      </c>
      <c r="B371" s="62" t="s">
        <v>745</v>
      </c>
      <c r="C371" s="63" t="s">
        <v>192</v>
      </c>
      <c r="D371" s="64">
        <v>2506.66</v>
      </c>
      <c r="E371" s="72">
        <v>250</v>
      </c>
      <c r="F371" s="72">
        <v>500</v>
      </c>
      <c r="G371" s="72">
        <f t="shared" si="18"/>
        <v>3256.66</v>
      </c>
      <c r="H371" s="64">
        <v>145.22</v>
      </c>
      <c r="I371" s="72">
        <f t="shared" si="19"/>
        <v>3111.44</v>
      </c>
      <c r="J371" s="72"/>
    </row>
    <row r="372" spans="1:10" ht="24.95" customHeight="1" x14ac:dyDescent="0.2">
      <c r="A372" s="68">
        <f t="shared" si="17"/>
        <v>363</v>
      </c>
      <c r="B372" s="62" t="s">
        <v>263</v>
      </c>
      <c r="C372" s="63" t="s">
        <v>192</v>
      </c>
      <c r="D372" s="64">
        <v>2506.66</v>
      </c>
      <c r="E372" s="72">
        <v>250</v>
      </c>
      <c r="F372" s="72">
        <v>500</v>
      </c>
      <c r="G372" s="72">
        <f t="shared" si="18"/>
        <v>3256.66</v>
      </c>
      <c r="H372" s="64">
        <v>145.22</v>
      </c>
      <c r="I372" s="72">
        <f t="shared" si="19"/>
        <v>3111.44</v>
      </c>
      <c r="J372" s="72"/>
    </row>
    <row r="373" spans="1:10" ht="24.95" customHeight="1" x14ac:dyDescent="0.2">
      <c r="A373" s="68">
        <f t="shared" si="17"/>
        <v>364</v>
      </c>
      <c r="B373" s="62" t="s">
        <v>245</v>
      </c>
      <c r="C373" s="63" t="s">
        <v>192</v>
      </c>
      <c r="D373" s="64">
        <v>2506.66</v>
      </c>
      <c r="E373" s="72">
        <v>250</v>
      </c>
      <c r="F373" s="72">
        <v>500</v>
      </c>
      <c r="G373" s="72">
        <f t="shared" si="18"/>
        <v>3256.66</v>
      </c>
      <c r="H373" s="64">
        <v>145.22</v>
      </c>
      <c r="I373" s="72">
        <f t="shared" si="19"/>
        <v>3111.44</v>
      </c>
      <c r="J373" s="72"/>
    </row>
    <row r="374" spans="1:10" ht="24.95" customHeight="1" x14ac:dyDescent="0.2">
      <c r="A374" s="68">
        <f t="shared" si="17"/>
        <v>365</v>
      </c>
      <c r="B374" s="62" t="s">
        <v>746</v>
      </c>
      <c r="C374" s="63" t="s">
        <v>192</v>
      </c>
      <c r="D374" s="64">
        <v>2506.66</v>
      </c>
      <c r="E374" s="72">
        <v>250</v>
      </c>
      <c r="F374" s="72">
        <v>500</v>
      </c>
      <c r="G374" s="72">
        <f t="shared" si="18"/>
        <v>3256.66</v>
      </c>
      <c r="H374" s="64">
        <v>145.22</v>
      </c>
      <c r="I374" s="72">
        <f t="shared" si="19"/>
        <v>3111.44</v>
      </c>
      <c r="J374" s="72"/>
    </row>
    <row r="375" spans="1:10" ht="24.95" customHeight="1" x14ac:dyDescent="0.2">
      <c r="A375" s="68">
        <f t="shared" si="17"/>
        <v>366</v>
      </c>
      <c r="B375" s="62" t="s">
        <v>747</v>
      </c>
      <c r="C375" s="63" t="s">
        <v>192</v>
      </c>
      <c r="D375" s="64">
        <v>2506.66</v>
      </c>
      <c r="E375" s="72">
        <v>250</v>
      </c>
      <c r="F375" s="72">
        <v>500</v>
      </c>
      <c r="G375" s="72">
        <f t="shared" si="18"/>
        <v>3256.66</v>
      </c>
      <c r="H375" s="64">
        <v>145.22</v>
      </c>
      <c r="I375" s="72">
        <f t="shared" si="19"/>
        <v>3111.44</v>
      </c>
      <c r="J375" s="72"/>
    </row>
    <row r="376" spans="1:10" ht="24.95" customHeight="1" x14ac:dyDescent="0.2">
      <c r="A376" s="68">
        <f t="shared" si="17"/>
        <v>367</v>
      </c>
      <c r="B376" s="62" t="s">
        <v>748</v>
      </c>
      <c r="C376" s="63" t="s">
        <v>192</v>
      </c>
      <c r="D376" s="64">
        <v>2506.66</v>
      </c>
      <c r="E376" s="72">
        <v>250</v>
      </c>
      <c r="F376" s="72">
        <v>500</v>
      </c>
      <c r="G376" s="72">
        <f t="shared" si="18"/>
        <v>3256.66</v>
      </c>
      <c r="H376" s="64">
        <v>145.22</v>
      </c>
      <c r="I376" s="72">
        <f t="shared" si="19"/>
        <v>3111.44</v>
      </c>
      <c r="J376" s="72"/>
    </row>
    <row r="377" spans="1:10" ht="24.95" customHeight="1" x14ac:dyDescent="0.2">
      <c r="A377" s="68">
        <f t="shared" si="17"/>
        <v>368</v>
      </c>
      <c r="B377" s="62" t="s">
        <v>749</v>
      </c>
      <c r="C377" s="63" t="s">
        <v>192</v>
      </c>
      <c r="D377" s="64">
        <v>2506.66</v>
      </c>
      <c r="E377" s="72">
        <v>250</v>
      </c>
      <c r="F377" s="72">
        <v>500</v>
      </c>
      <c r="G377" s="72">
        <f t="shared" si="18"/>
        <v>3256.66</v>
      </c>
      <c r="H377" s="64">
        <v>145.22</v>
      </c>
      <c r="I377" s="72">
        <f t="shared" si="19"/>
        <v>3111.44</v>
      </c>
      <c r="J377" s="72"/>
    </row>
    <row r="378" spans="1:10" ht="24.95" customHeight="1" x14ac:dyDescent="0.2">
      <c r="A378" s="68">
        <f t="shared" si="17"/>
        <v>369</v>
      </c>
      <c r="B378" s="62" t="s">
        <v>248</v>
      </c>
      <c r="C378" s="63" t="s">
        <v>192</v>
      </c>
      <c r="D378" s="64">
        <v>2506.66</v>
      </c>
      <c r="E378" s="72">
        <v>250</v>
      </c>
      <c r="F378" s="72">
        <v>500</v>
      </c>
      <c r="G378" s="72">
        <f t="shared" si="18"/>
        <v>3256.66</v>
      </c>
      <c r="H378" s="64">
        <v>145.22</v>
      </c>
      <c r="I378" s="72">
        <f t="shared" si="19"/>
        <v>3111.44</v>
      </c>
      <c r="J378" s="72"/>
    </row>
    <row r="379" spans="1:10" ht="24.95" customHeight="1" x14ac:dyDescent="0.2">
      <c r="A379" s="68">
        <f t="shared" si="17"/>
        <v>370</v>
      </c>
      <c r="B379" s="62" t="s">
        <v>247</v>
      </c>
      <c r="C379" s="63" t="s">
        <v>192</v>
      </c>
      <c r="D379" s="64">
        <v>2506.66</v>
      </c>
      <c r="E379" s="72">
        <v>250</v>
      </c>
      <c r="F379" s="72">
        <v>500</v>
      </c>
      <c r="G379" s="72">
        <f t="shared" si="18"/>
        <v>3256.66</v>
      </c>
      <c r="H379" s="64">
        <v>145.22</v>
      </c>
      <c r="I379" s="72">
        <f t="shared" si="19"/>
        <v>3111.44</v>
      </c>
      <c r="J379" s="72"/>
    </row>
    <row r="380" spans="1:10" ht="24.95" customHeight="1" x14ac:dyDescent="0.2">
      <c r="A380" s="68">
        <f t="shared" si="17"/>
        <v>371</v>
      </c>
      <c r="B380" s="62" t="s">
        <v>750</v>
      </c>
      <c r="C380" s="63" t="s">
        <v>192</v>
      </c>
      <c r="D380" s="64">
        <v>2506.66</v>
      </c>
      <c r="E380" s="72">
        <v>250</v>
      </c>
      <c r="F380" s="72">
        <v>500</v>
      </c>
      <c r="G380" s="72">
        <f t="shared" si="18"/>
        <v>3256.66</v>
      </c>
      <c r="H380" s="64">
        <v>145.22</v>
      </c>
      <c r="I380" s="72">
        <f t="shared" si="19"/>
        <v>3111.44</v>
      </c>
      <c r="J380" s="72"/>
    </row>
    <row r="381" spans="1:10" ht="24.95" customHeight="1" x14ac:dyDescent="0.2">
      <c r="A381" s="68">
        <f t="shared" ref="A381:A455" si="20">1+A380</f>
        <v>372</v>
      </c>
      <c r="B381" s="62" t="s">
        <v>283</v>
      </c>
      <c r="C381" s="63" t="s">
        <v>192</v>
      </c>
      <c r="D381" s="64">
        <v>2506.66</v>
      </c>
      <c r="E381" s="72">
        <v>250</v>
      </c>
      <c r="F381" s="72">
        <v>500</v>
      </c>
      <c r="G381" s="72">
        <f t="shared" si="18"/>
        <v>3256.66</v>
      </c>
      <c r="H381" s="64">
        <v>145.22</v>
      </c>
      <c r="I381" s="72">
        <f t="shared" si="19"/>
        <v>3111.44</v>
      </c>
      <c r="J381" s="72"/>
    </row>
    <row r="382" spans="1:10" ht="24.95" customHeight="1" x14ac:dyDescent="0.2">
      <c r="A382" s="68">
        <f t="shared" si="20"/>
        <v>373</v>
      </c>
      <c r="B382" s="62" t="s">
        <v>751</v>
      </c>
      <c r="C382" s="63" t="s">
        <v>192</v>
      </c>
      <c r="D382" s="64">
        <v>2506.66</v>
      </c>
      <c r="E382" s="72">
        <v>250</v>
      </c>
      <c r="F382" s="72">
        <v>500</v>
      </c>
      <c r="G382" s="72">
        <f t="shared" si="18"/>
        <v>3256.66</v>
      </c>
      <c r="H382" s="64">
        <v>145.22</v>
      </c>
      <c r="I382" s="72">
        <f t="shared" si="19"/>
        <v>3111.44</v>
      </c>
      <c r="J382" s="72"/>
    </row>
    <row r="383" spans="1:10" ht="24.95" customHeight="1" x14ac:dyDescent="0.2">
      <c r="A383" s="68">
        <f t="shared" si="20"/>
        <v>374</v>
      </c>
      <c r="B383" s="62" t="s">
        <v>244</v>
      </c>
      <c r="C383" s="63" t="s">
        <v>192</v>
      </c>
      <c r="D383" s="64">
        <v>2506.66</v>
      </c>
      <c r="E383" s="72">
        <v>250</v>
      </c>
      <c r="F383" s="72">
        <v>500</v>
      </c>
      <c r="G383" s="72">
        <f t="shared" si="18"/>
        <v>3256.66</v>
      </c>
      <c r="H383" s="64">
        <v>145.22</v>
      </c>
      <c r="I383" s="72">
        <f t="shared" si="19"/>
        <v>3111.44</v>
      </c>
      <c r="J383" s="72"/>
    </row>
    <row r="384" spans="1:10" ht="24.95" customHeight="1" x14ac:dyDescent="0.2">
      <c r="A384" s="68">
        <f t="shared" si="20"/>
        <v>375</v>
      </c>
      <c r="B384" s="62" t="s">
        <v>267</v>
      </c>
      <c r="C384" s="63" t="s">
        <v>192</v>
      </c>
      <c r="D384" s="64">
        <v>2506.66</v>
      </c>
      <c r="E384" s="72">
        <v>250</v>
      </c>
      <c r="F384" s="72">
        <v>500</v>
      </c>
      <c r="G384" s="72">
        <f t="shared" si="18"/>
        <v>3256.66</v>
      </c>
      <c r="H384" s="64">
        <v>145.22</v>
      </c>
      <c r="I384" s="72">
        <f t="shared" si="19"/>
        <v>3111.44</v>
      </c>
      <c r="J384" s="72"/>
    </row>
    <row r="385" spans="1:10" ht="24.95" customHeight="1" x14ac:dyDescent="0.2">
      <c r="A385" s="68">
        <f t="shared" si="20"/>
        <v>376</v>
      </c>
      <c r="B385" s="62" t="s">
        <v>270</v>
      </c>
      <c r="C385" s="63" t="s">
        <v>192</v>
      </c>
      <c r="D385" s="64">
        <v>2506.66</v>
      </c>
      <c r="E385" s="72">
        <v>250</v>
      </c>
      <c r="F385" s="72">
        <v>500</v>
      </c>
      <c r="G385" s="72">
        <f t="shared" si="18"/>
        <v>3256.66</v>
      </c>
      <c r="H385" s="64">
        <v>145.22</v>
      </c>
      <c r="I385" s="72">
        <f t="shared" si="19"/>
        <v>3111.44</v>
      </c>
      <c r="J385" s="72"/>
    </row>
    <row r="386" spans="1:10" ht="24.95" customHeight="1" x14ac:dyDescent="0.2">
      <c r="A386" s="68">
        <f t="shared" si="20"/>
        <v>377</v>
      </c>
      <c r="B386" s="62" t="s">
        <v>752</v>
      </c>
      <c r="C386" s="63" t="s">
        <v>192</v>
      </c>
      <c r="D386" s="64">
        <v>2506.66</v>
      </c>
      <c r="E386" s="72">
        <v>250</v>
      </c>
      <c r="F386" s="72">
        <v>500</v>
      </c>
      <c r="G386" s="72">
        <f t="shared" si="18"/>
        <v>3256.66</v>
      </c>
      <c r="H386" s="64">
        <v>145.22</v>
      </c>
      <c r="I386" s="72">
        <f t="shared" si="19"/>
        <v>3111.44</v>
      </c>
      <c r="J386" s="72"/>
    </row>
    <row r="387" spans="1:10" ht="24.95" customHeight="1" x14ac:dyDescent="0.2">
      <c r="A387" s="68">
        <f t="shared" si="20"/>
        <v>378</v>
      </c>
      <c r="B387" s="62" t="s">
        <v>324</v>
      </c>
      <c r="C387" s="63" t="s">
        <v>192</v>
      </c>
      <c r="D387" s="64">
        <v>2506.66</v>
      </c>
      <c r="E387" s="72">
        <v>250</v>
      </c>
      <c r="F387" s="72">
        <v>500</v>
      </c>
      <c r="G387" s="72">
        <f t="shared" si="18"/>
        <v>3256.66</v>
      </c>
      <c r="H387" s="64">
        <v>145.22</v>
      </c>
      <c r="I387" s="72">
        <f t="shared" si="19"/>
        <v>3111.44</v>
      </c>
      <c r="J387" s="72"/>
    </row>
    <row r="388" spans="1:10" ht="24.95" customHeight="1" x14ac:dyDescent="0.2">
      <c r="A388" s="68">
        <f t="shared" si="20"/>
        <v>379</v>
      </c>
      <c r="B388" s="62" t="s">
        <v>753</v>
      </c>
      <c r="C388" s="63" t="s">
        <v>192</v>
      </c>
      <c r="D388" s="64">
        <v>2506.66</v>
      </c>
      <c r="E388" s="72">
        <v>250</v>
      </c>
      <c r="F388" s="72">
        <v>500</v>
      </c>
      <c r="G388" s="72">
        <f t="shared" si="18"/>
        <v>3256.66</v>
      </c>
      <c r="H388" s="64">
        <v>145.22</v>
      </c>
      <c r="I388" s="72">
        <f t="shared" si="19"/>
        <v>3111.44</v>
      </c>
      <c r="J388" s="72"/>
    </row>
    <row r="389" spans="1:10" ht="24.95" customHeight="1" x14ac:dyDescent="0.2">
      <c r="A389" s="68">
        <f t="shared" si="20"/>
        <v>380</v>
      </c>
      <c r="B389" s="62" t="s">
        <v>754</v>
      </c>
      <c r="C389" s="63" t="s">
        <v>192</v>
      </c>
      <c r="D389" s="64">
        <v>2506.66</v>
      </c>
      <c r="E389" s="72">
        <v>250</v>
      </c>
      <c r="F389" s="72">
        <v>500</v>
      </c>
      <c r="G389" s="72">
        <f t="shared" si="18"/>
        <v>3256.66</v>
      </c>
      <c r="H389" s="64">
        <v>145.22</v>
      </c>
      <c r="I389" s="72">
        <f t="shared" si="19"/>
        <v>3111.44</v>
      </c>
      <c r="J389" s="72"/>
    </row>
    <row r="390" spans="1:10" ht="24.95" customHeight="1" x14ac:dyDescent="0.2">
      <c r="A390" s="68">
        <f t="shared" si="20"/>
        <v>381</v>
      </c>
      <c r="B390" s="62" t="s">
        <v>755</v>
      </c>
      <c r="C390" s="63" t="s">
        <v>192</v>
      </c>
      <c r="D390" s="64">
        <v>2506.66</v>
      </c>
      <c r="E390" s="72">
        <v>250</v>
      </c>
      <c r="F390" s="72">
        <v>500</v>
      </c>
      <c r="G390" s="72">
        <f t="shared" si="18"/>
        <v>3256.66</v>
      </c>
      <c r="H390" s="64">
        <v>145.22</v>
      </c>
      <c r="I390" s="72">
        <f t="shared" si="19"/>
        <v>3111.44</v>
      </c>
      <c r="J390" s="72"/>
    </row>
    <row r="391" spans="1:10" ht="24.95" customHeight="1" x14ac:dyDescent="0.2">
      <c r="A391" s="68">
        <f t="shared" si="20"/>
        <v>382</v>
      </c>
      <c r="B391" s="62" t="s">
        <v>246</v>
      </c>
      <c r="C391" s="63" t="s">
        <v>192</v>
      </c>
      <c r="D391" s="64">
        <v>2506.66</v>
      </c>
      <c r="E391" s="72">
        <v>250</v>
      </c>
      <c r="F391" s="72">
        <v>500</v>
      </c>
      <c r="G391" s="72">
        <f t="shared" si="18"/>
        <v>3256.66</v>
      </c>
      <c r="H391" s="64">
        <v>145.22</v>
      </c>
      <c r="I391" s="72">
        <f t="shared" si="19"/>
        <v>3111.44</v>
      </c>
      <c r="J391" s="72"/>
    </row>
    <row r="392" spans="1:10" ht="24.95" customHeight="1" x14ac:dyDescent="0.2">
      <c r="A392" s="68">
        <f t="shared" si="20"/>
        <v>383</v>
      </c>
      <c r="B392" s="62" t="s">
        <v>756</v>
      </c>
      <c r="C392" s="63" t="s">
        <v>192</v>
      </c>
      <c r="D392" s="64">
        <v>2506.66</v>
      </c>
      <c r="E392" s="72">
        <v>250</v>
      </c>
      <c r="F392" s="72">
        <v>500</v>
      </c>
      <c r="G392" s="72">
        <f t="shared" si="18"/>
        <v>3256.66</v>
      </c>
      <c r="H392" s="64">
        <v>145.22</v>
      </c>
      <c r="I392" s="72">
        <f t="shared" si="19"/>
        <v>3111.44</v>
      </c>
      <c r="J392" s="72"/>
    </row>
    <row r="393" spans="1:10" ht="24.95" customHeight="1" x14ac:dyDescent="0.2">
      <c r="A393" s="68">
        <f t="shared" si="20"/>
        <v>384</v>
      </c>
      <c r="B393" s="62" t="s">
        <v>231</v>
      </c>
      <c r="C393" s="63" t="s">
        <v>192</v>
      </c>
      <c r="D393" s="64">
        <v>2506.66</v>
      </c>
      <c r="E393" s="72">
        <v>250</v>
      </c>
      <c r="F393" s="72">
        <v>500</v>
      </c>
      <c r="G393" s="72">
        <f t="shared" si="18"/>
        <v>3256.66</v>
      </c>
      <c r="H393" s="64">
        <v>145.22</v>
      </c>
      <c r="I393" s="72">
        <f t="shared" si="19"/>
        <v>3111.44</v>
      </c>
      <c r="J393" s="72"/>
    </row>
    <row r="394" spans="1:10" ht="24.95" customHeight="1" x14ac:dyDescent="0.2">
      <c r="A394" s="68">
        <f t="shared" si="20"/>
        <v>385</v>
      </c>
      <c r="B394" s="62" t="s">
        <v>280</v>
      </c>
      <c r="C394" s="63" t="s">
        <v>192</v>
      </c>
      <c r="D394" s="64">
        <v>2506.66</v>
      </c>
      <c r="E394" s="72">
        <v>250</v>
      </c>
      <c r="F394" s="72">
        <v>500</v>
      </c>
      <c r="G394" s="72">
        <f t="shared" ref="G394:G456" si="21">SUM(D394:F394)</f>
        <v>3256.66</v>
      </c>
      <c r="H394" s="64">
        <v>145.22</v>
      </c>
      <c r="I394" s="72">
        <f t="shared" si="19"/>
        <v>3111.44</v>
      </c>
      <c r="J394" s="72"/>
    </row>
    <row r="395" spans="1:10" ht="24.95" customHeight="1" x14ac:dyDescent="0.2">
      <c r="A395" s="68">
        <f t="shared" si="20"/>
        <v>386</v>
      </c>
      <c r="B395" s="62" t="s">
        <v>417</v>
      </c>
      <c r="C395" s="63" t="s">
        <v>192</v>
      </c>
      <c r="D395" s="64">
        <v>2506.66</v>
      </c>
      <c r="E395" s="72">
        <v>250</v>
      </c>
      <c r="F395" s="72">
        <v>500</v>
      </c>
      <c r="G395" s="72">
        <f t="shared" si="21"/>
        <v>3256.66</v>
      </c>
      <c r="H395" s="64">
        <v>145.22</v>
      </c>
      <c r="I395" s="72">
        <f t="shared" si="19"/>
        <v>3111.44</v>
      </c>
      <c r="J395" s="72"/>
    </row>
    <row r="396" spans="1:10" ht="24.95" customHeight="1" x14ac:dyDescent="0.2">
      <c r="A396" s="68">
        <f t="shared" si="20"/>
        <v>387</v>
      </c>
      <c r="B396" s="62" t="s">
        <v>757</v>
      </c>
      <c r="C396" s="63" t="s">
        <v>192</v>
      </c>
      <c r="D396" s="64">
        <v>2506.66</v>
      </c>
      <c r="E396" s="72">
        <v>250</v>
      </c>
      <c r="F396" s="72">
        <v>500</v>
      </c>
      <c r="G396" s="72">
        <f t="shared" si="21"/>
        <v>3256.66</v>
      </c>
      <c r="H396" s="64">
        <v>145.22</v>
      </c>
      <c r="I396" s="72">
        <f t="shared" si="19"/>
        <v>3111.44</v>
      </c>
      <c r="J396" s="72"/>
    </row>
    <row r="397" spans="1:10" ht="24.95" customHeight="1" x14ac:dyDescent="0.2">
      <c r="A397" s="68">
        <f t="shared" si="20"/>
        <v>388</v>
      </c>
      <c r="B397" s="62" t="s">
        <v>453</v>
      </c>
      <c r="C397" s="63" t="s">
        <v>192</v>
      </c>
      <c r="D397" s="64">
        <v>2506.66</v>
      </c>
      <c r="E397" s="72">
        <v>250</v>
      </c>
      <c r="F397" s="72">
        <v>500</v>
      </c>
      <c r="G397" s="72">
        <f t="shared" si="21"/>
        <v>3256.66</v>
      </c>
      <c r="H397" s="64">
        <v>145.22</v>
      </c>
      <c r="I397" s="72">
        <f t="shared" si="19"/>
        <v>3111.44</v>
      </c>
      <c r="J397" s="72"/>
    </row>
    <row r="398" spans="1:10" ht="24.95" customHeight="1" x14ac:dyDescent="0.2">
      <c r="A398" s="68">
        <f t="shared" si="20"/>
        <v>389</v>
      </c>
      <c r="B398" s="62" t="s">
        <v>758</v>
      </c>
      <c r="C398" s="63" t="s">
        <v>192</v>
      </c>
      <c r="D398" s="64">
        <v>2506.66</v>
      </c>
      <c r="E398" s="72">
        <v>250</v>
      </c>
      <c r="F398" s="72">
        <v>500</v>
      </c>
      <c r="G398" s="72">
        <f t="shared" si="21"/>
        <v>3256.66</v>
      </c>
      <c r="H398" s="64">
        <v>145.22</v>
      </c>
      <c r="I398" s="72">
        <f t="shared" si="19"/>
        <v>3111.44</v>
      </c>
      <c r="J398" s="72"/>
    </row>
    <row r="399" spans="1:10" ht="24.95" customHeight="1" x14ac:dyDescent="0.2">
      <c r="A399" s="68">
        <f t="shared" si="20"/>
        <v>390</v>
      </c>
      <c r="B399" s="62" t="s">
        <v>239</v>
      </c>
      <c r="C399" s="63" t="s">
        <v>192</v>
      </c>
      <c r="D399" s="64">
        <v>2506.66</v>
      </c>
      <c r="E399" s="72">
        <v>250</v>
      </c>
      <c r="F399" s="72">
        <v>500</v>
      </c>
      <c r="G399" s="72">
        <f t="shared" si="21"/>
        <v>3256.66</v>
      </c>
      <c r="H399" s="64">
        <v>145.22</v>
      </c>
      <c r="I399" s="72">
        <f t="shared" si="19"/>
        <v>3111.44</v>
      </c>
      <c r="J399" s="72"/>
    </row>
    <row r="400" spans="1:10" ht="24.95" customHeight="1" x14ac:dyDescent="0.2">
      <c r="A400" s="68">
        <f t="shared" si="20"/>
        <v>391</v>
      </c>
      <c r="B400" s="62" t="s">
        <v>418</v>
      </c>
      <c r="C400" s="63" t="s">
        <v>192</v>
      </c>
      <c r="D400" s="64">
        <v>2506.66</v>
      </c>
      <c r="E400" s="72">
        <v>250</v>
      </c>
      <c r="F400" s="72">
        <v>500</v>
      </c>
      <c r="G400" s="72">
        <f t="shared" si="21"/>
        <v>3256.66</v>
      </c>
      <c r="H400" s="64">
        <v>145.22</v>
      </c>
      <c r="I400" s="72">
        <f t="shared" si="19"/>
        <v>3111.44</v>
      </c>
      <c r="J400" s="72"/>
    </row>
    <row r="401" spans="1:10" ht="24.95" customHeight="1" x14ac:dyDescent="0.2">
      <c r="A401" s="68">
        <f t="shared" si="20"/>
        <v>392</v>
      </c>
      <c r="B401" s="62" t="s">
        <v>275</v>
      </c>
      <c r="C401" s="63" t="s">
        <v>192</v>
      </c>
      <c r="D401" s="64">
        <v>2506.66</v>
      </c>
      <c r="E401" s="72">
        <v>250</v>
      </c>
      <c r="F401" s="72">
        <v>500</v>
      </c>
      <c r="G401" s="72">
        <f t="shared" si="21"/>
        <v>3256.66</v>
      </c>
      <c r="H401" s="64">
        <v>145.22</v>
      </c>
      <c r="I401" s="72">
        <f t="shared" si="19"/>
        <v>3111.44</v>
      </c>
      <c r="J401" s="72"/>
    </row>
    <row r="402" spans="1:10" ht="24.95" customHeight="1" x14ac:dyDescent="0.2">
      <c r="A402" s="68">
        <f t="shared" si="20"/>
        <v>393</v>
      </c>
      <c r="B402" s="62" t="s">
        <v>759</v>
      </c>
      <c r="C402" s="63" t="s">
        <v>192</v>
      </c>
      <c r="D402" s="64">
        <v>2506.66</v>
      </c>
      <c r="E402" s="72">
        <v>250</v>
      </c>
      <c r="F402" s="72">
        <v>500</v>
      </c>
      <c r="G402" s="72">
        <f t="shared" si="21"/>
        <v>3256.66</v>
      </c>
      <c r="H402" s="64">
        <v>145.22</v>
      </c>
      <c r="I402" s="72">
        <f t="shared" si="19"/>
        <v>3111.44</v>
      </c>
      <c r="J402" s="72"/>
    </row>
    <row r="403" spans="1:10" ht="24.95" customHeight="1" x14ac:dyDescent="0.2">
      <c r="A403" s="68">
        <f t="shared" si="20"/>
        <v>394</v>
      </c>
      <c r="B403" s="62" t="s">
        <v>285</v>
      </c>
      <c r="C403" s="63" t="s">
        <v>192</v>
      </c>
      <c r="D403" s="64">
        <v>2506.66</v>
      </c>
      <c r="E403" s="72">
        <v>250</v>
      </c>
      <c r="F403" s="72">
        <v>500</v>
      </c>
      <c r="G403" s="72">
        <f t="shared" si="21"/>
        <v>3256.66</v>
      </c>
      <c r="H403" s="64">
        <v>145.22</v>
      </c>
      <c r="I403" s="72">
        <f t="shared" si="19"/>
        <v>3111.44</v>
      </c>
      <c r="J403" s="72"/>
    </row>
    <row r="404" spans="1:10" ht="24.95" customHeight="1" x14ac:dyDescent="0.2">
      <c r="A404" s="68">
        <f t="shared" si="20"/>
        <v>395</v>
      </c>
      <c r="B404" s="62" t="s">
        <v>419</v>
      </c>
      <c r="C404" s="63" t="s">
        <v>192</v>
      </c>
      <c r="D404" s="64">
        <v>2506.66</v>
      </c>
      <c r="E404" s="72">
        <v>250</v>
      </c>
      <c r="F404" s="72">
        <v>500</v>
      </c>
      <c r="G404" s="72">
        <f t="shared" si="21"/>
        <v>3256.66</v>
      </c>
      <c r="H404" s="64">
        <v>145.22</v>
      </c>
      <c r="I404" s="72">
        <f t="shared" si="19"/>
        <v>3111.44</v>
      </c>
      <c r="J404" s="72"/>
    </row>
    <row r="405" spans="1:10" ht="24.95" customHeight="1" x14ac:dyDescent="0.2">
      <c r="A405" s="68">
        <f t="shared" si="20"/>
        <v>396</v>
      </c>
      <c r="B405" s="62" t="s">
        <v>420</v>
      </c>
      <c r="C405" s="63" t="s">
        <v>192</v>
      </c>
      <c r="D405" s="64">
        <v>2506.66</v>
      </c>
      <c r="E405" s="72">
        <v>250</v>
      </c>
      <c r="F405" s="72">
        <v>500</v>
      </c>
      <c r="G405" s="72">
        <f t="shared" si="21"/>
        <v>3256.66</v>
      </c>
      <c r="H405" s="64">
        <v>145.22</v>
      </c>
      <c r="I405" s="72">
        <f t="shared" si="19"/>
        <v>3111.44</v>
      </c>
      <c r="J405" s="72"/>
    </row>
    <row r="406" spans="1:10" ht="24.95" customHeight="1" x14ac:dyDescent="0.2">
      <c r="A406" s="68">
        <f t="shared" si="20"/>
        <v>397</v>
      </c>
      <c r="B406" s="62" t="s">
        <v>760</v>
      </c>
      <c r="C406" s="63" t="s">
        <v>192</v>
      </c>
      <c r="D406" s="64">
        <v>2506.66</v>
      </c>
      <c r="E406" s="72">
        <v>250</v>
      </c>
      <c r="F406" s="72">
        <v>500</v>
      </c>
      <c r="G406" s="72">
        <f t="shared" si="21"/>
        <v>3256.66</v>
      </c>
      <c r="H406" s="64">
        <v>145.22</v>
      </c>
      <c r="I406" s="72">
        <f t="shared" si="19"/>
        <v>3111.44</v>
      </c>
      <c r="J406" s="72"/>
    </row>
    <row r="407" spans="1:10" ht="24.95" customHeight="1" x14ac:dyDescent="0.2">
      <c r="A407" s="68">
        <f t="shared" si="20"/>
        <v>398</v>
      </c>
      <c r="B407" s="62" t="s">
        <v>761</v>
      </c>
      <c r="C407" s="63" t="s">
        <v>192</v>
      </c>
      <c r="D407" s="64">
        <v>2506.66</v>
      </c>
      <c r="E407" s="72">
        <v>250</v>
      </c>
      <c r="F407" s="72">
        <v>500</v>
      </c>
      <c r="G407" s="72">
        <f t="shared" si="21"/>
        <v>3256.66</v>
      </c>
      <c r="H407" s="64">
        <v>145.22</v>
      </c>
      <c r="I407" s="72">
        <f t="shared" si="19"/>
        <v>3111.44</v>
      </c>
      <c r="J407" s="72"/>
    </row>
    <row r="408" spans="1:10" ht="24.95" customHeight="1" x14ac:dyDescent="0.2">
      <c r="A408" s="68">
        <f t="shared" si="20"/>
        <v>399</v>
      </c>
      <c r="B408" s="62" t="s">
        <v>762</v>
      </c>
      <c r="C408" s="63" t="s">
        <v>192</v>
      </c>
      <c r="D408" s="64">
        <v>2506.66</v>
      </c>
      <c r="E408" s="72">
        <v>250</v>
      </c>
      <c r="F408" s="72">
        <v>500</v>
      </c>
      <c r="G408" s="72">
        <f t="shared" si="21"/>
        <v>3256.66</v>
      </c>
      <c r="H408" s="64">
        <v>145.22</v>
      </c>
      <c r="I408" s="72">
        <f t="shared" si="19"/>
        <v>3111.44</v>
      </c>
      <c r="J408" s="72"/>
    </row>
    <row r="409" spans="1:10" ht="24.95" customHeight="1" x14ac:dyDescent="0.2">
      <c r="A409" s="68">
        <f t="shared" si="20"/>
        <v>400</v>
      </c>
      <c r="B409" s="62" t="s">
        <v>763</v>
      </c>
      <c r="C409" s="63" t="s">
        <v>192</v>
      </c>
      <c r="D409" s="64">
        <v>2506.66</v>
      </c>
      <c r="E409" s="72">
        <v>250</v>
      </c>
      <c r="F409" s="72">
        <v>500</v>
      </c>
      <c r="G409" s="72">
        <f t="shared" si="21"/>
        <v>3256.66</v>
      </c>
      <c r="H409" s="64">
        <v>145.22</v>
      </c>
      <c r="I409" s="72">
        <f t="shared" si="19"/>
        <v>3111.44</v>
      </c>
      <c r="J409" s="72"/>
    </row>
    <row r="410" spans="1:10" ht="24.95" customHeight="1" x14ac:dyDescent="0.2">
      <c r="A410" s="68">
        <f t="shared" si="20"/>
        <v>401</v>
      </c>
      <c r="B410" s="62" t="s">
        <v>227</v>
      </c>
      <c r="C410" s="63" t="s">
        <v>192</v>
      </c>
      <c r="D410" s="64">
        <v>2506.66</v>
      </c>
      <c r="E410" s="72">
        <v>250</v>
      </c>
      <c r="F410" s="72">
        <v>500</v>
      </c>
      <c r="G410" s="72">
        <f t="shared" si="21"/>
        <v>3256.66</v>
      </c>
      <c r="H410" s="64">
        <v>145.22</v>
      </c>
      <c r="I410" s="72">
        <f t="shared" si="19"/>
        <v>3111.44</v>
      </c>
      <c r="J410" s="72"/>
    </row>
    <row r="411" spans="1:10" ht="24.95" customHeight="1" x14ac:dyDescent="0.2">
      <c r="A411" s="68">
        <f t="shared" si="20"/>
        <v>402</v>
      </c>
      <c r="B411" s="62" t="s">
        <v>764</v>
      </c>
      <c r="C411" s="63" t="s">
        <v>192</v>
      </c>
      <c r="D411" s="64">
        <v>2506.66</v>
      </c>
      <c r="E411" s="72">
        <v>250</v>
      </c>
      <c r="F411" s="72">
        <v>500</v>
      </c>
      <c r="G411" s="72">
        <f t="shared" si="21"/>
        <v>3256.66</v>
      </c>
      <c r="H411" s="64">
        <v>145.22</v>
      </c>
      <c r="I411" s="72">
        <f t="shared" si="19"/>
        <v>3111.44</v>
      </c>
      <c r="J411" s="72"/>
    </row>
    <row r="412" spans="1:10" ht="24.95" customHeight="1" x14ac:dyDescent="0.2">
      <c r="A412" s="68">
        <f t="shared" si="20"/>
        <v>403</v>
      </c>
      <c r="B412" s="62" t="s">
        <v>765</v>
      </c>
      <c r="C412" s="63" t="s">
        <v>192</v>
      </c>
      <c r="D412" s="64">
        <v>2506.66</v>
      </c>
      <c r="E412" s="72">
        <v>250</v>
      </c>
      <c r="F412" s="72">
        <v>500</v>
      </c>
      <c r="G412" s="72">
        <f t="shared" si="21"/>
        <v>3256.66</v>
      </c>
      <c r="H412" s="64">
        <v>145.22</v>
      </c>
      <c r="I412" s="72">
        <f t="shared" si="19"/>
        <v>3111.44</v>
      </c>
      <c r="J412" s="72"/>
    </row>
    <row r="413" spans="1:10" ht="24.95" customHeight="1" x14ac:dyDescent="0.2">
      <c r="A413" s="68">
        <f t="shared" si="20"/>
        <v>404</v>
      </c>
      <c r="B413" s="62" t="s">
        <v>766</v>
      </c>
      <c r="C413" s="63" t="s">
        <v>192</v>
      </c>
      <c r="D413" s="64">
        <v>2506.66</v>
      </c>
      <c r="E413" s="72">
        <v>250</v>
      </c>
      <c r="F413" s="72">
        <v>500</v>
      </c>
      <c r="G413" s="72">
        <f t="shared" si="21"/>
        <v>3256.66</v>
      </c>
      <c r="H413" s="64">
        <v>145.22</v>
      </c>
      <c r="I413" s="72">
        <f t="shared" si="19"/>
        <v>3111.44</v>
      </c>
      <c r="J413" s="72"/>
    </row>
    <row r="414" spans="1:10" ht="24.95" customHeight="1" x14ac:dyDescent="0.2">
      <c r="A414" s="68">
        <f t="shared" si="20"/>
        <v>405</v>
      </c>
      <c r="B414" s="62" t="s">
        <v>255</v>
      </c>
      <c r="C414" s="63" t="s">
        <v>192</v>
      </c>
      <c r="D414" s="64">
        <v>2506.66</v>
      </c>
      <c r="E414" s="72">
        <v>250</v>
      </c>
      <c r="F414" s="72">
        <v>500</v>
      </c>
      <c r="G414" s="72">
        <f t="shared" si="21"/>
        <v>3256.66</v>
      </c>
      <c r="H414" s="64">
        <v>145.22</v>
      </c>
      <c r="I414" s="72">
        <f t="shared" si="19"/>
        <v>3111.44</v>
      </c>
      <c r="J414" s="72"/>
    </row>
    <row r="415" spans="1:10" ht="24.95" customHeight="1" x14ac:dyDescent="0.2">
      <c r="A415" s="68">
        <f t="shared" si="20"/>
        <v>406</v>
      </c>
      <c r="B415" s="62" t="s">
        <v>254</v>
      </c>
      <c r="C415" s="63" t="s">
        <v>192</v>
      </c>
      <c r="D415" s="64">
        <v>2506.66</v>
      </c>
      <c r="E415" s="72">
        <v>250</v>
      </c>
      <c r="F415" s="72">
        <v>500</v>
      </c>
      <c r="G415" s="72">
        <f t="shared" si="21"/>
        <v>3256.66</v>
      </c>
      <c r="H415" s="64">
        <v>145.22</v>
      </c>
      <c r="I415" s="72">
        <f t="shared" si="19"/>
        <v>3111.44</v>
      </c>
      <c r="J415" s="72"/>
    </row>
    <row r="416" spans="1:10" ht="24.95" customHeight="1" x14ac:dyDescent="0.2">
      <c r="A416" s="68">
        <f t="shared" si="20"/>
        <v>407</v>
      </c>
      <c r="B416" s="62" t="s">
        <v>767</v>
      </c>
      <c r="C416" s="63" t="s">
        <v>192</v>
      </c>
      <c r="D416" s="64">
        <v>2506.66</v>
      </c>
      <c r="E416" s="72">
        <v>250</v>
      </c>
      <c r="F416" s="72">
        <v>500</v>
      </c>
      <c r="G416" s="72">
        <f t="shared" si="21"/>
        <v>3256.66</v>
      </c>
      <c r="H416" s="64">
        <v>145.22</v>
      </c>
      <c r="I416" s="72">
        <f t="shared" si="19"/>
        <v>3111.44</v>
      </c>
      <c r="J416" s="72"/>
    </row>
    <row r="417" spans="1:10" ht="24.95" customHeight="1" x14ac:dyDescent="0.2">
      <c r="A417" s="68">
        <f t="shared" si="20"/>
        <v>408</v>
      </c>
      <c r="B417" s="62" t="s">
        <v>768</v>
      </c>
      <c r="C417" s="63" t="s">
        <v>192</v>
      </c>
      <c r="D417" s="64">
        <v>2506.66</v>
      </c>
      <c r="E417" s="72">
        <v>250</v>
      </c>
      <c r="F417" s="72">
        <v>500</v>
      </c>
      <c r="G417" s="72">
        <f t="shared" si="21"/>
        <v>3256.66</v>
      </c>
      <c r="H417" s="64">
        <v>145.22</v>
      </c>
      <c r="I417" s="72">
        <f t="shared" si="19"/>
        <v>3111.44</v>
      </c>
      <c r="J417" s="72"/>
    </row>
    <row r="418" spans="1:10" ht="24.95" customHeight="1" x14ac:dyDescent="0.2">
      <c r="A418" s="68">
        <f t="shared" si="20"/>
        <v>409</v>
      </c>
      <c r="B418" s="62" t="s">
        <v>769</v>
      </c>
      <c r="C418" s="63" t="s">
        <v>192</v>
      </c>
      <c r="D418" s="64">
        <v>2506.66</v>
      </c>
      <c r="E418" s="72">
        <v>250</v>
      </c>
      <c r="F418" s="72">
        <v>500</v>
      </c>
      <c r="G418" s="72">
        <f t="shared" si="21"/>
        <v>3256.66</v>
      </c>
      <c r="H418" s="64">
        <v>145.22</v>
      </c>
      <c r="I418" s="72">
        <f t="shared" si="19"/>
        <v>3111.44</v>
      </c>
      <c r="J418" s="72"/>
    </row>
    <row r="419" spans="1:10" ht="24.95" customHeight="1" x14ac:dyDescent="0.2">
      <c r="A419" s="68">
        <f t="shared" si="20"/>
        <v>410</v>
      </c>
      <c r="B419" s="62" t="s">
        <v>770</v>
      </c>
      <c r="C419" s="63" t="s">
        <v>192</v>
      </c>
      <c r="D419" s="64">
        <v>2506.66</v>
      </c>
      <c r="E419" s="72">
        <v>250</v>
      </c>
      <c r="F419" s="72">
        <v>500</v>
      </c>
      <c r="G419" s="72">
        <f t="shared" si="21"/>
        <v>3256.66</v>
      </c>
      <c r="H419" s="64">
        <v>145.22</v>
      </c>
      <c r="I419" s="72">
        <f t="shared" si="19"/>
        <v>3111.44</v>
      </c>
      <c r="J419" s="72"/>
    </row>
    <row r="420" spans="1:10" ht="24.95" customHeight="1" x14ac:dyDescent="0.2">
      <c r="A420" s="68">
        <f t="shared" si="20"/>
        <v>411</v>
      </c>
      <c r="B420" s="62" t="s">
        <v>527</v>
      </c>
      <c r="C420" s="63" t="s">
        <v>192</v>
      </c>
      <c r="D420" s="64">
        <v>2506.66</v>
      </c>
      <c r="E420" s="72">
        <v>250</v>
      </c>
      <c r="F420" s="72">
        <v>500</v>
      </c>
      <c r="G420" s="72">
        <f t="shared" si="21"/>
        <v>3256.66</v>
      </c>
      <c r="H420" s="64">
        <v>145.22</v>
      </c>
      <c r="I420" s="72">
        <f t="shared" si="19"/>
        <v>3111.44</v>
      </c>
      <c r="J420" s="72"/>
    </row>
    <row r="421" spans="1:10" ht="24.95" customHeight="1" x14ac:dyDescent="0.2">
      <c r="A421" s="68">
        <f t="shared" si="20"/>
        <v>412</v>
      </c>
      <c r="B421" s="62" t="s">
        <v>421</v>
      </c>
      <c r="C421" s="63" t="s">
        <v>192</v>
      </c>
      <c r="D421" s="64">
        <v>2506.66</v>
      </c>
      <c r="E421" s="72">
        <v>250</v>
      </c>
      <c r="F421" s="72">
        <v>500</v>
      </c>
      <c r="G421" s="72">
        <f t="shared" si="21"/>
        <v>3256.66</v>
      </c>
      <c r="H421" s="64">
        <v>145.22</v>
      </c>
      <c r="I421" s="72">
        <f t="shared" si="19"/>
        <v>3111.44</v>
      </c>
      <c r="J421" s="72"/>
    </row>
    <row r="422" spans="1:10" ht="24.95" customHeight="1" x14ac:dyDescent="0.2">
      <c r="A422" s="68">
        <f t="shared" si="20"/>
        <v>413</v>
      </c>
      <c r="B422" s="62" t="s">
        <v>771</v>
      </c>
      <c r="C422" s="63" t="s">
        <v>192</v>
      </c>
      <c r="D422" s="64">
        <v>2506.66</v>
      </c>
      <c r="E422" s="72">
        <v>250</v>
      </c>
      <c r="F422" s="72">
        <v>500</v>
      </c>
      <c r="G422" s="72">
        <f t="shared" si="21"/>
        <v>3256.66</v>
      </c>
      <c r="H422" s="64">
        <v>145.22</v>
      </c>
      <c r="I422" s="72">
        <f t="shared" si="19"/>
        <v>3111.44</v>
      </c>
      <c r="J422" s="72"/>
    </row>
    <row r="423" spans="1:10" ht="24.95" customHeight="1" x14ac:dyDescent="0.2">
      <c r="A423" s="68">
        <f t="shared" si="20"/>
        <v>414</v>
      </c>
      <c r="B423" s="62" t="s">
        <v>422</v>
      </c>
      <c r="C423" s="63" t="s">
        <v>192</v>
      </c>
      <c r="D423" s="64">
        <v>2506.66</v>
      </c>
      <c r="E423" s="72">
        <v>250</v>
      </c>
      <c r="F423" s="72">
        <v>500</v>
      </c>
      <c r="G423" s="72">
        <f t="shared" si="21"/>
        <v>3256.66</v>
      </c>
      <c r="H423" s="64">
        <v>145.22</v>
      </c>
      <c r="I423" s="72">
        <f t="shared" ref="I423:I437" si="22">G423-H423</f>
        <v>3111.44</v>
      </c>
      <c r="J423" s="72"/>
    </row>
    <row r="424" spans="1:10" ht="24.95" customHeight="1" x14ac:dyDescent="0.2">
      <c r="A424" s="68">
        <f t="shared" si="20"/>
        <v>415</v>
      </c>
      <c r="B424" s="62" t="s">
        <v>249</v>
      </c>
      <c r="C424" s="63" t="s">
        <v>192</v>
      </c>
      <c r="D424" s="64">
        <v>2506.66</v>
      </c>
      <c r="E424" s="72">
        <v>250</v>
      </c>
      <c r="F424" s="72">
        <v>500</v>
      </c>
      <c r="G424" s="72">
        <f t="shared" si="21"/>
        <v>3256.66</v>
      </c>
      <c r="H424" s="64">
        <v>145.22</v>
      </c>
      <c r="I424" s="72">
        <f t="shared" si="22"/>
        <v>3111.44</v>
      </c>
      <c r="J424" s="72"/>
    </row>
    <row r="425" spans="1:10" ht="24.95" customHeight="1" x14ac:dyDescent="0.2">
      <c r="A425" s="68">
        <f t="shared" si="20"/>
        <v>416</v>
      </c>
      <c r="B425" s="62" t="s">
        <v>772</v>
      </c>
      <c r="C425" s="63" t="s">
        <v>192</v>
      </c>
      <c r="D425" s="64">
        <v>2506.66</v>
      </c>
      <c r="E425" s="72">
        <v>250</v>
      </c>
      <c r="F425" s="72">
        <v>500</v>
      </c>
      <c r="G425" s="72">
        <f t="shared" si="21"/>
        <v>3256.66</v>
      </c>
      <c r="H425" s="64">
        <v>145.22</v>
      </c>
      <c r="I425" s="72">
        <f t="shared" si="22"/>
        <v>3111.44</v>
      </c>
      <c r="J425" s="72"/>
    </row>
    <row r="426" spans="1:10" ht="24.95" customHeight="1" x14ac:dyDescent="0.2">
      <c r="A426" s="68">
        <f t="shared" si="20"/>
        <v>417</v>
      </c>
      <c r="B426" s="62" t="s">
        <v>251</v>
      </c>
      <c r="C426" s="63" t="s">
        <v>192</v>
      </c>
      <c r="D426" s="64">
        <v>2506.66</v>
      </c>
      <c r="E426" s="72">
        <v>250</v>
      </c>
      <c r="F426" s="72">
        <v>500</v>
      </c>
      <c r="G426" s="72">
        <f t="shared" si="21"/>
        <v>3256.66</v>
      </c>
      <c r="H426" s="64">
        <v>145.22</v>
      </c>
      <c r="I426" s="72">
        <f t="shared" si="22"/>
        <v>3111.44</v>
      </c>
      <c r="J426" s="72"/>
    </row>
    <row r="427" spans="1:10" ht="24.95" customHeight="1" x14ac:dyDescent="0.2">
      <c r="A427" s="68">
        <f t="shared" si="20"/>
        <v>418</v>
      </c>
      <c r="B427" s="62" t="s">
        <v>423</v>
      </c>
      <c r="C427" s="63" t="s">
        <v>192</v>
      </c>
      <c r="D427" s="64">
        <v>2506.66</v>
      </c>
      <c r="E427" s="72">
        <v>250</v>
      </c>
      <c r="F427" s="72">
        <v>500</v>
      </c>
      <c r="G427" s="72">
        <f t="shared" si="21"/>
        <v>3256.66</v>
      </c>
      <c r="H427" s="64">
        <v>145.22</v>
      </c>
      <c r="I427" s="72">
        <f t="shared" si="22"/>
        <v>3111.44</v>
      </c>
      <c r="J427" s="72"/>
    </row>
    <row r="428" spans="1:10" ht="24.95" customHeight="1" x14ac:dyDescent="0.2">
      <c r="A428" s="68">
        <f t="shared" si="20"/>
        <v>419</v>
      </c>
      <c r="B428" s="62" t="s">
        <v>773</v>
      </c>
      <c r="C428" s="63" t="s">
        <v>192</v>
      </c>
      <c r="D428" s="64">
        <v>2506.66</v>
      </c>
      <c r="E428" s="72">
        <v>250</v>
      </c>
      <c r="F428" s="72">
        <v>500</v>
      </c>
      <c r="G428" s="72">
        <f t="shared" si="21"/>
        <v>3256.66</v>
      </c>
      <c r="H428" s="64">
        <v>145.22</v>
      </c>
      <c r="I428" s="72">
        <f t="shared" si="22"/>
        <v>3111.44</v>
      </c>
      <c r="J428" s="72"/>
    </row>
    <row r="429" spans="1:10" ht="24.95" customHeight="1" x14ac:dyDescent="0.2">
      <c r="A429" s="68">
        <f t="shared" si="20"/>
        <v>420</v>
      </c>
      <c r="B429" s="62" t="s">
        <v>424</v>
      </c>
      <c r="C429" s="63" t="s">
        <v>192</v>
      </c>
      <c r="D429" s="64">
        <v>2506.66</v>
      </c>
      <c r="E429" s="72">
        <v>250</v>
      </c>
      <c r="F429" s="72">
        <v>500</v>
      </c>
      <c r="G429" s="72">
        <f t="shared" si="21"/>
        <v>3256.66</v>
      </c>
      <c r="H429" s="64">
        <v>145.22</v>
      </c>
      <c r="I429" s="72">
        <f t="shared" si="22"/>
        <v>3111.44</v>
      </c>
      <c r="J429" s="72"/>
    </row>
    <row r="430" spans="1:10" ht="24.95" customHeight="1" x14ac:dyDescent="0.2">
      <c r="A430" s="68">
        <f t="shared" si="20"/>
        <v>421</v>
      </c>
      <c r="B430" s="62" t="s">
        <v>425</v>
      </c>
      <c r="C430" s="63" t="s">
        <v>192</v>
      </c>
      <c r="D430" s="64">
        <v>2506.66</v>
      </c>
      <c r="E430" s="72">
        <v>250</v>
      </c>
      <c r="F430" s="72">
        <v>500</v>
      </c>
      <c r="G430" s="72">
        <f t="shared" si="21"/>
        <v>3256.66</v>
      </c>
      <c r="H430" s="64">
        <v>145.22</v>
      </c>
      <c r="I430" s="72">
        <f t="shared" si="22"/>
        <v>3111.44</v>
      </c>
      <c r="J430" s="72"/>
    </row>
    <row r="431" spans="1:10" ht="24.95" customHeight="1" x14ac:dyDescent="0.2">
      <c r="A431" s="68">
        <f t="shared" si="20"/>
        <v>422</v>
      </c>
      <c r="B431" s="62" t="s">
        <v>250</v>
      </c>
      <c r="C431" s="63" t="s">
        <v>192</v>
      </c>
      <c r="D431" s="64">
        <v>2506.66</v>
      </c>
      <c r="E431" s="72">
        <v>250</v>
      </c>
      <c r="F431" s="72">
        <v>500</v>
      </c>
      <c r="G431" s="72">
        <f t="shared" si="21"/>
        <v>3256.66</v>
      </c>
      <c r="H431" s="64">
        <v>145.22</v>
      </c>
      <c r="I431" s="72">
        <f t="shared" si="22"/>
        <v>3111.44</v>
      </c>
      <c r="J431" s="72"/>
    </row>
    <row r="432" spans="1:10" ht="24.95" customHeight="1" x14ac:dyDescent="0.2">
      <c r="A432" s="68">
        <f t="shared" si="20"/>
        <v>423</v>
      </c>
      <c r="B432" s="62" t="s">
        <v>426</v>
      </c>
      <c r="C432" s="63" t="s">
        <v>192</v>
      </c>
      <c r="D432" s="64">
        <v>2506.66</v>
      </c>
      <c r="E432" s="72">
        <v>250</v>
      </c>
      <c r="F432" s="72">
        <v>500</v>
      </c>
      <c r="G432" s="72">
        <f t="shared" si="21"/>
        <v>3256.66</v>
      </c>
      <c r="H432" s="64">
        <v>145.22</v>
      </c>
      <c r="I432" s="72">
        <f t="shared" si="22"/>
        <v>3111.44</v>
      </c>
      <c r="J432" s="72"/>
    </row>
    <row r="433" spans="1:10" ht="24.95" customHeight="1" x14ac:dyDescent="0.2">
      <c r="A433" s="68">
        <f t="shared" si="20"/>
        <v>424</v>
      </c>
      <c r="B433" s="62" t="s">
        <v>774</v>
      </c>
      <c r="C433" s="63" t="s">
        <v>192</v>
      </c>
      <c r="D433" s="64">
        <v>2506.66</v>
      </c>
      <c r="E433" s="72">
        <v>250</v>
      </c>
      <c r="F433" s="72">
        <v>500</v>
      </c>
      <c r="G433" s="72">
        <f t="shared" si="21"/>
        <v>3256.66</v>
      </c>
      <c r="H433" s="64">
        <v>145.22</v>
      </c>
      <c r="I433" s="72">
        <f t="shared" si="22"/>
        <v>3111.44</v>
      </c>
      <c r="J433" s="72"/>
    </row>
    <row r="434" spans="1:10" ht="24.95" customHeight="1" x14ac:dyDescent="0.2">
      <c r="A434" s="68">
        <f t="shared" si="20"/>
        <v>425</v>
      </c>
      <c r="B434" s="62" t="s">
        <v>775</v>
      </c>
      <c r="C434" s="63" t="s">
        <v>192</v>
      </c>
      <c r="D434" s="64">
        <v>2506.66</v>
      </c>
      <c r="E434" s="72">
        <v>250</v>
      </c>
      <c r="F434" s="72">
        <v>500</v>
      </c>
      <c r="G434" s="72">
        <f t="shared" si="21"/>
        <v>3256.66</v>
      </c>
      <c r="H434" s="64">
        <v>145.22</v>
      </c>
      <c r="I434" s="72">
        <f t="shared" si="22"/>
        <v>3111.44</v>
      </c>
      <c r="J434" s="72"/>
    </row>
    <row r="435" spans="1:10" ht="24.95" customHeight="1" x14ac:dyDescent="0.2">
      <c r="A435" s="68">
        <f t="shared" si="20"/>
        <v>426</v>
      </c>
      <c r="B435" s="62" t="s">
        <v>293</v>
      </c>
      <c r="C435" s="63" t="s">
        <v>192</v>
      </c>
      <c r="D435" s="64">
        <v>2506.66</v>
      </c>
      <c r="E435" s="72">
        <v>250</v>
      </c>
      <c r="F435" s="72">
        <v>500</v>
      </c>
      <c r="G435" s="72">
        <f t="shared" si="21"/>
        <v>3256.66</v>
      </c>
      <c r="H435" s="64">
        <v>145.22</v>
      </c>
      <c r="I435" s="72">
        <f t="shared" si="22"/>
        <v>3111.44</v>
      </c>
      <c r="J435" s="72"/>
    </row>
    <row r="436" spans="1:10" ht="24.95" customHeight="1" x14ac:dyDescent="0.2">
      <c r="A436" s="68">
        <f t="shared" si="20"/>
        <v>427</v>
      </c>
      <c r="B436" s="62" t="s">
        <v>238</v>
      </c>
      <c r="C436" s="63" t="s">
        <v>192</v>
      </c>
      <c r="D436" s="64">
        <v>2506.66</v>
      </c>
      <c r="E436" s="72">
        <v>250</v>
      </c>
      <c r="F436" s="72">
        <v>500</v>
      </c>
      <c r="G436" s="72">
        <f t="shared" si="21"/>
        <v>3256.66</v>
      </c>
      <c r="H436" s="64">
        <v>145.22</v>
      </c>
      <c r="I436" s="72">
        <f t="shared" si="22"/>
        <v>3111.44</v>
      </c>
      <c r="J436" s="72"/>
    </row>
    <row r="437" spans="1:10" ht="24.95" customHeight="1" x14ac:dyDescent="0.2">
      <c r="A437" s="68">
        <f t="shared" si="20"/>
        <v>428</v>
      </c>
      <c r="B437" s="62" t="s">
        <v>226</v>
      </c>
      <c r="C437" s="63" t="s">
        <v>192</v>
      </c>
      <c r="D437" s="64">
        <v>2506.66</v>
      </c>
      <c r="E437" s="72">
        <v>250</v>
      </c>
      <c r="F437" s="72">
        <v>500</v>
      </c>
      <c r="G437" s="72">
        <f t="shared" si="21"/>
        <v>3256.66</v>
      </c>
      <c r="H437" s="64">
        <v>145.22</v>
      </c>
      <c r="I437" s="72">
        <f t="shared" si="22"/>
        <v>3111.44</v>
      </c>
      <c r="J437" s="72"/>
    </row>
    <row r="438" spans="1:10" ht="24.95" customHeight="1" x14ac:dyDescent="0.2">
      <c r="A438" s="68">
        <f t="shared" si="20"/>
        <v>429</v>
      </c>
      <c r="B438" s="62" t="s">
        <v>776</v>
      </c>
      <c r="C438" s="63" t="s">
        <v>192</v>
      </c>
      <c r="D438" s="64">
        <v>2506.66</v>
      </c>
      <c r="E438" s="72">
        <v>250</v>
      </c>
      <c r="F438" s="72">
        <v>500</v>
      </c>
      <c r="G438" s="72">
        <f t="shared" si="21"/>
        <v>3256.66</v>
      </c>
      <c r="H438" s="64">
        <v>145.22</v>
      </c>
      <c r="I438" s="72">
        <f t="shared" ref="I438:I512" si="23">G438-H438</f>
        <v>3111.44</v>
      </c>
      <c r="J438" s="72"/>
    </row>
    <row r="439" spans="1:10" ht="24.95" customHeight="1" x14ac:dyDescent="0.2">
      <c r="A439" s="68">
        <f t="shared" si="20"/>
        <v>430</v>
      </c>
      <c r="B439" s="62" t="s">
        <v>281</v>
      </c>
      <c r="C439" s="63" t="s">
        <v>192</v>
      </c>
      <c r="D439" s="64">
        <v>2506.66</v>
      </c>
      <c r="E439" s="72">
        <v>250</v>
      </c>
      <c r="F439" s="72">
        <v>500</v>
      </c>
      <c r="G439" s="72">
        <f t="shared" si="21"/>
        <v>3256.66</v>
      </c>
      <c r="H439" s="64">
        <v>145.22</v>
      </c>
      <c r="I439" s="72">
        <f t="shared" si="23"/>
        <v>3111.44</v>
      </c>
      <c r="J439" s="72"/>
    </row>
    <row r="440" spans="1:10" ht="24.75" customHeight="1" x14ac:dyDescent="0.2">
      <c r="A440" s="68">
        <f t="shared" si="20"/>
        <v>431</v>
      </c>
      <c r="B440" s="62" t="s">
        <v>228</v>
      </c>
      <c r="C440" s="63" t="s">
        <v>192</v>
      </c>
      <c r="D440" s="64">
        <v>2506.66</v>
      </c>
      <c r="E440" s="72">
        <v>250</v>
      </c>
      <c r="F440" s="72">
        <v>500</v>
      </c>
      <c r="G440" s="72">
        <f t="shared" si="21"/>
        <v>3256.66</v>
      </c>
      <c r="H440" s="64">
        <v>145.22</v>
      </c>
      <c r="I440" s="72">
        <f t="shared" si="23"/>
        <v>3111.44</v>
      </c>
      <c r="J440" s="72"/>
    </row>
    <row r="441" spans="1:10" ht="24.75" customHeight="1" x14ac:dyDescent="0.2">
      <c r="A441" s="68">
        <f t="shared" si="20"/>
        <v>432</v>
      </c>
      <c r="B441" s="62" t="s">
        <v>268</v>
      </c>
      <c r="C441" s="63" t="s">
        <v>192</v>
      </c>
      <c r="D441" s="64">
        <v>2506.66</v>
      </c>
      <c r="E441" s="72">
        <v>250</v>
      </c>
      <c r="F441" s="72">
        <v>500</v>
      </c>
      <c r="G441" s="72">
        <f t="shared" si="21"/>
        <v>3256.66</v>
      </c>
      <c r="H441" s="64">
        <v>145.22</v>
      </c>
      <c r="I441" s="72">
        <f t="shared" si="23"/>
        <v>3111.44</v>
      </c>
      <c r="J441" s="72"/>
    </row>
    <row r="442" spans="1:10" ht="24.75" customHeight="1" x14ac:dyDescent="0.2">
      <c r="A442" s="68">
        <f t="shared" si="20"/>
        <v>433</v>
      </c>
      <c r="B442" s="62" t="s">
        <v>777</v>
      </c>
      <c r="C442" s="63" t="s">
        <v>192</v>
      </c>
      <c r="D442" s="64">
        <v>2506.66</v>
      </c>
      <c r="E442" s="72">
        <v>250</v>
      </c>
      <c r="F442" s="72">
        <v>500</v>
      </c>
      <c r="G442" s="72">
        <f t="shared" si="21"/>
        <v>3256.66</v>
      </c>
      <c r="H442" s="64">
        <v>145.22</v>
      </c>
      <c r="I442" s="72">
        <f t="shared" si="23"/>
        <v>3111.44</v>
      </c>
      <c r="J442" s="72"/>
    </row>
    <row r="443" spans="1:10" ht="24.75" customHeight="1" x14ac:dyDescent="0.2">
      <c r="A443" s="68">
        <f t="shared" si="20"/>
        <v>434</v>
      </c>
      <c r="B443" s="62" t="s">
        <v>778</v>
      </c>
      <c r="C443" s="63" t="s">
        <v>192</v>
      </c>
      <c r="D443" s="64">
        <v>2506.66</v>
      </c>
      <c r="E443" s="72">
        <v>250</v>
      </c>
      <c r="F443" s="72">
        <v>500</v>
      </c>
      <c r="G443" s="72">
        <f t="shared" si="21"/>
        <v>3256.66</v>
      </c>
      <c r="H443" s="64">
        <v>145.22</v>
      </c>
      <c r="I443" s="72">
        <f t="shared" si="23"/>
        <v>3111.44</v>
      </c>
      <c r="J443" s="72"/>
    </row>
    <row r="444" spans="1:10" ht="24.75" customHeight="1" x14ac:dyDescent="0.2">
      <c r="A444" s="68">
        <f t="shared" si="20"/>
        <v>435</v>
      </c>
      <c r="B444" s="62" t="s">
        <v>427</v>
      </c>
      <c r="C444" s="63" t="s">
        <v>192</v>
      </c>
      <c r="D444" s="64">
        <v>2506.66</v>
      </c>
      <c r="E444" s="72">
        <v>250</v>
      </c>
      <c r="F444" s="72">
        <v>500</v>
      </c>
      <c r="G444" s="72">
        <f t="shared" si="21"/>
        <v>3256.66</v>
      </c>
      <c r="H444" s="64">
        <v>145.22</v>
      </c>
      <c r="I444" s="72">
        <f t="shared" si="23"/>
        <v>3111.44</v>
      </c>
      <c r="J444" s="72"/>
    </row>
    <row r="445" spans="1:10" ht="24.75" customHeight="1" x14ac:dyDescent="0.2">
      <c r="A445" s="68">
        <f t="shared" si="20"/>
        <v>436</v>
      </c>
      <c r="B445" s="62" t="s">
        <v>265</v>
      </c>
      <c r="C445" s="63" t="s">
        <v>192</v>
      </c>
      <c r="D445" s="64">
        <v>2506.66</v>
      </c>
      <c r="E445" s="72">
        <v>250</v>
      </c>
      <c r="F445" s="72">
        <v>500</v>
      </c>
      <c r="G445" s="72">
        <f t="shared" si="21"/>
        <v>3256.66</v>
      </c>
      <c r="H445" s="64">
        <v>145.22</v>
      </c>
      <c r="I445" s="72">
        <f t="shared" si="23"/>
        <v>3111.44</v>
      </c>
      <c r="J445" s="72"/>
    </row>
    <row r="446" spans="1:10" ht="24.75" customHeight="1" x14ac:dyDescent="0.2">
      <c r="A446" s="68">
        <f t="shared" si="20"/>
        <v>437</v>
      </c>
      <c r="B446" s="62" t="s">
        <v>264</v>
      </c>
      <c r="C446" s="63" t="s">
        <v>192</v>
      </c>
      <c r="D446" s="64">
        <v>2506.66</v>
      </c>
      <c r="E446" s="72">
        <v>250</v>
      </c>
      <c r="F446" s="72">
        <v>500</v>
      </c>
      <c r="G446" s="72">
        <f t="shared" si="21"/>
        <v>3256.66</v>
      </c>
      <c r="H446" s="64">
        <v>145.22</v>
      </c>
      <c r="I446" s="72">
        <f t="shared" si="23"/>
        <v>3111.44</v>
      </c>
      <c r="J446" s="72"/>
    </row>
    <row r="447" spans="1:10" ht="24.75" customHeight="1" x14ac:dyDescent="0.2">
      <c r="A447" s="68">
        <f t="shared" si="20"/>
        <v>438</v>
      </c>
      <c r="B447" s="62" t="s">
        <v>428</v>
      </c>
      <c r="C447" s="63" t="s">
        <v>192</v>
      </c>
      <c r="D447" s="64">
        <v>2506.66</v>
      </c>
      <c r="E447" s="72">
        <v>250</v>
      </c>
      <c r="F447" s="72">
        <v>500</v>
      </c>
      <c r="G447" s="72">
        <f t="shared" si="21"/>
        <v>3256.66</v>
      </c>
      <c r="H447" s="64">
        <v>145.22</v>
      </c>
      <c r="I447" s="72">
        <f t="shared" si="23"/>
        <v>3111.44</v>
      </c>
      <c r="J447" s="72"/>
    </row>
    <row r="448" spans="1:10" ht="24.75" customHeight="1" x14ac:dyDescent="0.2">
      <c r="A448" s="68">
        <f t="shared" si="20"/>
        <v>439</v>
      </c>
      <c r="B448" s="62" t="s">
        <v>779</v>
      </c>
      <c r="C448" s="63" t="s">
        <v>192</v>
      </c>
      <c r="D448" s="64">
        <v>2506.66</v>
      </c>
      <c r="E448" s="72">
        <v>250</v>
      </c>
      <c r="F448" s="72">
        <v>500</v>
      </c>
      <c r="G448" s="72">
        <f t="shared" si="21"/>
        <v>3256.66</v>
      </c>
      <c r="H448" s="64">
        <v>145.22</v>
      </c>
      <c r="I448" s="72">
        <f t="shared" si="23"/>
        <v>3111.44</v>
      </c>
      <c r="J448" s="72"/>
    </row>
    <row r="449" spans="1:10" ht="24.75" customHeight="1" x14ac:dyDescent="0.2">
      <c r="A449" s="68">
        <f t="shared" si="20"/>
        <v>440</v>
      </c>
      <c r="B449" s="62" t="s">
        <v>298</v>
      </c>
      <c r="C449" s="63" t="s">
        <v>192</v>
      </c>
      <c r="D449" s="64">
        <v>2506.66</v>
      </c>
      <c r="E449" s="72">
        <v>250</v>
      </c>
      <c r="F449" s="72">
        <v>500</v>
      </c>
      <c r="G449" s="72">
        <f t="shared" si="21"/>
        <v>3256.66</v>
      </c>
      <c r="H449" s="64">
        <v>145.22</v>
      </c>
      <c r="I449" s="72">
        <f t="shared" si="23"/>
        <v>3111.44</v>
      </c>
      <c r="J449" s="72"/>
    </row>
    <row r="450" spans="1:10" ht="24.75" customHeight="1" x14ac:dyDescent="0.2">
      <c r="A450" s="68">
        <f t="shared" si="20"/>
        <v>441</v>
      </c>
      <c r="B450" s="62" t="s">
        <v>284</v>
      </c>
      <c r="C450" s="63" t="s">
        <v>192</v>
      </c>
      <c r="D450" s="64">
        <v>2506.66</v>
      </c>
      <c r="E450" s="72">
        <v>250</v>
      </c>
      <c r="F450" s="72">
        <v>500</v>
      </c>
      <c r="G450" s="72">
        <f t="shared" si="21"/>
        <v>3256.66</v>
      </c>
      <c r="H450" s="64">
        <v>145.22</v>
      </c>
      <c r="I450" s="72">
        <f t="shared" si="23"/>
        <v>3111.44</v>
      </c>
      <c r="J450" s="72"/>
    </row>
    <row r="451" spans="1:10" ht="24.75" customHeight="1" x14ac:dyDescent="0.2">
      <c r="A451" s="68">
        <f t="shared" si="20"/>
        <v>442</v>
      </c>
      <c r="B451" s="62" t="s">
        <v>429</v>
      </c>
      <c r="C451" s="63" t="s">
        <v>192</v>
      </c>
      <c r="D451" s="64">
        <v>2506.66</v>
      </c>
      <c r="E451" s="72">
        <v>250</v>
      </c>
      <c r="F451" s="72">
        <v>500</v>
      </c>
      <c r="G451" s="72">
        <f t="shared" si="21"/>
        <v>3256.66</v>
      </c>
      <c r="H451" s="64">
        <v>145.22</v>
      </c>
      <c r="I451" s="72">
        <f t="shared" si="23"/>
        <v>3111.44</v>
      </c>
      <c r="J451" s="72"/>
    </row>
    <row r="452" spans="1:10" ht="24.75" customHeight="1" x14ac:dyDescent="0.2">
      <c r="A452" s="68">
        <f t="shared" si="20"/>
        <v>443</v>
      </c>
      <c r="B452" s="62" t="s">
        <v>430</v>
      </c>
      <c r="C452" s="63" t="s">
        <v>192</v>
      </c>
      <c r="D452" s="64">
        <v>2506.66</v>
      </c>
      <c r="E452" s="72">
        <v>250</v>
      </c>
      <c r="F452" s="72">
        <v>500</v>
      </c>
      <c r="G452" s="72">
        <f t="shared" si="21"/>
        <v>3256.66</v>
      </c>
      <c r="H452" s="64">
        <v>145.22</v>
      </c>
      <c r="I452" s="72">
        <f t="shared" si="23"/>
        <v>3111.44</v>
      </c>
      <c r="J452" s="72"/>
    </row>
    <row r="453" spans="1:10" ht="24.75" customHeight="1" x14ac:dyDescent="0.2">
      <c r="A453" s="68">
        <f t="shared" si="20"/>
        <v>444</v>
      </c>
      <c r="B453" s="62" t="s">
        <v>282</v>
      </c>
      <c r="C453" s="63" t="s">
        <v>192</v>
      </c>
      <c r="D453" s="64">
        <v>2506.66</v>
      </c>
      <c r="E453" s="72">
        <v>250</v>
      </c>
      <c r="F453" s="72">
        <v>500</v>
      </c>
      <c r="G453" s="72">
        <f t="shared" si="21"/>
        <v>3256.66</v>
      </c>
      <c r="H453" s="64">
        <v>145.22</v>
      </c>
      <c r="I453" s="72">
        <f t="shared" si="23"/>
        <v>3111.44</v>
      </c>
      <c r="J453" s="72"/>
    </row>
    <row r="454" spans="1:10" ht="24.75" customHeight="1" x14ac:dyDescent="0.2">
      <c r="A454" s="68">
        <f t="shared" si="20"/>
        <v>445</v>
      </c>
      <c r="B454" s="62" t="s">
        <v>258</v>
      </c>
      <c r="C454" s="63" t="s">
        <v>192</v>
      </c>
      <c r="D454" s="64">
        <v>2506.66</v>
      </c>
      <c r="E454" s="72">
        <v>250</v>
      </c>
      <c r="F454" s="72">
        <v>500</v>
      </c>
      <c r="G454" s="72">
        <f t="shared" si="21"/>
        <v>3256.66</v>
      </c>
      <c r="H454" s="64">
        <v>145.22</v>
      </c>
      <c r="I454" s="72">
        <f t="shared" si="23"/>
        <v>3111.44</v>
      </c>
      <c r="J454" s="72"/>
    </row>
    <row r="455" spans="1:10" ht="24.75" customHeight="1" x14ac:dyDescent="0.2">
      <c r="A455" s="68">
        <f t="shared" si="20"/>
        <v>446</v>
      </c>
      <c r="B455" s="62" t="s">
        <v>780</v>
      </c>
      <c r="C455" s="63" t="s">
        <v>192</v>
      </c>
      <c r="D455" s="64">
        <v>2506.66</v>
      </c>
      <c r="E455" s="72">
        <v>250</v>
      </c>
      <c r="F455" s="72">
        <v>500</v>
      </c>
      <c r="G455" s="72">
        <f t="shared" si="21"/>
        <v>3256.66</v>
      </c>
      <c r="H455" s="64">
        <v>145.22</v>
      </c>
      <c r="I455" s="72">
        <f t="shared" si="23"/>
        <v>3111.44</v>
      </c>
      <c r="J455" s="72"/>
    </row>
    <row r="456" spans="1:10" ht="24.75" customHeight="1" x14ac:dyDescent="0.2">
      <c r="A456" s="68">
        <f t="shared" ref="A456:A518" si="24">1+A455</f>
        <v>447</v>
      </c>
      <c r="B456" s="62" t="s">
        <v>781</v>
      </c>
      <c r="C456" s="63" t="s">
        <v>192</v>
      </c>
      <c r="D456" s="64">
        <v>2506.66</v>
      </c>
      <c r="E456" s="72">
        <v>250</v>
      </c>
      <c r="F456" s="72">
        <v>500</v>
      </c>
      <c r="G456" s="72">
        <f t="shared" si="21"/>
        <v>3256.66</v>
      </c>
      <c r="H456" s="64">
        <v>145.22</v>
      </c>
      <c r="I456" s="72">
        <f t="shared" si="23"/>
        <v>3111.44</v>
      </c>
      <c r="J456" s="72"/>
    </row>
    <row r="457" spans="1:10" ht="24.75" customHeight="1" x14ac:dyDescent="0.2">
      <c r="A457" s="68">
        <f t="shared" si="24"/>
        <v>448</v>
      </c>
      <c r="B457" s="62" t="s">
        <v>271</v>
      </c>
      <c r="C457" s="63" t="s">
        <v>192</v>
      </c>
      <c r="D457" s="64">
        <v>2506.66</v>
      </c>
      <c r="E457" s="72">
        <v>250</v>
      </c>
      <c r="F457" s="72">
        <v>500</v>
      </c>
      <c r="G457" s="72">
        <f t="shared" ref="G457:G520" si="25">SUM(D457:F457)</f>
        <v>3256.66</v>
      </c>
      <c r="H457" s="64">
        <v>145.22</v>
      </c>
      <c r="I457" s="72">
        <f t="shared" si="23"/>
        <v>3111.44</v>
      </c>
      <c r="J457" s="72"/>
    </row>
    <row r="458" spans="1:10" ht="24.75" customHeight="1" x14ac:dyDescent="0.2">
      <c r="A458" s="68">
        <f t="shared" si="24"/>
        <v>449</v>
      </c>
      <c r="B458" s="62" t="s">
        <v>257</v>
      </c>
      <c r="C458" s="63" t="s">
        <v>192</v>
      </c>
      <c r="D458" s="64">
        <v>2506.66</v>
      </c>
      <c r="E458" s="72">
        <v>250</v>
      </c>
      <c r="F458" s="72">
        <v>500</v>
      </c>
      <c r="G458" s="72">
        <f t="shared" si="25"/>
        <v>3256.66</v>
      </c>
      <c r="H458" s="64">
        <v>145.22</v>
      </c>
      <c r="I458" s="72">
        <f t="shared" si="23"/>
        <v>3111.44</v>
      </c>
      <c r="J458" s="72"/>
    </row>
    <row r="459" spans="1:10" ht="24.75" customHeight="1" x14ac:dyDescent="0.2">
      <c r="A459" s="68">
        <f t="shared" si="24"/>
        <v>450</v>
      </c>
      <c r="B459" s="62" t="s">
        <v>256</v>
      </c>
      <c r="C459" s="63" t="s">
        <v>192</v>
      </c>
      <c r="D459" s="64">
        <v>2506.66</v>
      </c>
      <c r="E459" s="72">
        <v>250</v>
      </c>
      <c r="F459" s="72">
        <v>500</v>
      </c>
      <c r="G459" s="72">
        <f t="shared" si="25"/>
        <v>3256.66</v>
      </c>
      <c r="H459" s="64">
        <v>145.22</v>
      </c>
      <c r="I459" s="72">
        <f t="shared" si="23"/>
        <v>3111.44</v>
      </c>
      <c r="J459" s="72"/>
    </row>
    <row r="460" spans="1:10" ht="24.75" customHeight="1" x14ac:dyDescent="0.2">
      <c r="A460" s="68">
        <f t="shared" si="24"/>
        <v>451</v>
      </c>
      <c r="B460" s="62" t="s">
        <v>259</v>
      </c>
      <c r="C460" s="63" t="s">
        <v>192</v>
      </c>
      <c r="D460" s="64">
        <v>2506.66</v>
      </c>
      <c r="E460" s="72">
        <v>250</v>
      </c>
      <c r="F460" s="72">
        <v>500</v>
      </c>
      <c r="G460" s="72">
        <f t="shared" si="25"/>
        <v>3256.66</v>
      </c>
      <c r="H460" s="64">
        <v>145.22</v>
      </c>
      <c r="I460" s="72">
        <f t="shared" si="23"/>
        <v>3111.44</v>
      </c>
      <c r="J460" s="72"/>
    </row>
    <row r="461" spans="1:10" ht="24.75" customHeight="1" x14ac:dyDescent="0.2">
      <c r="A461" s="68">
        <f t="shared" si="24"/>
        <v>452</v>
      </c>
      <c r="B461" s="62" t="s">
        <v>782</v>
      </c>
      <c r="C461" s="63" t="s">
        <v>192</v>
      </c>
      <c r="D461" s="64">
        <v>2506.66</v>
      </c>
      <c r="E461" s="72">
        <v>250</v>
      </c>
      <c r="F461" s="72">
        <v>500</v>
      </c>
      <c r="G461" s="72">
        <f t="shared" si="25"/>
        <v>3256.66</v>
      </c>
      <c r="H461" s="64">
        <v>145.22</v>
      </c>
      <c r="I461" s="72">
        <f t="shared" si="23"/>
        <v>3111.44</v>
      </c>
      <c r="J461" s="72"/>
    </row>
    <row r="462" spans="1:10" ht="24.75" customHeight="1" x14ac:dyDescent="0.2">
      <c r="A462" s="68">
        <f t="shared" si="24"/>
        <v>453</v>
      </c>
      <c r="B462" s="62" t="s">
        <v>783</v>
      </c>
      <c r="C462" s="63" t="s">
        <v>192</v>
      </c>
      <c r="D462" s="64">
        <v>2506.66</v>
      </c>
      <c r="E462" s="72">
        <v>250</v>
      </c>
      <c r="F462" s="72">
        <v>500</v>
      </c>
      <c r="G462" s="72">
        <f t="shared" si="25"/>
        <v>3256.66</v>
      </c>
      <c r="H462" s="64">
        <v>145.22</v>
      </c>
      <c r="I462" s="72">
        <f t="shared" si="23"/>
        <v>3111.44</v>
      </c>
      <c r="J462" s="72"/>
    </row>
    <row r="463" spans="1:10" ht="24.75" customHeight="1" x14ac:dyDescent="0.2">
      <c r="A463" s="68">
        <f t="shared" si="24"/>
        <v>454</v>
      </c>
      <c r="B463" s="62" t="s">
        <v>279</v>
      </c>
      <c r="C463" s="63" t="s">
        <v>192</v>
      </c>
      <c r="D463" s="64">
        <v>2506.66</v>
      </c>
      <c r="E463" s="72">
        <v>250</v>
      </c>
      <c r="F463" s="72">
        <v>500</v>
      </c>
      <c r="G463" s="72">
        <f t="shared" si="25"/>
        <v>3256.66</v>
      </c>
      <c r="H463" s="64">
        <v>145.22</v>
      </c>
      <c r="I463" s="72">
        <f t="shared" si="23"/>
        <v>3111.44</v>
      </c>
      <c r="J463" s="72"/>
    </row>
    <row r="464" spans="1:10" ht="24.75" customHeight="1" x14ac:dyDescent="0.2">
      <c r="A464" s="68">
        <f t="shared" si="24"/>
        <v>455</v>
      </c>
      <c r="B464" s="62" t="s">
        <v>229</v>
      </c>
      <c r="C464" s="63" t="s">
        <v>192</v>
      </c>
      <c r="D464" s="64">
        <v>2506.66</v>
      </c>
      <c r="E464" s="72">
        <v>250</v>
      </c>
      <c r="F464" s="72">
        <v>500</v>
      </c>
      <c r="G464" s="72">
        <f t="shared" si="25"/>
        <v>3256.66</v>
      </c>
      <c r="H464" s="64">
        <v>145.22</v>
      </c>
      <c r="I464" s="72">
        <f t="shared" si="23"/>
        <v>3111.44</v>
      </c>
      <c r="J464" s="72"/>
    </row>
    <row r="465" spans="1:10" ht="24.75" customHeight="1" x14ac:dyDescent="0.2">
      <c r="A465" s="68">
        <f t="shared" si="24"/>
        <v>456</v>
      </c>
      <c r="B465" s="62" t="s">
        <v>230</v>
      </c>
      <c r="C465" s="63" t="s">
        <v>192</v>
      </c>
      <c r="D465" s="64">
        <v>2506.66</v>
      </c>
      <c r="E465" s="72">
        <v>250</v>
      </c>
      <c r="F465" s="72">
        <v>500</v>
      </c>
      <c r="G465" s="72">
        <f t="shared" si="25"/>
        <v>3256.66</v>
      </c>
      <c r="H465" s="64">
        <v>145.22</v>
      </c>
      <c r="I465" s="72">
        <f t="shared" si="23"/>
        <v>3111.44</v>
      </c>
      <c r="J465" s="72"/>
    </row>
    <row r="466" spans="1:10" ht="24.75" customHeight="1" x14ac:dyDescent="0.2">
      <c r="A466" s="68">
        <f t="shared" si="24"/>
        <v>457</v>
      </c>
      <c r="B466" s="62" t="s">
        <v>330</v>
      </c>
      <c r="C466" s="63" t="s">
        <v>192</v>
      </c>
      <c r="D466" s="64">
        <v>2506.66</v>
      </c>
      <c r="E466" s="72">
        <v>250</v>
      </c>
      <c r="F466" s="72">
        <v>500</v>
      </c>
      <c r="G466" s="72">
        <f t="shared" si="25"/>
        <v>3256.66</v>
      </c>
      <c r="H466" s="64">
        <v>145.22</v>
      </c>
      <c r="I466" s="72">
        <f t="shared" si="23"/>
        <v>3111.44</v>
      </c>
      <c r="J466" s="72"/>
    </row>
    <row r="467" spans="1:10" ht="24.75" customHeight="1" x14ac:dyDescent="0.2">
      <c r="A467" s="68">
        <f t="shared" si="24"/>
        <v>458</v>
      </c>
      <c r="B467" s="62" t="s">
        <v>784</v>
      </c>
      <c r="C467" s="63" t="s">
        <v>192</v>
      </c>
      <c r="D467" s="64">
        <v>2506.66</v>
      </c>
      <c r="E467" s="72">
        <v>250</v>
      </c>
      <c r="F467" s="72">
        <v>500</v>
      </c>
      <c r="G467" s="72">
        <f t="shared" si="25"/>
        <v>3256.66</v>
      </c>
      <c r="H467" s="64">
        <v>145.22</v>
      </c>
      <c r="I467" s="72">
        <f t="shared" si="23"/>
        <v>3111.44</v>
      </c>
      <c r="J467" s="72"/>
    </row>
    <row r="468" spans="1:10" ht="24.75" customHeight="1" x14ac:dyDescent="0.2">
      <c r="A468" s="68">
        <f t="shared" si="24"/>
        <v>459</v>
      </c>
      <c r="B468" s="62" t="s">
        <v>785</v>
      </c>
      <c r="C468" s="63" t="s">
        <v>192</v>
      </c>
      <c r="D468" s="64">
        <v>2506.66</v>
      </c>
      <c r="E468" s="72">
        <v>250</v>
      </c>
      <c r="F468" s="72">
        <v>500</v>
      </c>
      <c r="G468" s="72">
        <f t="shared" si="25"/>
        <v>3256.66</v>
      </c>
      <c r="H468" s="64">
        <v>145.22</v>
      </c>
      <c r="I468" s="72">
        <f t="shared" si="23"/>
        <v>3111.44</v>
      </c>
      <c r="J468" s="72"/>
    </row>
    <row r="469" spans="1:10" ht="24.75" customHeight="1" x14ac:dyDescent="0.2">
      <c r="A469" s="68">
        <f t="shared" si="24"/>
        <v>460</v>
      </c>
      <c r="B469" s="62" t="s">
        <v>287</v>
      </c>
      <c r="C469" s="63" t="s">
        <v>192</v>
      </c>
      <c r="D469" s="64">
        <v>2506.66</v>
      </c>
      <c r="E469" s="72">
        <v>250</v>
      </c>
      <c r="F469" s="72">
        <v>500</v>
      </c>
      <c r="G469" s="72">
        <f t="shared" si="25"/>
        <v>3256.66</v>
      </c>
      <c r="H469" s="64">
        <v>145.22</v>
      </c>
      <c r="I469" s="72">
        <f t="shared" si="23"/>
        <v>3111.44</v>
      </c>
      <c r="J469" s="72"/>
    </row>
    <row r="470" spans="1:10" ht="24.75" customHeight="1" x14ac:dyDescent="0.2">
      <c r="A470" s="68">
        <f t="shared" si="24"/>
        <v>461</v>
      </c>
      <c r="B470" s="62" t="s">
        <v>786</v>
      </c>
      <c r="C470" s="63" t="s">
        <v>192</v>
      </c>
      <c r="D470" s="64">
        <v>2506.66</v>
      </c>
      <c r="E470" s="72">
        <v>250</v>
      </c>
      <c r="F470" s="72">
        <v>500</v>
      </c>
      <c r="G470" s="72">
        <f t="shared" si="25"/>
        <v>3256.66</v>
      </c>
      <c r="H470" s="64">
        <v>145.22</v>
      </c>
      <c r="I470" s="72">
        <f t="shared" si="23"/>
        <v>3111.44</v>
      </c>
      <c r="J470" s="72"/>
    </row>
    <row r="471" spans="1:10" ht="24.75" customHeight="1" x14ac:dyDescent="0.2">
      <c r="A471" s="68">
        <f t="shared" si="24"/>
        <v>462</v>
      </c>
      <c r="B471" s="62" t="s">
        <v>787</v>
      </c>
      <c r="C471" s="63" t="s">
        <v>192</v>
      </c>
      <c r="D471" s="64">
        <v>2506.66</v>
      </c>
      <c r="E471" s="72">
        <v>250</v>
      </c>
      <c r="F471" s="72">
        <v>500</v>
      </c>
      <c r="G471" s="72">
        <f t="shared" si="25"/>
        <v>3256.66</v>
      </c>
      <c r="H471" s="64">
        <v>145.22</v>
      </c>
      <c r="I471" s="72">
        <f t="shared" si="23"/>
        <v>3111.44</v>
      </c>
      <c r="J471" s="72"/>
    </row>
    <row r="472" spans="1:10" ht="24.75" customHeight="1" x14ac:dyDescent="0.2">
      <c r="A472" s="68">
        <f t="shared" si="24"/>
        <v>463</v>
      </c>
      <c r="B472" s="62" t="s">
        <v>788</v>
      </c>
      <c r="C472" s="63" t="s">
        <v>192</v>
      </c>
      <c r="D472" s="64">
        <v>2506.66</v>
      </c>
      <c r="E472" s="72">
        <v>250</v>
      </c>
      <c r="F472" s="72">
        <v>500</v>
      </c>
      <c r="G472" s="72">
        <f t="shared" si="25"/>
        <v>3256.66</v>
      </c>
      <c r="H472" s="64">
        <v>145.22</v>
      </c>
      <c r="I472" s="72">
        <f t="shared" si="23"/>
        <v>3111.44</v>
      </c>
      <c r="J472" s="72"/>
    </row>
    <row r="473" spans="1:10" ht="24.75" customHeight="1" x14ac:dyDescent="0.2">
      <c r="A473" s="68">
        <f t="shared" si="24"/>
        <v>464</v>
      </c>
      <c r="B473" s="62" t="s">
        <v>431</v>
      </c>
      <c r="C473" s="63" t="s">
        <v>192</v>
      </c>
      <c r="D473" s="64">
        <v>2506.66</v>
      </c>
      <c r="E473" s="72">
        <v>250</v>
      </c>
      <c r="F473" s="72">
        <v>500</v>
      </c>
      <c r="G473" s="72">
        <f t="shared" si="25"/>
        <v>3256.66</v>
      </c>
      <c r="H473" s="64">
        <v>145.22</v>
      </c>
      <c r="I473" s="72">
        <f t="shared" si="23"/>
        <v>3111.44</v>
      </c>
      <c r="J473" s="72"/>
    </row>
    <row r="474" spans="1:10" ht="24.75" customHeight="1" x14ac:dyDescent="0.2">
      <c r="A474" s="68">
        <f t="shared" si="24"/>
        <v>465</v>
      </c>
      <c r="B474" s="62" t="s">
        <v>252</v>
      </c>
      <c r="C474" s="63" t="s">
        <v>192</v>
      </c>
      <c r="D474" s="64">
        <v>2506.66</v>
      </c>
      <c r="E474" s="72">
        <v>250</v>
      </c>
      <c r="F474" s="72">
        <v>500</v>
      </c>
      <c r="G474" s="72">
        <f t="shared" si="25"/>
        <v>3256.66</v>
      </c>
      <c r="H474" s="64">
        <v>145.22</v>
      </c>
      <c r="I474" s="72">
        <f t="shared" si="23"/>
        <v>3111.44</v>
      </c>
      <c r="J474" s="72"/>
    </row>
    <row r="475" spans="1:10" ht="24.75" customHeight="1" x14ac:dyDescent="0.2">
      <c r="A475" s="68">
        <f t="shared" si="24"/>
        <v>466</v>
      </c>
      <c r="B475" s="62" t="s">
        <v>789</v>
      </c>
      <c r="C475" s="63" t="s">
        <v>192</v>
      </c>
      <c r="D475" s="64">
        <v>2506.66</v>
      </c>
      <c r="E475" s="72">
        <v>250</v>
      </c>
      <c r="F475" s="72">
        <v>500</v>
      </c>
      <c r="G475" s="72">
        <f t="shared" si="25"/>
        <v>3256.66</v>
      </c>
      <c r="H475" s="64">
        <v>145.22</v>
      </c>
      <c r="I475" s="72">
        <f t="shared" si="23"/>
        <v>3111.44</v>
      </c>
      <c r="J475" s="72"/>
    </row>
    <row r="476" spans="1:10" ht="24.75" customHeight="1" x14ac:dyDescent="0.2">
      <c r="A476" s="68">
        <f t="shared" si="24"/>
        <v>467</v>
      </c>
      <c r="B476" s="62" t="s">
        <v>432</v>
      </c>
      <c r="C476" s="63" t="s">
        <v>192</v>
      </c>
      <c r="D476" s="64">
        <v>2506.66</v>
      </c>
      <c r="E476" s="72">
        <v>250</v>
      </c>
      <c r="F476" s="72">
        <v>500</v>
      </c>
      <c r="G476" s="72">
        <f t="shared" si="25"/>
        <v>3256.66</v>
      </c>
      <c r="H476" s="64">
        <v>145.22</v>
      </c>
      <c r="I476" s="72">
        <f t="shared" si="23"/>
        <v>3111.44</v>
      </c>
      <c r="J476" s="72"/>
    </row>
    <row r="477" spans="1:10" ht="24.75" customHeight="1" x14ac:dyDescent="0.2">
      <c r="A477" s="68">
        <f t="shared" si="24"/>
        <v>468</v>
      </c>
      <c r="B477" s="62" t="s">
        <v>433</v>
      </c>
      <c r="C477" s="63" t="s">
        <v>192</v>
      </c>
      <c r="D477" s="64">
        <v>2506.66</v>
      </c>
      <c r="E477" s="72">
        <v>250</v>
      </c>
      <c r="F477" s="72">
        <v>500</v>
      </c>
      <c r="G477" s="72">
        <f t="shared" si="25"/>
        <v>3256.66</v>
      </c>
      <c r="H477" s="64">
        <v>145.22</v>
      </c>
      <c r="I477" s="72">
        <f t="shared" si="23"/>
        <v>3111.44</v>
      </c>
      <c r="J477" s="72"/>
    </row>
    <row r="478" spans="1:10" ht="24.75" customHeight="1" x14ac:dyDescent="0.2">
      <c r="A478" s="68">
        <f t="shared" si="24"/>
        <v>469</v>
      </c>
      <c r="B478" s="62" t="s">
        <v>434</v>
      </c>
      <c r="C478" s="63" t="s">
        <v>192</v>
      </c>
      <c r="D478" s="64">
        <v>2506.66</v>
      </c>
      <c r="E478" s="72">
        <v>250</v>
      </c>
      <c r="F478" s="72">
        <v>500</v>
      </c>
      <c r="G478" s="72">
        <f t="shared" si="25"/>
        <v>3256.66</v>
      </c>
      <c r="H478" s="64">
        <v>145.22</v>
      </c>
      <c r="I478" s="72">
        <f t="shared" si="23"/>
        <v>3111.44</v>
      </c>
      <c r="J478" s="72"/>
    </row>
    <row r="479" spans="1:10" ht="24.75" customHeight="1" x14ac:dyDescent="0.2">
      <c r="A479" s="68">
        <f t="shared" si="24"/>
        <v>470</v>
      </c>
      <c r="B479" s="62" t="s">
        <v>790</v>
      </c>
      <c r="C479" s="63" t="s">
        <v>192</v>
      </c>
      <c r="D479" s="64">
        <v>2506.66</v>
      </c>
      <c r="E479" s="72">
        <v>250</v>
      </c>
      <c r="F479" s="72">
        <v>500</v>
      </c>
      <c r="G479" s="72">
        <f t="shared" si="25"/>
        <v>3256.66</v>
      </c>
      <c r="H479" s="64">
        <v>145.22</v>
      </c>
      <c r="I479" s="72">
        <f t="shared" si="23"/>
        <v>3111.44</v>
      </c>
      <c r="J479" s="72"/>
    </row>
    <row r="480" spans="1:10" ht="24.75" customHeight="1" x14ac:dyDescent="0.2">
      <c r="A480" s="68">
        <f t="shared" si="24"/>
        <v>471</v>
      </c>
      <c r="B480" s="62" t="s">
        <v>791</v>
      </c>
      <c r="C480" s="63" t="s">
        <v>192</v>
      </c>
      <c r="D480" s="64">
        <v>2506.66</v>
      </c>
      <c r="E480" s="72">
        <v>250</v>
      </c>
      <c r="F480" s="72">
        <v>500</v>
      </c>
      <c r="G480" s="72">
        <f t="shared" si="25"/>
        <v>3256.66</v>
      </c>
      <c r="H480" s="64">
        <v>145.22</v>
      </c>
      <c r="I480" s="72">
        <f t="shared" si="23"/>
        <v>3111.44</v>
      </c>
      <c r="J480" s="72"/>
    </row>
    <row r="481" spans="1:10" ht="24.75" customHeight="1" x14ac:dyDescent="0.2">
      <c r="A481" s="68">
        <f t="shared" si="24"/>
        <v>472</v>
      </c>
      <c r="B481" s="62" t="s">
        <v>435</v>
      </c>
      <c r="C481" s="63" t="s">
        <v>192</v>
      </c>
      <c r="D481" s="64">
        <v>2506.66</v>
      </c>
      <c r="E481" s="72">
        <v>250</v>
      </c>
      <c r="F481" s="72">
        <v>500</v>
      </c>
      <c r="G481" s="72">
        <f t="shared" si="25"/>
        <v>3256.66</v>
      </c>
      <c r="H481" s="64">
        <v>145.22</v>
      </c>
      <c r="I481" s="72">
        <f t="shared" si="23"/>
        <v>3111.44</v>
      </c>
      <c r="J481" s="72"/>
    </row>
    <row r="482" spans="1:10" ht="24.75" customHeight="1" x14ac:dyDescent="0.2">
      <c r="A482" s="68">
        <f t="shared" si="24"/>
        <v>473</v>
      </c>
      <c r="B482" s="62" t="s">
        <v>261</v>
      </c>
      <c r="C482" s="63" t="s">
        <v>192</v>
      </c>
      <c r="D482" s="64">
        <v>2506.66</v>
      </c>
      <c r="E482" s="72">
        <v>250</v>
      </c>
      <c r="F482" s="72">
        <v>500</v>
      </c>
      <c r="G482" s="72">
        <f t="shared" si="25"/>
        <v>3256.66</v>
      </c>
      <c r="H482" s="64">
        <v>145.22</v>
      </c>
      <c r="I482" s="72">
        <f t="shared" si="23"/>
        <v>3111.44</v>
      </c>
      <c r="J482" s="72"/>
    </row>
    <row r="483" spans="1:10" ht="24.75" customHeight="1" x14ac:dyDescent="0.2">
      <c r="A483" s="68">
        <f t="shared" si="24"/>
        <v>474</v>
      </c>
      <c r="B483" s="62" t="s">
        <v>792</v>
      </c>
      <c r="C483" s="63" t="s">
        <v>192</v>
      </c>
      <c r="D483" s="64">
        <v>2506.66</v>
      </c>
      <c r="E483" s="72">
        <v>250</v>
      </c>
      <c r="F483" s="72">
        <v>500</v>
      </c>
      <c r="G483" s="72">
        <f t="shared" si="25"/>
        <v>3256.66</v>
      </c>
      <c r="H483" s="64">
        <v>145.22</v>
      </c>
      <c r="I483" s="72">
        <f t="shared" si="23"/>
        <v>3111.44</v>
      </c>
      <c r="J483" s="72"/>
    </row>
    <row r="484" spans="1:10" ht="24.75" customHeight="1" x14ac:dyDescent="0.2">
      <c r="A484" s="68">
        <f t="shared" si="24"/>
        <v>475</v>
      </c>
      <c r="B484" s="62" t="s">
        <v>793</v>
      </c>
      <c r="C484" s="63" t="s">
        <v>192</v>
      </c>
      <c r="D484" s="64">
        <v>2506.66</v>
      </c>
      <c r="E484" s="72">
        <v>250</v>
      </c>
      <c r="F484" s="72">
        <v>500</v>
      </c>
      <c r="G484" s="72">
        <f t="shared" si="25"/>
        <v>3256.66</v>
      </c>
      <c r="H484" s="64">
        <v>145.22</v>
      </c>
      <c r="I484" s="72">
        <f t="shared" si="23"/>
        <v>3111.44</v>
      </c>
      <c r="J484" s="72"/>
    </row>
    <row r="485" spans="1:10" ht="24.75" customHeight="1" x14ac:dyDescent="0.2">
      <c r="A485" s="68">
        <f t="shared" si="24"/>
        <v>476</v>
      </c>
      <c r="B485" s="62" t="s">
        <v>260</v>
      </c>
      <c r="C485" s="63" t="s">
        <v>192</v>
      </c>
      <c r="D485" s="64">
        <v>2506.66</v>
      </c>
      <c r="E485" s="72">
        <v>250</v>
      </c>
      <c r="F485" s="72">
        <v>500</v>
      </c>
      <c r="G485" s="72">
        <f t="shared" si="25"/>
        <v>3256.66</v>
      </c>
      <c r="H485" s="64">
        <v>145.22</v>
      </c>
      <c r="I485" s="72">
        <f t="shared" si="23"/>
        <v>3111.44</v>
      </c>
      <c r="J485" s="72"/>
    </row>
    <row r="486" spans="1:10" ht="24.75" customHeight="1" x14ac:dyDescent="0.2">
      <c r="A486" s="68">
        <f t="shared" si="24"/>
        <v>477</v>
      </c>
      <c r="B486" s="62" t="s">
        <v>794</v>
      </c>
      <c r="C486" s="63" t="s">
        <v>192</v>
      </c>
      <c r="D486" s="64">
        <v>0</v>
      </c>
      <c r="E486" s="72">
        <v>0</v>
      </c>
      <c r="F486" s="72">
        <v>0</v>
      </c>
      <c r="G486" s="72">
        <f t="shared" si="25"/>
        <v>0</v>
      </c>
      <c r="H486" s="64">
        <v>0</v>
      </c>
      <c r="I486" s="72">
        <f t="shared" si="23"/>
        <v>0</v>
      </c>
      <c r="J486" s="72"/>
    </row>
    <row r="487" spans="1:10" ht="24.75" customHeight="1" x14ac:dyDescent="0.2">
      <c r="A487" s="68">
        <f t="shared" si="24"/>
        <v>478</v>
      </c>
      <c r="B487" s="62" t="s">
        <v>795</v>
      </c>
      <c r="C487" s="63" t="s">
        <v>192</v>
      </c>
      <c r="D487" s="64">
        <v>2506.66</v>
      </c>
      <c r="E487" s="72">
        <v>250</v>
      </c>
      <c r="F487" s="72">
        <v>500</v>
      </c>
      <c r="G487" s="72">
        <f t="shared" si="25"/>
        <v>3256.66</v>
      </c>
      <c r="H487" s="64">
        <v>145.22</v>
      </c>
      <c r="I487" s="72">
        <f t="shared" si="23"/>
        <v>3111.44</v>
      </c>
      <c r="J487" s="72"/>
    </row>
    <row r="488" spans="1:10" ht="24.75" customHeight="1" x14ac:dyDescent="0.2">
      <c r="A488" s="68">
        <f t="shared" si="24"/>
        <v>479</v>
      </c>
      <c r="B488" s="62" t="s">
        <v>796</v>
      </c>
      <c r="C488" s="63" t="s">
        <v>192</v>
      </c>
      <c r="D488" s="64">
        <v>2506.66</v>
      </c>
      <c r="E488" s="72">
        <v>250</v>
      </c>
      <c r="F488" s="72">
        <v>500</v>
      </c>
      <c r="G488" s="72">
        <f t="shared" si="25"/>
        <v>3256.66</v>
      </c>
      <c r="H488" s="64">
        <v>145.22</v>
      </c>
      <c r="I488" s="72">
        <f t="shared" si="23"/>
        <v>3111.44</v>
      </c>
      <c r="J488" s="72"/>
    </row>
    <row r="489" spans="1:10" ht="24.75" customHeight="1" x14ac:dyDescent="0.2">
      <c r="A489" s="68">
        <f t="shared" si="24"/>
        <v>480</v>
      </c>
      <c r="B489" s="62" t="s">
        <v>797</v>
      </c>
      <c r="C489" s="63" t="s">
        <v>192</v>
      </c>
      <c r="D489" s="64">
        <v>2506.66</v>
      </c>
      <c r="E489" s="72">
        <v>250</v>
      </c>
      <c r="F489" s="72">
        <v>500</v>
      </c>
      <c r="G489" s="72">
        <f t="shared" si="25"/>
        <v>3256.66</v>
      </c>
      <c r="H489" s="64">
        <v>145.22</v>
      </c>
      <c r="I489" s="72">
        <f t="shared" si="23"/>
        <v>3111.44</v>
      </c>
      <c r="J489" s="72"/>
    </row>
    <row r="490" spans="1:10" ht="24.75" customHeight="1" x14ac:dyDescent="0.2">
      <c r="A490" s="68">
        <f t="shared" si="24"/>
        <v>481</v>
      </c>
      <c r="B490" s="62" t="s">
        <v>292</v>
      </c>
      <c r="C490" s="63" t="s">
        <v>192</v>
      </c>
      <c r="D490" s="64">
        <v>2506.66</v>
      </c>
      <c r="E490" s="72">
        <v>250</v>
      </c>
      <c r="F490" s="72">
        <v>500</v>
      </c>
      <c r="G490" s="72">
        <f t="shared" si="25"/>
        <v>3256.66</v>
      </c>
      <c r="H490" s="64">
        <v>145.22</v>
      </c>
      <c r="I490" s="72">
        <f t="shared" si="23"/>
        <v>3111.44</v>
      </c>
      <c r="J490" s="72"/>
    </row>
    <row r="491" spans="1:10" ht="24.75" customHeight="1" x14ac:dyDescent="0.2">
      <c r="A491" s="68">
        <f t="shared" si="24"/>
        <v>482</v>
      </c>
      <c r="B491" s="62" t="s">
        <v>289</v>
      </c>
      <c r="C491" s="63" t="s">
        <v>192</v>
      </c>
      <c r="D491" s="64">
        <v>2506.66</v>
      </c>
      <c r="E491" s="72">
        <v>250</v>
      </c>
      <c r="F491" s="72">
        <v>500</v>
      </c>
      <c r="G491" s="72">
        <f t="shared" si="25"/>
        <v>3256.66</v>
      </c>
      <c r="H491" s="64">
        <v>145.22</v>
      </c>
      <c r="I491" s="72">
        <f t="shared" si="23"/>
        <v>3111.44</v>
      </c>
      <c r="J491" s="72"/>
    </row>
    <row r="492" spans="1:10" ht="24.75" customHeight="1" x14ac:dyDescent="0.2">
      <c r="A492" s="68">
        <f t="shared" si="24"/>
        <v>483</v>
      </c>
      <c r="B492" s="62" t="s">
        <v>436</v>
      </c>
      <c r="C492" s="63" t="s">
        <v>192</v>
      </c>
      <c r="D492" s="64">
        <v>2506.66</v>
      </c>
      <c r="E492" s="72">
        <v>250</v>
      </c>
      <c r="F492" s="72">
        <v>500</v>
      </c>
      <c r="G492" s="72">
        <f t="shared" si="25"/>
        <v>3256.66</v>
      </c>
      <c r="H492" s="64">
        <v>145.22</v>
      </c>
      <c r="I492" s="72">
        <f t="shared" si="23"/>
        <v>3111.44</v>
      </c>
      <c r="J492" s="72"/>
    </row>
    <row r="493" spans="1:10" ht="24.75" customHeight="1" x14ac:dyDescent="0.2">
      <c r="A493" s="68">
        <f t="shared" si="24"/>
        <v>484</v>
      </c>
      <c r="B493" s="62" t="s">
        <v>294</v>
      </c>
      <c r="C493" s="63" t="s">
        <v>192</v>
      </c>
      <c r="D493" s="64">
        <v>2506.66</v>
      </c>
      <c r="E493" s="72">
        <v>250</v>
      </c>
      <c r="F493" s="72">
        <v>500</v>
      </c>
      <c r="G493" s="72">
        <f t="shared" si="25"/>
        <v>3256.66</v>
      </c>
      <c r="H493" s="64">
        <v>145.22</v>
      </c>
      <c r="I493" s="72">
        <f t="shared" si="23"/>
        <v>3111.44</v>
      </c>
      <c r="J493" s="72"/>
    </row>
    <row r="494" spans="1:10" ht="24.75" customHeight="1" x14ac:dyDescent="0.2">
      <c r="A494" s="68">
        <f t="shared" si="24"/>
        <v>485</v>
      </c>
      <c r="B494" s="62" t="s">
        <v>798</v>
      </c>
      <c r="C494" s="63" t="s">
        <v>192</v>
      </c>
      <c r="D494" s="64">
        <v>2506.66</v>
      </c>
      <c r="E494" s="72">
        <v>250</v>
      </c>
      <c r="F494" s="72">
        <v>500</v>
      </c>
      <c r="G494" s="72">
        <f t="shared" si="25"/>
        <v>3256.66</v>
      </c>
      <c r="H494" s="64">
        <v>145.22</v>
      </c>
      <c r="I494" s="72">
        <f t="shared" si="23"/>
        <v>3111.44</v>
      </c>
      <c r="J494" s="72"/>
    </row>
    <row r="495" spans="1:10" ht="24.75" customHeight="1" x14ac:dyDescent="0.2">
      <c r="A495" s="68">
        <f t="shared" si="24"/>
        <v>486</v>
      </c>
      <c r="B495" s="62" t="s">
        <v>799</v>
      </c>
      <c r="C495" s="63" t="s">
        <v>192</v>
      </c>
      <c r="D495" s="64">
        <v>2506.66</v>
      </c>
      <c r="E495" s="72">
        <v>250</v>
      </c>
      <c r="F495" s="72">
        <v>500</v>
      </c>
      <c r="G495" s="72">
        <f t="shared" si="25"/>
        <v>3256.66</v>
      </c>
      <c r="H495" s="64">
        <v>145.22</v>
      </c>
      <c r="I495" s="72">
        <f t="shared" si="23"/>
        <v>3111.44</v>
      </c>
      <c r="J495" s="72"/>
    </row>
    <row r="496" spans="1:10" ht="24.75" customHeight="1" x14ac:dyDescent="0.2">
      <c r="A496" s="68">
        <f t="shared" si="24"/>
        <v>487</v>
      </c>
      <c r="B496" s="62" t="s">
        <v>327</v>
      </c>
      <c r="C496" s="63" t="s">
        <v>192</v>
      </c>
      <c r="D496" s="64">
        <v>2506.66</v>
      </c>
      <c r="E496" s="72">
        <v>250</v>
      </c>
      <c r="F496" s="72">
        <v>500</v>
      </c>
      <c r="G496" s="72">
        <f t="shared" si="25"/>
        <v>3256.66</v>
      </c>
      <c r="H496" s="64">
        <v>145.22</v>
      </c>
      <c r="I496" s="72">
        <f t="shared" si="23"/>
        <v>3111.44</v>
      </c>
      <c r="J496" s="72"/>
    </row>
    <row r="497" spans="1:10" ht="24.75" customHeight="1" x14ac:dyDescent="0.2">
      <c r="A497" s="68">
        <f t="shared" si="24"/>
        <v>488</v>
      </c>
      <c r="B497" s="62" t="s">
        <v>328</v>
      </c>
      <c r="C497" s="63" t="s">
        <v>192</v>
      </c>
      <c r="D497" s="64">
        <v>2506.66</v>
      </c>
      <c r="E497" s="72">
        <v>250</v>
      </c>
      <c r="F497" s="72">
        <v>500</v>
      </c>
      <c r="G497" s="72">
        <f t="shared" si="25"/>
        <v>3256.66</v>
      </c>
      <c r="H497" s="64">
        <v>145.22</v>
      </c>
      <c r="I497" s="72">
        <f t="shared" si="23"/>
        <v>3111.44</v>
      </c>
      <c r="J497" s="72"/>
    </row>
    <row r="498" spans="1:10" ht="24.75" customHeight="1" x14ac:dyDescent="0.2">
      <c r="A498" s="68">
        <f t="shared" si="24"/>
        <v>489</v>
      </c>
      <c r="B498" s="62" t="s">
        <v>437</v>
      </c>
      <c r="C498" s="63" t="s">
        <v>192</v>
      </c>
      <c r="D498" s="64">
        <v>2506.66</v>
      </c>
      <c r="E498" s="72">
        <v>250</v>
      </c>
      <c r="F498" s="72">
        <v>500</v>
      </c>
      <c r="G498" s="72">
        <f t="shared" si="25"/>
        <v>3256.66</v>
      </c>
      <c r="H498" s="64">
        <v>145.22</v>
      </c>
      <c r="I498" s="72">
        <f t="shared" si="23"/>
        <v>3111.44</v>
      </c>
      <c r="J498" s="72"/>
    </row>
    <row r="499" spans="1:10" ht="24.75" customHeight="1" x14ac:dyDescent="0.2">
      <c r="A499" s="68">
        <f t="shared" si="24"/>
        <v>490</v>
      </c>
      <c r="B499" s="62" t="s">
        <v>438</v>
      </c>
      <c r="C499" s="63" t="s">
        <v>192</v>
      </c>
      <c r="D499" s="64">
        <v>2506.66</v>
      </c>
      <c r="E499" s="72">
        <v>250</v>
      </c>
      <c r="F499" s="72">
        <v>500</v>
      </c>
      <c r="G499" s="72">
        <f t="shared" si="25"/>
        <v>3256.66</v>
      </c>
      <c r="H499" s="64">
        <v>145.22</v>
      </c>
      <c r="I499" s="72">
        <f t="shared" si="23"/>
        <v>3111.44</v>
      </c>
      <c r="J499" s="72"/>
    </row>
    <row r="500" spans="1:10" ht="24.75" customHeight="1" x14ac:dyDescent="0.2">
      <c r="A500" s="68">
        <f t="shared" si="24"/>
        <v>491</v>
      </c>
      <c r="B500" s="62" t="s">
        <v>329</v>
      </c>
      <c r="C500" s="63" t="s">
        <v>192</v>
      </c>
      <c r="D500" s="64">
        <v>2506.66</v>
      </c>
      <c r="E500" s="72">
        <v>250</v>
      </c>
      <c r="F500" s="72">
        <v>500</v>
      </c>
      <c r="G500" s="72">
        <f t="shared" si="25"/>
        <v>3256.66</v>
      </c>
      <c r="H500" s="64">
        <v>145.22</v>
      </c>
      <c r="I500" s="72">
        <f t="shared" si="23"/>
        <v>3111.44</v>
      </c>
      <c r="J500" s="72"/>
    </row>
    <row r="501" spans="1:10" ht="24.75" customHeight="1" x14ac:dyDescent="0.2">
      <c r="A501" s="68">
        <f t="shared" si="24"/>
        <v>492</v>
      </c>
      <c r="B501" s="62" t="s">
        <v>439</v>
      </c>
      <c r="C501" s="63" t="s">
        <v>192</v>
      </c>
      <c r="D501" s="64">
        <v>2506.66</v>
      </c>
      <c r="E501" s="72">
        <v>250</v>
      </c>
      <c r="F501" s="72">
        <v>500</v>
      </c>
      <c r="G501" s="72">
        <f t="shared" si="25"/>
        <v>3256.66</v>
      </c>
      <c r="H501" s="64">
        <v>145.22</v>
      </c>
      <c r="I501" s="72">
        <f t="shared" si="23"/>
        <v>3111.44</v>
      </c>
      <c r="J501" s="72"/>
    </row>
    <row r="502" spans="1:10" ht="24.75" customHeight="1" x14ac:dyDescent="0.2">
      <c r="A502" s="68">
        <f t="shared" si="24"/>
        <v>493</v>
      </c>
      <c r="B502" s="62" t="s">
        <v>800</v>
      </c>
      <c r="C502" s="63" t="s">
        <v>192</v>
      </c>
      <c r="D502" s="64">
        <v>2506.66</v>
      </c>
      <c r="E502" s="72">
        <v>250</v>
      </c>
      <c r="F502" s="72">
        <v>500</v>
      </c>
      <c r="G502" s="72">
        <f t="shared" si="25"/>
        <v>3256.66</v>
      </c>
      <c r="H502" s="64">
        <v>145.22</v>
      </c>
      <c r="I502" s="72">
        <f t="shared" si="23"/>
        <v>3111.44</v>
      </c>
      <c r="J502" s="72"/>
    </row>
    <row r="503" spans="1:10" ht="24.75" customHeight="1" x14ac:dyDescent="0.2">
      <c r="A503" s="68">
        <f t="shared" si="24"/>
        <v>494</v>
      </c>
      <c r="B503" s="62" t="s">
        <v>801</v>
      </c>
      <c r="C503" s="63" t="s">
        <v>192</v>
      </c>
      <c r="D503" s="64">
        <v>2506.66</v>
      </c>
      <c r="E503" s="72">
        <v>250</v>
      </c>
      <c r="F503" s="72">
        <v>500</v>
      </c>
      <c r="G503" s="72">
        <f t="shared" si="25"/>
        <v>3256.66</v>
      </c>
      <c r="H503" s="64">
        <v>145.22</v>
      </c>
      <c r="I503" s="72">
        <f t="shared" si="23"/>
        <v>3111.44</v>
      </c>
      <c r="J503" s="72"/>
    </row>
    <row r="504" spans="1:10" ht="24.75" customHeight="1" x14ac:dyDescent="0.2">
      <c r="A504" s="68">
        <f t="shared" si="24"/>
        <v>495</v>
      </c>
      <c r="B504" s="62" t="s">
        <v>802</v>
      </c>
      <c r="C504" s="63" t="s">
        <v>192</v>
      </c>
      <c r="D504" s="64">
        <v>2506.66</v>
      </c>
      <c r="E504" s="72">
        <v>250</v>
      </c>
      <c r="F504" s="72">
        <v>500</v>
      </c>
      <c r="G504" s="72">
        <f t="shared" si="25"/>
        <v>3256.66</v>
      </c>
      <c r="H504" s="64">
        <v>145.22</v>
      </c>
      <c r="I504" s="72">
        <f t="shared" si="23"/>
        <v>3111.44</v>
      </c>
      <c r="J504" s="72"/>
    </row>
    <row r="505" spans="1:10" ht="24.75" customHeight="1" x14ac:dyDescent="0.2">
      <c r="A505" s="68">
        <f t="shared" si="24"/>
        <v>496</v>
      </c>
      <c r="B505" s="62" t="s">
        <v>803</v>
      </c>
      <c r="C505" s="63" t="s">
        <v>184</v>
      </c>
      <c r="D505" s="64">
        <v>2213.4</v>
      </c>
      <c r="E505" s="72">
        <v>250</v>
      </c>
      <c r="F505" s="72">
        <v>601</v>
      </c>
      <c r="G505" s="72">
        <f t="shared" si="25"/>
        <v>3064.4</v>
      </c>
      <c r="H505" s="64">
        <v>135.94</v>
      </c>
      <c r="I505" s="72">
        <f t="shared" si="23"/>
        <v>2928.46</v>
      </c>
      <c r="J505" s="72"/>
    </row>
    <row r="506" spans="1:10" ht="24.75" customHeight="1" x14ac:dyDescent="0.2">
      <c r="A506" s="68">
        <f t="shared" si="24"/>
        <v>497</v>
      </c>
      <c r="B506" s="62" t="s">
        <v>395</v>
      </c>
      <c r="C506" s="63" t="s">
        <v>14</v>
      </c>
      <c r="D506" s="64">
        <v>2213.4</v>
      </c>
      <c r="E506" s="72">
        <v>250</v>
      </c>
      <c r="F506" s="72">
        <v>601</v>
      </c>
      <c r="G506" s="72">
        <f t="shared" si="25"/>
        <v>3064.4</v>
      </c>
      <c r="H506" s="64">
        <v>135.94</v>
      </c>
      <c r="I506" s="72">
        <f t="shared" si="23"/>
        <v>2928.46</v>
      </c>
      <c r="J506" s="72"/>
    </row>
    <row r="507" spans="1:10" ht="24.75" customHeight="1" x14ac:dyDescent="0.2">
      <c r="A507" s="68">
        <f t="shared" si="24"/>
        <v>498</v>
      </c>
      <c r="B507" s="62" t="s">
        <v>440</v>
      </c>
      <c r="C507" s="63" t="s">
        <v>192</v>
      </c>
      <c r="D507" s="64">
        <v>2506.66</v>
      </c>
      <c r="E507" s="72">
        <v>250</v>
      </c>
      <c r="F507" s="72">
        <v>500</v>
      </c>
      <c r="G507" s="72">
        <f t="shared" si="25"/>
        <v>3256.66</v>
      </c>
      <c r="H507" s="64">
        <v>145.22</v>
      </c>
      <c r="I507" s="72">
        <f t="shared" si="23"/>
        <v>3111.44</v>
      </c>
      <c r="J507" s="72"/>
    </row>
    <row r="508" spans="1:10" ht="24.75" customHeight="1" x14ac:dyDescent="0.2">
      <c r="A508" s="68">
        <f t="shared" si="24"/>
        <v>499</v>
      </c>
      <c r="B508" s="62" t="s">
        <v>804</v>
      </c>
      <c r="C508" s="63" t="s">
        <v>192</v>
      </c>
      <c r="D508" s="64">
        <v>2506.66</v>
      </c>
      <c r="E508" s="72">
        <v>250</v>
      </c>
      <c r="F508" s="72">
        <v>500</v>
      </c>
      <c r="G508" s="72">
        <f t="shared" si="25"/>
        <v>3256.66</v>
      </c>
      <c r="H508" s="64">
        <v>145.22</v>
      </c>
      <c r="I508" s="72">
        <f t="shared" si="23"/>
        <v>3111.44</v>
      </c>
      <c r="J508" s="72"/>
    </row>
    <row r="509" spans="1:10" ht="24.75" customHeight="1" x14ac:dyDescent="0.2">
      <c r="A509" s="68">
        <f t="shared" si="24"/>
        <v>500</v>
      </c>
      <c r="B509" s="62" t="s">
        <v>805</v>
      </c>
      <c r="C509" s="63" t="s">
        <v>192</v>
      </c>
      <c r="D509" s="64">
        <v>2506.66</v>
      </c>
      <c r="E509" s="72">
        <v>250</v>
      </c>
      <c r="F509" s="72">
        <v>500</v>
      </c>
      <c r="G509" s="72">
        <f t="shared" si="25"/>
        <v>3256.66</v>
      </c>
      <c r="H509" s="64">
        <v>145.22</v>
      </c>
      <c r="I509" s="72">
        <f t="shared" si="23"/>
        <v>3111.44</v>
      </c>
      <c r="J509" s="72"/>
    </row>
    <row r="510" spans="1:10" ht="24.75" customHeight="1" x14ac:dyDescent="0.2">
      <c r="A510" s="68">
        <f t="shared" si="24"/>
        <v>501</v>
      </c>
      <c r="B510" s="62" t="s">
        <v>806</v>
      </c>
      <c r="C510" s="63" t="s">
        <v>192</v>
      </c>
      <c r="D510" s="64">
        <v>2506.66</v>
      </c>
      <c r="E510" s="72">
        <v>250</v>
      </c>
      <c r="F510" s="72">
        <v>500</v>
      </c>
      <c r="G510" s="72">
        <f t="shared" si="25"/>
        <v>3256.66</v>
      </c>
      <c r="H510" s="64">
        <v>145.22</v>
      </c>
      <c r="I510" s="72">
        <f t="shared" si="23"/>
        <v>3111.44</v>
      </c>
      <c r="J510" s="72"/>
    </row>
    <row r="511" spans="1:10" ht="24.75" customHeight="1" x14ac:dyDescent="0.2">
      <c r="A511" s="68">
        <f t="shared" si="24"/>
        <v>502</v>
      </c>
      <c r="B511" s="62" t="s">
        <v>807</v>
      </c>
      <c r="C511" s="63" t="s">
        <v>192</v>
      </c>
      <c r="D511" s="64">
        <v>2506.66</v>
      </c>
      <c r="E511" s="72">
        <v>250</v>
      </c>
      <c r="F511" s="72">
        <v>500</v>
      </c>
      <c r="G511" s="72">
        <f t="shared" si="25"/>
        <v>3256.66</v>
      </c>
      <c r="H511" s="64">
        <v>145.22</v>
      </c>
      <c r="I511" s="72">
        <f t="shared" si="23"/>
        <v>3111.44</v>
      </c>
      <c r="J511" s="72"/>
    </row>
    <row r="512" spans="1:10" ht="24.75" customHeight="1" x14ac:dyDescent="0.2">
      <c r="A512" s="68">
        <f t="shared" si="24"/>
        <v>503</v>
      </c>
      <c r="B512" s="62" t="s">
        <v>808</v>
      </c>
      <c r="C512" s="63" t="s">
        <v>192</v>
      </c>
      <c r="D512" s="64">
        <v>2506.66</v>
      </c>
      <c r="E512" s="72">
        <v>250</v>
      </c>
      <c r="F512" s="72">
        <v>500</v>
      </c>
      <c r="G512" s="72">
        <f t="shared" si="25"/>
        <v>3256.66</v>
      </c>
      <c r="H512" s="64">
        <v>145.22</v>
      </c>
      <c r="I512" s="72">
        <f t="shared" si="23"/>
        <v>3111.44</v>
      </c>
      <c r="J512" s="72"/>
    </row>
    <row r="513" spans="1:10" ht="24.75" customHeight="1" x14ac:dyDescent="0.2">
      <c r="A513" s="68">
        <f t="shared" si="24"/>
        <v>504</v>
      </c>
      <c r="B513" s="62" t="s">
        <v>809</v>
      </c>
      <c r="C513" s="63" t="s">
        <v>192</v>
      </c>
      <c r="D513" s="64">
        <v>2506.66</v>
      </c>
      <c r="E513" s="72">
        <v>250</v>
      </c>
      <c r="F513" s="72">
        <v>500</v>
      </c>
      <c r="G513" s="72">
        <f t="shared" si="25"/>
        <v>3256.66</v>
      </c>
      <c r="H513" s="64">
        <v>145.22</v>
      </c>
      <c r="I513" s="72">
        <f t="shared" ref="I513:I523" si="26">G513-H513</f>
        <v>3111.44</v>
      </c>
      <c r="J513" s="72"/>
    </row>
    <row r="514" spans="1:10" ht="24.75" customHeight="1" x14ac:dyDescent="0.2">
      <c r="A514" s="68">
        <f t="shared" si="24"/>
        <v>505</v>
      </c>
      <c r="B514" s="62" t="s">
        <v>810</v>
      </c>
      <c r="C514" s="63" t="s">
        <v>192</v>
      </c>
      <c r="D514" s="64">
        <v>2506.66</v>
      </c>
      <c r="E514" s="72">
        <v>250</v>
      </c>
      <c r="F514" s="72">
        <v>500</v>
      </c>
      <c r="G514" s="72">
        <f t="shared" si="25"/>
        <v>3256.66</v>
      </c>
      <c r="H514" s="64">
        <v>145.22</v>
      </c>
      <c r="I514" s="72">
        <f t="shared" si="26"/>
        <v>3111.44</v>
      </c>
      <c r="J514" s="72"/>
    </row>
    <row r="515" spans="1:10" ht="24.75" customHeight="1" x14ac:dyDescent="0.2">
      <c r="A515" s="68">
        <f t="shared" si="24"/>
        <v>506</v>
      </c>
      <c r="B515" s="62" t="s">
        <v>811</v>
      </c>
      <c r="C515" s="63" t="s">
        <v>192</v>
      </c>
      <c r="D515" s="64">
        <v>2506.66</v>
      </c>
      <c r="E515" s="72">
        <v>250</v>
      </c>
      <c r="F515" s="72">
        <v>500</v>
      </c>
      <c r="G515" s="72">
        <f t="shared" si="25"/>
        <v>3256.66</v>
      </c>
      <c r="H515" s="64">
        <v>145.22</v>
      </c>
      <c r="I515" s="72">
        <f t="shared" si="26"/>
        <v>3111.44</v>
      </c>
      <c r="J515" s="72"/>
    </row>
    <row r="516" spans="1:10" ht="24.75" customHeight="1" x14ac:dyDescent="0.2">
      <c r="A516" s="68">
        <f t="shared" si="24"/>
        <v>507</v>
      </c>
      <c r="B516" s="62" t="s">
        <v>406</v>
      </c>
      <c r="C516" s="63" t="s">
        <v>192</v>
      </c>
      <c r="D516" s="64">
        <v>2506.66</v>
      </c>
      <c r="E516" s="72">
        <v>250</v>
      </c>
      <c r="F516" s="72">
        <v>500</v>
      </c>
      <c r="G516" s="72">
        <f t="shared" si="25"/>
        <v>3256.66</v>
      </c>
      <c r="H516" s="64">
        <v>145.22</v>
      </c>
      <c r="I516" s="72">
        <f t="shared" si="26"/>
        <v>3111.44</v>
      </c>
      <c r="J516" s="72"/>
    </row>
    <row r="517" spans="1:10" ht="24.75" customHeight="1" x14ac:dyDescent="0.2">
      <c r="A517" s="68">
        <f t="shared" si="24"/>
        <v>508</v>
      </c>
      <c r="B517" s="62" t="s">
        <v>445</v>
      </c>
      <c r="C517" s="63" t="s">
        <v>192</v>
      </c>
      <c r="D517" s="64">
        <v>2506.66</v>
      </c>
      <c r="E517" s="72">
        <v>250</v>
      </c>
      <c r="F517" s="72">
        <v>500</v>
      </c>
      <c r="G517" s="72">
        <f t="shared" si="25"/>
        <v>3256.66</v>
      </c>
      <c r="H517" s="64">
        <v>145.22</v>
      </c>
      <c r="I517" s="72">
        <f t="shared" si="26"/>
        <v>3111.44</v>
      </c>
      <c r="J517" s="72"/>
    </row>
    <row r="518" spans="1:10" ht="25.5" customHeight="1" x14ac:dyDescent="0.2">
      <c r="A518" s="68">
        <f t="shared" si="24"/>
        <v>509</v>
      </c>
      <c r="B518" s="62" t="s">
        <v>446</v>
      </c>
      <c r="C518" s="63" t="s">
        <v>192</v>
      </c>
      <c r="D518" s="64">
        <v>2506.66</v>
      </c>
      <c r="E518" s="72">
        <v>250</v>
      </c>
      <c r="F518" s="72">
        <v>500</v>
      </c>
      <c r="G518" s="72">
        <f t="shared" si="25"/>
        <v>3256.66</v>
      </c>
      <c r="H518" s="64">
        <v>145.22</v>
      </c>
      <c r="I518" s="72">
        <f t="shared" si="26"/>
        <v>3111.44</v>
      </c>
      <c r="J518" s="72"/>
    </row>
    <row r="519" spans="1:10" ht="25.5" customHeight="1" x14ac:dyDescent="0.2">
      <c r="A519" s="68">
        <f t="shared" ref="A519:A536" si="27">1+A518</f>
        <v>510</v>
      </c>
      <c r="B519" s="62" t="s">
        <v>447</v>
      </c>
      <c r="C519" s="63" t="s">
        <v>192</v>
      </c>
      <c r="D519" s="64">
        <v>2506.66</v>
      </c>
      <c r="E519" s="72">
        <v>250</v>
      </c>
      <c r="F519" s="72">
        <v>500</v>
      </c>
      <c r="G519" s="72">
        <f t="shared" si="25"/>
        <v>3256.66</v>
      </c>
      <c r="H519" s="64">
        <v>145.22</v>
      </c>
      <c r="I519" s="72">
        <f t="shared" si="26"/>
        <v>3111.44</v>
      </c>
      <c r="J519" s="72"/>
    </row>
    <row r="520" spans="1:10" ht="25.5" customHeight="1" x14ac:dyDescent="0.2">
      <c r="A520" s="68">
        <f t="shared" si="27"/>
        <v>511</v>
      </c>
      <c r="B520" s="62" t="s">
        <v>448</v>
      </c>
      <c r="C520" s="63" t="s">
        <v>192</v>
      </c>
      <c r="D520" s="64">
        <v>2506.66</v>
      </c>
      <c r="E520" s="72">
        <v>250</v>
      </c>
      <c r="F520" s="72">
        <v>500</v>
      </c>
      <c r="G520" s="72">
        <f t="shared" si="25"/>
        <v>3256.66</v>
      </c>
      <c r="H520" s="64">
        <v>145.22</v>
      </c>
      <c r="I520" s="72">
        <f t="shared" si="26"/>
        <v>3111.44</v>
      </c>
      <c r="J520" s="72"/>
    </row>
    <row r="521" spans="1:10" ht="25.5" customHeight="1" x14ac:dyDescent="0.2">
      <c r="A521" s="68">
        <f t="shared" si="27"/>
        <v>512</v>
      </c>
      <c r="B521" s="62" t="s">
        <v>449</v>
      </c>
      <c r="C521" s="63" t="s">
        <v>192</v>
      </c>
      <c r="D521" s="64">
        <v>2506.66</v>
      </c>
      <c r="E521" s="72">
        <v>250</v>
      </c>
      <c r="F521" s="72">
        <v>500</v>
      </c>
      <c r="G521" s="72">
        <f t="shared" ref="G521:G580" si="28">SUM(D521:F521)</f>
        <v>3256.66</v>
      </c>
      <c r="H521" s="64">
        <v>145.22</v>
      </c>
      <c r="I521" s="72">
        <f t="shared" si="26"/>
        <v>3111.44</v>
      </c>
      <c r="J521" s="72"/>
    </row>
    <row r="522" spans="1:10" ht="25.5" customHeight="1" x14ac:dyDescent="0.2">
      <c r="A522" s="68">
        <f t="shared" si="27"/>
        <v>513</v>
      </c>
      <c r="B522" s="62" t="s">
        <v>214</v>
      </c>
      <c r="C522" s="63" t="s">
        <v>194</v>
      </c>
      <c r="D522" s="64">
        <v>2405.29</v>
      </c>
      <c r="E522" s="72">
        <v>250</v>
      </c>
      <c r="F522" s="72">
        <v>500</v>
      </c>
      <c r="G522" s="72">
        <f t="shared" si="28"/>
        <v>3155.29</v>
      </c>
      <c r="H522" s="64">
        <v>140.33000000000001</v>
      </c>
      <c r="I522" s="72">
        <f t="shared" si="26"/>
        <v>3014.96</v>
      </c>
      <c r="J522" s="72"/>
    </row>
    <row r="523" spans="1:10" ht="25.5" customHeight="1" x14ac:dyDescent="0.2">
      <c r="A523" s="68">
        <f t="shared" si="27"/>
        <v>514</v>
      </c>
      <c r="B523" s="62" t="s">
        <v>816</v>
      </c>
      <c r="C523" s="63" t="s">
        <v>14</v>
      </c>
      <c r="D523" s="64">
        <v>2213.4</v>
      </c>
      <c r="E523" s="72">
        <v>250</v>
      </c>
      <c r="F523" s="72">
        <v>601</v>
      </c>
      <c r="G523" s="72">
        <f t="shared" si="28"/>
        <v>3064.4</v>
      </c>
      <c r="H523" s="64">
        <v>135.94</v>
      </c>
      <c r="I523" s="72">
        <f t="shared" si="26"/>
        <v>2928.46</v>
      </c>
      <c r="J523" s="72"/>
    </row>
    <row r="524" spans="1:10" ht="25.5" customHeight="1" x14ac:dyDescent="0.2">
      <c r="A524" s="68">
        <f t="shared" si="27"/>
        <v>515</v>
      </c>
      <c r="B524" s="62" t="s">
        <v>817</v>
      </c>
      <c r="C524" s="63" t="s">
        <v>199</v>
      </c>
      <c r="D524" s="64">
        <v>2248.7399999999998</v>
      </c>
      <c r="E524" s="72">
        <v>250</v>
      </c>
      <c r="F524" s="72">
        <v>590</v>
      </c>
      <c r="G524" s="72">
        <f t="shared" si="28"/>
        <v>3088.74</v>
      </c>
      <c r="H524" s="64">
        <v>137.11000000000001</v>
      </c>
      <c r="I524" s="72">
        <f t="shared" ref="I524:I534" si="29">G524-H524</f>
        <v>2951.6299999999997</v>
      </c>
      <c r="J524" s="72"/>
    </row>
    <row r="525" spans="1:10" ht="25.5" customHeight="1" x14ac:dyDescent="0.2">
      <c r="A525" s="68">
        <f t="shared" si="27"/>
        <v>516</v>
      </c>
      <c r="B525" s="62" t="s">
        <v>824</v>
      </c>
      <c r="C525" s="63" t="s">
        <v>192</v>
      </c>
      <c r="D525" s="64">
        <v>2506.66</v>
      </c>
      <c r="E525" s="72">
        <v>250</v>
      </c>
      <c r="F525" s="72">
        <v>500</v>
      </c>
      <c r="G525" s="72">
        <f t="shared" si="28"/>
        <v>3256.66</v>
      </c>
      <c r="H525" s="64">
        <v>145.22</v>
      </c>
      <c r="I525" s="72">
        <f t="shared" si="29"/>
        <v>3111.44</v>
      </c>
      <c r="J525" s="72"/>
    </row>
    <row r="526" spans="1:10" ht="25.5" customHeight="1" x14ac:dyDescent="0.2">
      <c r="A526" s="68">
        <f t="shared" si="27"/>
        <v>517</v>
      </c>
      <c r="B526" s="62" t="s">
        <v>468</v>
      </c>
      <c r="C526" s="63" t="s">
        <v>192</v>
      </c>
      <c r="D526" s="64">
        <v>2506.66</v>
      </c>
      <c r="E526" s="72">
        <v>250</v>
      </c>
      <c r="F526" s="72">
        <v>500</v>
      </c>
      <c r="G526" s="72">
        <f t="shared" si="28"/>
        <v>3256.66</v>
      </c>
      <c r="H526" s="64">
        <v>145.22</v>
      </c>
      <c r="I526" s="72">
        <f t="shared" si="29"/>
        <v>3111.44</v>
      </c>
      <c r="J526" s="72"/>
    </row>
    <row r="527" spans="1:10" ht="25.5" customHeight="1" x14ac:dyDescent="0.2">
      <c r="A527" s="68">
        <f t="shared" si="27"/>
        <v>518</v>
      </c>
      <c r="B527" s="62" t="s">
        <v>473</v>
      </c>
      <c r="C527" s="63" t="s">
        <v>192</v>
      </c>
      <c r="D527" s="64">
        <v>2506.66</v>
      </c>
      <c r="E527" s="72">
        <v>250</v>
      </c>
      <c r="F527" s="72">
        <v>500</v>
      </c>
      <c r="G527" s="72">
        <f t="shared" si="28"/>
        <v>3256.66</v>
      </c>
      <c r="H527" s="64">
        <v>145.22</v>
      </c>
      <c r="I527" s="72">
        <f t="shared" si="29"/>
        <v>3111.44</v>
      </c>
      <c r="J527" s="72"/>
    </row>
    <row r="528" spans="1:10" ht="25.5" customHeight="1" x14ac:dyDescent="0.2">
      <c r="A528" s="68">
        <f t="shared" si="27"/>
        <v>519</v>
      </c>
      <c r="B528" s="62" t="s">
        <v>474</v>
      </c>
      <c r="C528" s="63" t="s">
        <v>192</v>
      </c>
      <c r="D528" s="64">
        <v>2506.66</v>
      </c>
      <c r="E528" s="72">
        <v>250</v>
      </c>
      <c r="F528" s="72">
        <v>500</v>
      </c>
      <c r="G528" s="72">
        <f t="shared" si="28"/>
        <v>3256.66</v>
      </c>
      <c r="H528" s="64">
        <v>145.22</v>
      </c>
      <c r="I528" s="72">
        <f t="shared" si="29"/>
        <v>3111.44</v>
      </c>
      <c r="J528" s="72">
        <f>1890+1005</f>
        <v>2895</v>
      </c>
    </row>
    <row r="529" spans="1:10" ht="25.5" customHeight="1" x14ac:dyDescent="0.2">
      <c r="A529" s="68">
        <f t="shared" si="27"/>
        <v>520</v>
      </c>
      <c r="B529" s="62" t="s">
        <v>478</v>
      </c>
      <c r="C529" s="63" t="s">
        <v>192</v>
      </c>
      <c r="D529" s="64">
        <v>2506.66</v>
      </c>
      <c r="E529" s="72">
        <v>250</v>
      </c>
      <c r="F529" s="72">
        <v>500</v>
      </c>
      <c r="G529" s="72">
        <f t="shared" si="28"/>
        <v>3256.66</v>
      </c>
      <c r="H529" s="64">
        <v>145.22</v>
      </c>
      <c r="I529" s="72">
        <f t="shared" si="29"/>
        <v>3111.44</v>
      </c>
      <c r="J529" s="72"/>
    </row>
    <row r="530" spans="1:10" ht="25.5" customHeight="1" x14ac:dyDescent="0.2">
      <c r="A530" s="68">
        <f t="shared" si="27"/>
        <v>521</v>
      </c>
      <c r="B530" s="62" t="s">
        <v>483</v>
      </c>
      <c r="C530" s="63" t="s">
        <v>192</v>
      </c>
      <c r="D530" s="64">
        <v>2506.66</v>
      </c>
      <c r="E530" s="72">
        <v>250</v>
      </c>
      <c r="F530" s="72">
        <v>500</v>
      </c>
      <c r="G530" s="72">
        <f t="shared" si="28"/>
        <v>3256.66</v>
      </c>
      <c r="H530" s="64">
        <v>145.22</v>
      </c>
      <c r="I530" s="72">
        <f t="shared" si="29"/>
        <v>3111.44</v>
      </c>
      <c r="J530" s="72"/>
    </row>
    <row r="531" spans="1:10" ht="25.5" customHeight="1" x14ac:dyDescent="0.2">
      <c r="A531" s="68">
        <f t="shared" si="27"/>
        <v>522</v>
      </c>
      <c r="B531" s="62" t="s">
        <v>825</v>
      </c>
      <c r="C531" s="63" t="s">
        <v>192</v>
      </c>
      <c r="D531" s="64">
        <v>2506.66</v>
      </c>
      <c r="E531" s="72">
        <v>250</v>
      </c>
      <c r="F531" s="72">
        <v>500</v>
      </c>
      <c r="G531" s="72">
        <f t="shared" si="28"/>
        <v>3256.66</v>
      </c>
      <c r="H531" s="64">
        <v>145.22</v>
      </c>
      <c r="I531" s="72">
        <f t="shared" si="29"/>
        <v>3111.44</v>
      </c>
      <c r="J531" s="72"/>
    </row>
    <row r="532" spans="1:10" ht="25.5" customHeight="1" x14ac:dyDescent="0.2">
      <c r="A532" s="68">
        <f t="shared" si="27"/>
        <v>523</v>
      </c>
      <c r="B532" s="62" t="s">
        <v>490</v>
      </c>
      <c r="C532" s="63" t="s">
        <v>14</v>
      </c>
      <c r="D532" s="64">
        <v>2213.4</v>
      </c>
      <c r="E532" s="72">
        <v>250</v>
      </c>
      <c r="F532" s="72">
        <v>601</v>
      </c>
      <c r="G532" s="72">
        <f t="shared" si="28"/>
        <v>3064.4</v>
      </c>
      <c r="H532" s="64">
        <v>135.94</v>
      </c>
      <c r="I532" s="72">
        <f t="shared" si="29"/>
        <v>2928.46</v>
      </c>
      <c r="J532" s="72"/>
    </row>
    <row r="533" spans="1:10" ht="25.5" customHeight="1" x14ac:dyDescent="0.2">
      <c r="A533" s="68">
        <f t="shared" si="27"/>
        <v>524</v>
      </c>
      <c r="B533" s="62" t="s">
        <v>826</v>
      </c>
      <c r="C533" s="63" t="s">
        <v>14</v>
      </c>
      <c r="D533" s="64">
        <v>2213.4</v>
      </c>
      <c r="E533" s="72">
        <v>250</v>
      </c>
      <c r="F533" s="72">
        <v>601</v>
      </c>
      <c r="G533" s="72">
        <f t="shared" si="28"/>
        <v>3064.4</v>
      </c>
      <c r="H533" s="64">
        <v>135.94</v>
      </c>
      <c r="I533" s="72">
        <f t="shared" si="29"/>
        <v>2928.46</v>
      </c>
      <c r="J533" s="72"/>
    </row>
    <row r="534" spans="1:10" ht="25.5" customHeight="1" x14ac:dyDescent="0.2">
      <c r="A534" s="68">
        <f t="shared" si="27"/>
        <v>525</v>
      </c>
      <c r="B534" s="62" t="s">
        <v>491</v>
      </c>
      <c r="C534" s="63" t="s">
        <v>14</v>
      </c>
      <c r="D534" s="64">
        <v>2213.4</v>
      </c>
      <c r="E534" s="72">
        <v>250</v>
      </c>
      <c r="F534" s="72">
        <v>601</v>
      </c>
      <c r="G534" s="72">
        <f t="shared" si="28"/>
        <v>3064.4</v>
      </c>
      <c r="H534" s="64">
        <v>135.94</v>
      </c>
      <c r="I534" s="72">
        <f t="shared" si="29"/>
        <v>2928.46</v>
      </c>
      <c r="J534" s="72"/>
    </row>
    <row r="535" spans="1:10" ht="25.5" customHeight="1" x14ac:dyDescent="0.2">
      <c r="A535" s="68">
        <f t="shared" si="27"/>
        <v>526</v>
      </c>
      <c r="B535" s="62" t="s">
        <v>518</v>
      </c>
      <c r="C535" s="63" t="s">
        <v>192</v>
      </c>
      <c r="D535" s="64">
        <v>2506.66</v>
      </c>
      <c r="E535" s="72">
        <v>250</v>
      </c>
      <c r="F535" s="72">
        <v>500</v>
      </c>
      <c r="G535" s="72">
        <f t="shared" si="28"/>
        <v>3256.66</v>
      </c>
      <c r="H535" s="64">
        <v>145.22</v>
      </c>
      <c r="I535" s="72">
        <f t="shared" ref="I535:I540" si="30">G535-H535</f>
        <v>3111.44</v>
      </c>
      <c r="J535" s="72"/>
    </row>
    <row r="536" spans="1:10" ht="25.5" customHeight="1" x14ac:dyDescent="0.2">
      <c r="A536" s="68">
        <f t="shared" si="27"/>
        <v>527</v>
      </c>
      <c r="B536" s="62" t="s">
        <v>521</v>
      </c>
      <c r="C536" s="63" t="s">
        <v>192</v>
      </c>
      <c r="D536" s="64">
        <v>2506.66</v>
      </c>
      <c r="E536" s="72">
        <v>250</v>
      </c>
      <c r="F536" s="72">
        <v>500</v>
      </c>
      <c r="G536" s="72">
        <f t="shared" si="28"/>
        <v>3256.66</v>
      </c>
      <c r="H536" s="64">
        <v>145.22</v>
      </c>
      <c r="I536" s="72">
        <f t="shared" si="30"/>
        <v>3111.44</v>
      </c>
      <c r="J536" s="72"/>
    </row>
    <row r="537" spans="1:10" ht="25.5" customHeight="1" x14ac:dyDescent="0.2">
      <c r="A537" s="68">
        <f t="shared" ref="A537:A569" si="31">1+A536</f>
        <v>528</v>
      </c>
      <c r="B537" s="62" t="s">
        <v>522</v>
      </c>
      <c r="C537" s="63" t="s">
        <v>192</v>
      </c>
      <c r="D537" s="64">
        <v>2506.66</v>
      </c>
      <c r="E537" s="72">
        <v>250</v>
      </c>
      <c r="F537" s="72">
        <v>500</v>
      </c>
      <c r="G537" s="72">
        <f t="shared" si="28"/>
        <v>3256.66</v>
      </c>
      <c r="H537" s="64">
        <v>145.22</v>
      </c>
      <c r="I537" s="72">
        <f t="shared" si="30"/>
        <v>3111.44</v>
      </c>
      <c r="J537" s="72"/>
    </row>
    <row r="538" spans="1:10" ht="25.5" customHeight="1" x14ac:dyDescent="0.2">
      <c r="A538" s="68">
        <f t="shared" si="31"/>
        <v>529</v>
      </c>
      <c r="B538" s="62" t="s">
        <v>523</v>
      </c>
      <c r="C538" s="63" t="s">
        <v>192</v>
      </c>
      <c r="D538" s="64">
        <v>2506.66</v>
      </c>
      <c r="E538" s="72">
        <v>250</v>
      </c>
      <c r="F538" s="72">
        <v>500</v>
      </c>
      <c r="G538" s="72">
        <f t="shared" si="28"/>
        <v>3256.66</v>
      </c>
      <c r="H538" s="64">
        <v>145.22</v>
      </c>
      <c r="I538" s="72">
        <f t="shared" si="30"/>
        <v>3111.44</v>
      </c>
      <c r="J538" s="72"/>
    </row>
    <row r="539" spans="1:10" ht="25.5" customHeight="1" x14ac:dyDescent="0.2">
      <c r="A539" s="68">
        <f t="shared" si="31"/>
        <v>530</v>
      </c>
      <c r="B539" s="62" t="s">
        <v>492</v>
      </c>
      <c r="C539" s="63" t="s">
        <v>14</v>
      </c>
      <c r="D539" s="64">
        <v>2213.4</v>
      </c>
      <c r="E539" s="72">
        <v>250</v>
      </c>
      <c r="F539" s="72">
        <v>601</v>
      </c>
      <c r="G539" s="72">
        <f t="shared" si="28"/>
        <v>3064.4</v>
      </c>
      <c r="H539" s="64">
        <v>135.94</v>
      </c>
      <c r="I539" s="72">
        <f t="shared" si="30"/>
        <v>2928.46</v>
      </c>
      <c r="J539" s="72"/>
    </row>
    <row r="540" spans="1:10" ht="25.5" customHeight="1" x14ac:dyDescent="0.2">
      <c r="A540" s="68">
        <f t="shared" si="31"/>
        <v>531</v>
      </c>
      <c r="B540" s="62" t="s">
        <v>524</v>
      </c>
      <c r="C540" s="63" t="s">
        <v>192</v>
      </c>
      <c r="D540" s="64">
        <v>2506.66</v>
      </c>
      <c r="E540" s="72">
        <v>250</v>
      </c>
      <c r="F540" s="72">
        <v>500</v>
      </c>
      <c r="G540" s="72">
        <f t="shared" si="28"/>
        <v>3256.66</v>
      </c>
      <c r="H540" s="64">
        <v>145.22</v>
      </c>
      <c r="I540" s="72">
        <f t="shared" si="30"/>
        <v>3111.44</v>
      </c>
      <c r="J540" s="72"/>
    </row>
    <row r="541" spans="1:10" ht="25.5" customHeight="1" x14ac:dyDescent="0.2">
      <c r="A541" s="68">
        <f t="shared" si="31"/>
        <v>532</v>
      </c>
      <c r="B541" s="62" t="s">
        <v>525</v>
      </c>
      <c r="C541" s="63" t="s">
        <v>192</v>
      </c>
      <c r="D541" s="64">
        <v>2506.66</v>
      </c>
      <c r="E541" s="64">
        <v>250</v>
      </c>
      <c r="F541" s="72">
        <v>500</v>
      </c>
      <c r="G541" s="72">
        <f t="shared" si="28"/>
        <v>3256.66</v>
      </c>
      <c r="H541" s="64">
        <v>145.22</v>
      </c>
      <c r="I541" s="72">
        <f>G541-H541</f>
        <v>3111.44</v>
      </c>
      <c r="J541" s="72"/>
    </row>
    <row r="542" spans="1:10" ht="25.5" customHeight="1" x14ac:dyDescent="0.2">
      <c r="A542" s="68">
        <f t="shared" si="31"/>
        <v>533</v>
      </c>
      <c r="B542" s="62" t="s">
        <v>526</v>
      </c>
      <c r="C542" s="63" t="s">
        <v>192</v>
      </c>
      <c r="D542" s="64">
        <v>2506.66</v>
      </c>
      <c r="E542" s="64">
        <v>250</v>
      </c>
      <c r="F542" s="72">
        <v>500</v>
      </c>
      <c r="G542" s="72">
        <f t="shared" si="28"/>
        <v>3256.66</v>
      </c>
      <c r="H542" s="64">
        <v>145.22</v>
      </c>
      <c r="I542" s="72">
        <f t="shared" ref="I542:I550" si="32">G542-H542</f>
        <v>3111.44</v>
      </c>
      <c r="J542" s="72"/>
    </row>
    <row r="543" spans="1:10" ht="25.5" customHeight="1" x14ac:dyDescent="0.2">
      <c r="A543" s="68">
        <f t="shared" si="31"/>
        <v>534</v>
      </c>
      <c r="B543" s="62" t="s">
        <v>832</v>
      </c>
      <c r="C543" s="63" t="s">
        <v>192</v>
      </c>
      <c r="D543" s="64">
        <v>2506.66</v>
      </c>
      <c r="E543" s="64">
        <v>250</v>
      </c>
      <c r="F543" s="72">
        <v>500</v>
      </c>
      <c r="G543" s="72">
        <f t="shared" si="28"/>
        <v>3256.66</v>
      </c>
      <c r="H543" s="64">
        <v>145.22</v>
      </c>
      <c r="I543" s="72">
        <f t="shared" si="32"/>
        <v>3111.44</v>
      </c>
      <c r="J543" s="72"/>
    </row>
    <row r="544" spans="1:10" ht="25.5" customHeight="1" x14ac:dyDescent="0.2">
      <c r="A544" s="68">
        <f t="shared" si="31"/>
        <v>535</v>
      </c>
      <c r="B544" s="62" t="s">
        <v>833</v>
      </c>
      <c r="C544" s="63" t="s">
        <v>192</v>
      </c>
      <c r="D544" s="64">
        <v>2506.66</v>
      </c>
      <c r="E544" s="64">
        <v>250</v>
      </c>
      <c r="F544" s="72">
        <v>500</v>
      </c>
      <c r="G544" s="72">
        <f t="shared" si="28"/>
        <v>3256.66</v>
      </c>
      <c r="H544" s="64">
        <v>145.22</v>
      </c>
      <c r="I544" s="72">
        <f t="shared" si="32"/>
        <v>3111.44</v>
      </c>
      <c r="J544" s="72"/>
    </row>
    <row r="545" spans="1:10" ht="25.5" customHeight="1" x14ac:dyDescent="0.2">
      <c r="A545" s="68">
        <f t="shared" si="31"/>
        <v>536</v>
      </c>
      <c r="B545" s="62" t="s">
        <v>834</v>
      </c>
      <c r="C545" s="63" t="s">
        <v>192</v>
      </c>
      <c r="D545" s="64">
        <v>2506.66</v>
      </c>
      <c r="E545" s="64">
        <v>250</v>
      </c>
      <c r="F545" s="72">
        <v>500</v>
      </c>
      <c r="G545" s="72">
        <f t="shared" si="28"/>
        <v>3256.66</v>
      </c>
      <c r="H545" s="64">
        <v>145.22</v>
      </c>
      <c r="I545" s="72">
        <f t="shared" si="32"/>
        <v>3111.44</v>
      </c>
      <c r="J545" s="72"/>
    </row>
    <row r="546" spans="1:10" ht="25.5" customHeight="1" x14ac:dyDescent="0.2">
      <c r="A546" s="68">
        <f t="shared" si="31"/>
        <v>537</v>
      </c>
      <c r="B546" s="62" t="s">
        <v>835</v>
      </c>
      <c r="C546" s="63" t="s">
        <v>192</v>
      </c>
      <c r="D546" s="64">
        <v>2506.66</v>
      </c>
      <c r="E546" s="64">
        <v>250</v>
      </c>
      <c r="F546" s="72">
        <v>500</v>
      </c>
      <c r="G546" s="72">
        <f t="shared" si="28"/>
        <v>3256.66</v>
      </c>
      <c r="H546" s="64">
        <v>145.22</v>
      </c>
      <c r="I546" s="72">
        <f t="shared" si="32"/>
        <v>3111.44</v>
      </c>
      <c r="J546" s="72"/>
    </row>
    <row r="547" spans="1:10" ht="25.5" customHeight="1" x14ac:dyDescent="0.2">
      <c r="A547" s="68">
        <f t="shared" si="31"/>
        <v>538</v>
      </c>
      <c r="B547" s="62" t="s">
        <v>836</v>
      </c>
      <c r="C547" s="63" t="s">
        <v>192</v>
      </c>
      <c r="D547" s="64">
        <v>2506.66</v>
      </c>
      <c r="E547" s="64">
        <v>250</v>
      </c>
      <c r="F547" s="72">
        <v>500</v>
      </c>
      <c r="G547" s="72">
        <f t="shared" si="28"/>
        <v>3256.66</v>
      </c>
      <c r="H547" s="64">
        <v>145.22</v>
      </c>
      <c r="I547" s="72">
        <f t="shared" si="32"/>
        <v>3111.44</v>
      </c>
      <c r="J547" s="72"/>
    </row>
    <row r="548" spans="1:10" ht="25.5" customHeight="1" x14ac:dyDescent="0.2">
      <c r="A548" s="68">
        <f t="shared" si="31"/>
        <v>539</v>
      </c>
      <c r="B548" s="62" t="s">
        <v>837</v>
      </c>
      <c r="C548" s="63" t="s">
        <v>192</v>
      </c>
      <c r="D548" s="64">
        <v>2506.66</v>
      </c>
      <c r="E548" s="64">
        <v>250</v>
      </c>
      <c r="F548" s="72">
        <v>500</v>
      </c>
      <c r="G548" s="72">
        <f t="shared" si="28"/>
        <v>3256.66</v>
      </c>
      <c r="H548" s="64">
        <v>145.22</v>
      </c>
      <c r="I548" s="72">
        <f t="shared" si="32"/>
        <v>3111.44</v>
      </c>
      <c r="J548" s="72"/>
    </row>
    <row r="549" spans="1:10" ht="25.5" customHeight="1" x14ac:dyDescent="0.2">
      <c r="A549" s="68">
        <f t="shared" si="31"/>
        <v>540</v>
      </c>
      <c r="B549" s="62" t="s">
        <v>838</v>
      </c>
      <c r="C549" s="63" t="s">
        <v>192</v>
      </c>
      <c r="D549" s="64">
        <v>2506.66</v>
      </c>
      <c r="E549" s="64">
        <v>250</v>
      </c>
      <c r="F549" s="72">
        <v>500</v>
      </c>
      <c r="G549" s="72">
        <f t="shared" si="28"/>
        <v>3256.66</v>
      </c>
      <c r="H549" s="64">
        <v>145.22</v>
      </c>
      <c r="I549" s="72">
        <f t="shared" si="32"/>
        <v>3111.44</v>
      </c>
      <c r="J549" s="72">
        <v>503</v>
      </c>
    </row>
    <row r="550" spans="1:10" ht="25.5" customHeight="1" x14ac:dyDescent="0.2">
      <c r="A550" s="68">
        <f t="shared" si="31"/>
        <v>541</v>
      </c>
      <c r="B550" s="62" t="s">
        <v>502</v>
      </c>
      <c r="C550" s="63" t="s">
        <v>192</v>
      </c>
      <c r="D550" s="64">
        <v>2506.66</v>
      </c>
      <c r="E550" s="64">
        <v>250</v>
      </c>
      <c r="F550" s="72">
        <v>500</v>
      </c>
      <c r="G550" s="72">
        <f t="shared" si="28"/>
        <v>3256.66</v>
      </c>
      <c r="H550" s="64">
        <v>145.22</v>
      </c>
      <c r="I550" s="72">
        <f t="shared" si="32"/>
        <v>3111.44</v>
      </c>
      <c r="J550" s="72"/>
    </row>
    <row r="551" spans="1:10" ht="25.5" customHeight="1" x14ac:dyDescent="0.2">
      <c r="A551" s="68">
        <f t="shared" si="31"/>
        <v>542</v>
      </c>
      <c r="B551" s="62" t="s">
        <v>464</v>
      </c>
      <c r="C551" s="63" t="s">
        <v>192</v>
      </c>
      <c r="D551" s="64">
        <v>2506.66</v>
      </c>
      <c r="E551" s="64">
        <v>250</v>
      </c>
      <c r="F551" s="72">
        <v>500</v>
      </c>
      <c r="G551" s="72">
        <f t="shared" si="28"/>
        <v>3256.66</v>
      </c>
      <c r="H551" s="64">
        <v>145.22</v>
      </c>
      <c r="I551" s="72">
        <f t="shared" ref="I551:I613" si="33">G551-H551</f>
        <v>3111.44</v>
      </c>
      <c r="J551" s="72"/>
    </row>
    <row r="552" spans="1:10" ht="24.75" customHeight="1" x14ac:dyDescent="0.2">
      <c r="A552" s="68">
        <f t="shared" si="31"/>
        <v>543</v>
      </c>
      <c r="B552" s="62" t="s">
        <v>471</v>
      </c>
      <c r="C552" s="63" t="s">
        <v>192</v>
      </c>
      <c r="D552" s="64">
        <v>2506.66</v>
      </c>
      <c r="E552" s="64">
        <v>250</v>
      </c>
      <c r="F552" s="72">
        <v>500</v>
      </c>
      <c r="G552" s="72">
        <f t="shared" si="28"/>
        <v>3256.66</v>
      </c>
      <c r="H552" s="64">
        <v>145.22</v>
      </c>
      <c r="I552" s="72">
        <f t="shared" si="33"/>
        <v>3111.44</v>
      </c>
      <c r="J552" s="72"/>
    </row>
    <row r="553" spans="1:10" ht="25.5" customHeight="1" x14ac:dyDescent="0.2">
      <c r="A553" s="68">
        <f t="shared" si="31"/>
        <v>544</v>
      </c>
      <c r="B553" s="62" t="s">
        <v>479</v>
      </c>
      <c r="C553" s="63" t="s">
        <v>192</v>
      </c>
      <c r="D553" s="64">
        <v>2506.66</v>
      </c>
      <c r="E553" s="64">
        <v>250</v>
      </c>
      <c r="F553" s="72">
        <v>500</v>
      </c>
      <c r="G553" s="72">
        <f t="shared" si="28"/>
        <v>3256.66</v>
      </c>
      <c r="H553" s="64">
        <v>145.22</v>
      </c>
      <c r="I553" s="72">
        <f t="shared" si="33"/>
        <v>3111.44</v>
      </c>
      <c r="J553" s="72"/>
    </row>
    <row r="554" spans="1:10" ht="25.5" customHeight="1" x14ac:dyDescent="0.2">
      <c r="A554" s="68">
        <f t="shared" si="31"/>
        <v>545</v>
      </c>
      <c r="B554" s="62" t="s">
        <v>533</v>
      </c>
      <c r="C554" s="63" t="s">
        <v>192</v>
      </c>
      <c r="D554" s="64">
        <v>2506.66</v>
      </c>
      <c r="E554" s="64">
        <v>250</v>
      </c>
      <c r="F554" s="72">
        <v>500</v>
      </c>
      <c r="G554" s="72">
        <f t="shared" si="28"/>
        <v>3256.66</v>
      </c>
      <c r="H554" s="64">
        <v>145.22</v>
      </c>
      <c r="I554" s="72">
        <f t="shared" si="33"/>
        <v>3111.44</v>
      </c>
      <c r="J554" s="72"/>
    </row>
    <row r="555" spans="1:10" ht="25.5" customHeight="1" x14ac:dyDescent="0.2">
      <c r="A555" s="68">
        <f t="shared" si="31"/>
        <v>546</v>
      </c>
      <c r="B555" s="62" t="s">
        <v>839</v>
      </c>
      <c r="C555" s="63" t="s">
        <v>192</v>
      </c>
      <c r="D555" s="64">
        <v>2506.66</v>
      </c>
      <c r="E555" s="64">
        <v>250</v>
      </c>
      <c r="F555" s="72">
        <v>500</v>
      </c>
      <c r="G555" s="72">
        <f t="shared" si="28"/>
        <v>3256.66</v>
      </c>
      <c r="H555" s="64">
        <v>145.22</v>
      </c>
      <c r="I555" s="72">
        <f t="shared" si="33"/>
        <v>3111.44</v>
      </c>
      <c r="J555" s="72"/>
    </row>
    <row r="556" spans="1:10" ht="25.5" customHeight="1" x14ac:dyDescent="0.2">
      <c r="A556" s="68">
        <f t="shared" si="31"/>
        <v>547</v>
      </c>
      <c r="B556" s="62" t="s">
        <v>485</v>
      </c>
      <c r="C556" s="63" t="s">
        <v>192</v>
      </c>
      <c r="D556" s="64">
        <v>2506.66</v>
      </c>
      <c r="E556" s="64">
        <v>250</v>
      </c>
      <c r="F556" s="72">
        <v>500</v>
      </c>
      <c r="G556" s="72">
        <f t="shared" si="28"/>
        <v>3256.66</v>
      </c>
      <c r="H556" s="64">
        <v>145.22</v>
      </c>
      <c r="I556" s="72">
        <f t="shared" si="33"/>
        <v>3111.44</v>
      </c>
      <c r="J556" s="72"/>
    </row>
    <row r="557" spans="1:10" ht="25.5" customHeight="1" x14ac:dyDescent="0.2">
      <c r="A557" s="68">
        <f t="shared" si="31"/>
        <v>548</v>
      </c>
      <c r="B557" s="62" t="s">
        <v>831</v>
      </c>
      <c r="C557" s="63" t="s">
        <v>192</v>
      </c>
      <c r="D557" s="64">
        <v>2506.66</v>
      </c>
      <c r="E557" s="64">
        <v>250</v>
      </c>
      <c r="F557" s="72">
        <v>500</v>
      </c>
      <c r="G557" s="72">
        <f t="shared" si="28"/>
        <v>3256.66</v>
      </c>
      <c r="H557" s="64">
        <v>145.22</v>
      </c>
      <c r="I557" s="72">
        <f t="shared" si="33"/>
        <v>3111.44</v>
      </c>
      <c r="J557" s="72"/>
    </row>
    <row r="558" spans="1:10" ht="25.5" customHeight="1" x14ac:dyDescent="0.2">
      <c r="A558" s="68">
        <f t="shared" si="31"/>
        <v>549</v>
      </c>
      <c r="B558" s="62" t="s">
        <v>517</v>
      </c>
      <c r="C558" s="63" t="s">
        <v>192</v>
      </c>
      <c r="D558" s="64">
        <v>2506.66</v>
      </c>
      <c r="E558" s="64">
        <v>250</v>
      </c>
      <c r="F558" s="72">
        <v>500</v>
      </c>
      <c r="G558" s="72">
        <f t="shared" si="28"/>
        <v>3256.66</v>
      </c>
      <c r="H558" s="64">
        <v>145.22</v>
      </c>
      <c r="I558" s="72">
        <f t="shared" si="33"/>
        <v>3111.44</v>
      </c>
      <c r="J558" s="72"/>
    </row>
    <row r="559" spans="1:10" ht="25.5" customHeight="1" x14ac:dyDescent="0.2">
      <c r="A559" s="68">
        <f t="shared" si="31"/>
        <v>550</v>
      </c>
      <c r="B559" s="62" t="s">
        <v>462</v>
      </c>
      <c r="C559" s="63" t="s">
        <v>192</v>
      </c>
      <c r="D559" s="64">
        <v>2506.66</v>
      </c>
      <c r="E559" s="64">
        <v>250</v>
      </c>
      <c r="F559" s="72">
        <v>500</v>
      </c>
      <c r="G559" s="72">
        <f t="shared" si="28"/>
        <v>3256.66</v>
      </c>
      <c r="H559" s="64">
        <v>145.22</v>
      </c>
      <c r="I559" s="72">
        <f t="shared" si="33"/>
        <v>3111.44</v>
      </c>
      <c r="J559" s="72"/>
    </row>
    <row r="560" spans="1:10" ht="25.5" customHeight="1" x14ac:dyDescent="0.2">
      <c r="A560" s="68">
        <f t="shared" si="31"/>
        <v>551</v>
      </c>
      <c r="B560" s="62" t="s">
        <v>463</v>
      </c>
      <c r="C560" s="63" t="s">
        <v>192</v>
      </c>
      <c r="D560" s="64">
        <v>2506.66</v>
      </c>
      <c r="E560" s="64">
        <v>250</v>
      </c>
      <c r="F560" s="72">
        <v>500</v>
      </c>
      <c r="G560" s="72">
        <f t="shared" si="28"/>
        <v>3256.66</v>
      </c>
      <c r="H560" s="64">
        <v>145.22</v>
      </c>
      <c r="I560" s="72">
        <f t="shared" si="33"/>
        <v>3111.44</v>
      </c>
      <c r="J560" s="72"/>
    </row>
    <row r="561" spans="1:10" ht="25.5" customHeight="1" x14ac:dyDescent="0.2">
      <c r="A561" s="68">
        <f t="shared" si="31"/>
        <v>552</v>
      </c>
      <c r="B561" s="62" t="s">
        <v>529</v>
      </c>
      <c r="C561" s="63" t="s">
        <v>192</v>
      </c>
      <c r="D561" s="64">
        <v>2506.66</v>
      </c>
      <c r="E561" s="64">
        <v>250</v>
      </c>
      <c r="F561" s="72">
        <v>500</v>
      </c>
      <c r="G561" s="72">
        <f t="shared" si="28"/>
        <v>3256.66</v>
      </c>
      <c r="H561" s="64">
        <v>145.22</v>
      </c>
      <c r="I561" s="72">
        <f t="shared" si="33"/>
        <v>3111.44</v>
      </c>
      <c r="J561" s="72"/>
    </row>
    <row r="562" spans="1:10" ht="25.5" customHeight="1" x14ac:dyDescent="0.2">
      <c r="A562" s="68">
        <f t="shared" si="31"/>
        <v>553</v>
      </c>
      <c r="B562" s="62" t="s">
        <v>504</v>
      </c>
      <c r="C562" s="63" t="s">
        <v>192</v>
      </c>
      <c r="D562" s="64">
        <v>2506.66</v>
      </c>
      <c r="E562" s="64">
        <v>250</v>
      </c>
      <c r="F562" s="72">
        <v>500</v>
      </c>
      <c r="G562" s="72">
        <f t="shared" si="28"/>
        <v>3256.66</v>
      </c>
      <c r="H562" s="64">
        <v>145.22</v>
      </c>
      <c r="I562" s="72">
        <f t="shared" si="33"/>
        <v>3111.44</v>
      </c>
      <c r="J562" s="72"/>
    </row>
    <row r="563" spans="1:10" ht="25.5" customHeight="1" x14ac:dyDescent="0.2">
      <c r="A563" s="68">
        <f t="shared" si="31"/>
        <v>554</v>
      </c>
      <c r="B563" s="62" t="s">
        <v>813</v>
      </c>
      <c r="C563" s="63" t="s">
        <v>192</v>
      </c>
      <c r="D563" s="64">
        <v>2506.66</v>
      </c>
      <c r="E563" s="64">
        <v>250</v>
      </c>
      <c r="F563" s="72">
        <v>500</v>
      </c>
      <c r="G563" s="72">
        <f t="shared" si="28"/>
        <v>3256.66</v>
      </c>
      <c r="H563" s="64">
        <v>145.22</v>
      </c>
      <c r="I563" s="72">
        <f t="shared" si="33"/>
        <v>3111.44</v>
      </c>
      <c r="J563" s="72"/>
    </row>
    <row r="564" spans="1:10" ht="25.5" customHeight="1" x14ac:dyDescent="0.2">
      <c r="A564" s="68">
        <f t="shared" si="31"/>
        <v>555</v>
      </c>
      <c r="B564" s="62" t="s">
        <v>482</v>
      </c>
      <c r="C564" s="63" t="s">
        <v>192</v>
      </c>
      <c r="D564" s="64">
        <v>2506.66</v>
      </c>
      <c r="E564" s="64">
        <v>250</v>
      </c>
      <c r="F564" s="72">
        <v>500</v>
      </c>
      <c r="G564" s="72">
        <f t="shared" si="28"/>
        <v>3256.66</v>
      </c>
      <c r="H564" s="64">
        <v>145.22</v>
      </c>
      <c r="I564" s="72">
        <f t="shared" si="33"/>
        <v>3111.44</v>
      </c>
      <c r="J564" s="72"/>
    </row>
    <row r="565" spans="1:10" ht="25.5" customHeight="1" x14ac:dyDescent="0.2">
      <c r="A565" s="68">
        <f t="shared" si="31"/>
        <v>556</v>
      </c>
      <c r="B565" s="62" t="s">
        <v>515</v>
      </c>
      <c r="C565" s="63" t="s">
        <v>192</v>
      </c>
      <c r="D565" s="64">
        <v>2506.66</v>
      </c>
      <c r="E565" s="64">
        <v>250</v>
      </c>
      <c r="F565" s="72">
        <v>500</v>
      </c>
      <c r="G565" s="72">
        <f t="shared" si="28"/>
        <v>3256.66</v>
      </c>
      <c r="H565" s="64">
        <v>145.22</v>
      </c>
      <c r="I565" s="72">
        <f t="shared" si="33"/>
        <v>3111.44</v>
      </c>
      <c r="J565" s="72"/>
    </row>
    <row r="566" spans="1:10" ht="25.5" customHeight="1" x14ac:dyDescent="0.2">
      <c r="A566" s="68">
        <f t="shared" si="31"/>
        <v>557</v>
      </c>
      <c r="B566" s="62" t="s">
        <v>516</v>
      </c>
      <c r="C566" s="63" t="s">
        <v>192</v>
      </c>
      <c r="D566" s="64">
        <v>2506.66</v>
      </c>
      <c r="E566" s="64">
        <v>250</v>
      </c>
      <c r="F566" s="72">
        <v>500</v>
      </c>
      <c r="G566" s="72">
        <f t="shared" si="28"/>
        <v>3256.66</v>
      </c>
      <c r="H566" s="64">
        <v>145.22</v>
      </c>
      <c r="I566" s="72">
        <f t="shared" si="33"/>
        <v>3111.44</v>
      </c>
      <c r="J566" s="72"/>
    </row>
    <row r="567" spans="1:10" ht="25.5" customHeight="1" x14ac:dyDescent="0.2">
      <c r="A567" s="68">
        <f t="shared" si="31"/>
        <v>558</v>
      </c>
      <c r="B567" s="62" t="s">
        <v>536</v>
      </c>
      <c r="C567" s="63" t="s">
        <v>192</v>
      </c>
      <c r="D567" s="64">
        <v>2506.66</v>
      </c>
      <c r="E567" s="64">
        <v>250</v>
      </c>
      <c r="F567" s="72">
        <v>500</v>
      </c>
      <c r="G567" s="72">
        <f t="shared" si="28"/>
        <v>3256.66</v>
      </c>
      <c r="H567" s="64">
        <v>145.22</v>
      </c>
      <c r="I567" s="72">
        <f t="shared" si="33"/>
        <v>3111.44</v>
      </c>
      <c r="J567" s="72"/>
    </row>
    <row r="568" spans="1:10" ht="25.5" customHeight="1" x14ac:dyDescent="0.2">
      <c r="A568" s="68">
        <f t="shared" si="31"/>
        <v>559</v>
      </c>
      <c r="B568" s="62" t="s">
        <v>537</v>
      </c>
      <c r="C568" s="63" t="s">
        <v>192</v>
      </c>
      <c r="D568" s="64">
        <v>2506.66</v>
      </c>
      <c r="E568" s="64">
        <v>250</v>
      </c>
      <c r="F568" s="72">
        <v>500</v>
      </c>
      <c r="G568" s="72">
        <f t="shared" si="28"/>
        <v>3256.66</v>
      </c>
      <c r="H568" s="64">
        <v>145.22</v>
      </c>
      <c r="I568" s="72">
        <f t="shared" si="33"/>
        <v>3111.44</v>
      </c>
      <c r="J568" s="72"/>
    </row>
    <row r="569" spans="1:10" ht="25.5" customHeight="1" x14ac:dyDescent="0.2">
      <c r="A569" s="68">
        <f t="shared" si="31"/>
        <v>560</v>
      </c>
      <c r="B569" s="62" t="s">
        <v>538</v>
      </c>
      <c r="C569" s="63" t="s">
        <v>192</v>
      </c>
      <c r="D569" s="64">
        <v>2506.66</v>
      </c>
      <c r="E569" s="64">
        <v>250</v>
      </c>
      <c r="F569" s="72">
        <v>500</v>
      </c>
      <c r="G569" s="72">
        <f t="shared" si="28"/>
        <v>3256.66</v>
      </c>
      <c r="H569" s="64">
        <v>145.22</v>
      </c>
      <c r="I569" s="72">
        <f t="shared" si="33"/>
        <v>3111.44</v>
      </c>
      <c r="J569" s="72"/>
    </row>
    <row r="570" spans="1:10" ht="25.5" customHeight="1" x14ac:dyDescent="0.2">
      <c r="A570" s="68">
        <f t="shared" ref="A570:A615" si="34">1+A569</f>
        <v>561</v>
      </c>
      <c r="B570" s="62" t="s">
        <v>488</v>
      </c>
      <c r="C570" s="63" t="s">
        <v>192</v>
      </c>
      <c r="D570" s="64">
        <v>2506.66</v>
      </c>
      <c r="E570" s="64">
        <v>250</v>
      </c>
      <c r="F570" s="72">
        <v>500</v>
      </c>
      <c r="G570" s="72">
        <f t="shared" si="28"/>
        <v>3256.66</v>
      </c>
      <c r="H570" s="64">
        <v>145.22</v>
      </c>
      <c r="I570" s="72">
        <f t="shared" si="33"/>
        <v>3111.44</v>
      </c>
      <c r="J570" s="72"/>
    </row>
    <row r="571" spans="1:10" ht="25.5" customHeight="1" x14ac:dyDescent="0.2">
      <c r="A571" s="68">
        <f t="shared" si="34"/>
        <v>562</v>
      </c>
      <c r="B571" s="62" t="s">
        <v>489</v>
      </c>
      <c r="C571" s="63" t="s">
        <v>192</v>
      </c>
      <c r="D571" s="64">
        <v>2506.66</v>
      </c>
      <c r="E571" s="64">
        <v>250</v>
      </c>
      <c r="F571" s="72">
        <v>500</v>
      </c>
      <c r="G571" s="72">
        <f t="shared" si="28"/>
        <v>3256.66</v>
      </c>
      <c r="H571" s="64">
        <v>145.22</v>
      </c>
      <c r="I571" s="72">
        <f t="shared" si="33"/>
        <v>3111.44</v>
      </c>
      <c r="J571" s="72"/>
    </row>
    <row r="572" spans="1:10" ht="25.5" customHeight="1" x14ac:dyDescent="0.2">
      <c r="A572" s="68">
        <f t="shared" si="34"/>
        <v>563</v>
      </c>
      <c r="B572" s="62" t="s">
        <v>535</v>
      </c>
      <c r="C572" s="63" t="s">
        <v>192</v>
      </c>
      <c r="D572" s="64">
        <v>2506.66</v>
      </c>
      <c r="E572" s="64">
        <v>250</v>
      </c>
      <c r="F572" s="72">
        <v>500</v>
      </c>
      <c r="G572" s="72">
        <f t="shared" si="28"/>
        <v>3256.66</v>
      </c>
      <c r="H572" s="64">
        <v>145.22</v>
      </c>
      <c r="I572" s="72">
        <f t="shared" si="33"/>
        <v>3111.44</v>
      </c>
      <c r="J572" s="72"/>
    </row>
    <row r="573" spans="1:10" ht="25.5" customHeight="1" x14ac:dyDescent="0.2">
      <c r="A573" s="68">
        <f t="shared" si="34"/>
        <v>564</v>
      </c>
      <c r="B573" s="62" t="s">
        <v>829</v>
      </c>
      <c r="C573" s="63" t="s">
        <v>192</v>
      </c>
      <c r="D573" s="64">
        <v>2506.66</v>
      </c>
      <c r="E573" s="64">
        <v>250</v>
      </c>
      <c r="F573" s="72">
        <v>500</v>
      </c>
      <c r="G573" s="72">
        <f t="shared" si="28"/>
        <v>3256.66</v>
      </c>
      <c r="H573" s="64">
        <v>145.22</v>
      </c>
      <c r="I573" s="72">
        <f t="shared" si="33"/>
        <v>3111.44</v>
      </c>
      <c r="J573" s="72"/>
    </row>
    <row r="574" spans="1:10" ht="25.5" customHeight="1" x14ac:dyDescent="0.2">
      <c r="A574" s="68">
        <f t="shared" si="34"/>
        <v>565</v>
      </c>
      <c r="B574" s="62" t="s">
        <v>505</v>
      </c>
      <c r="C574" s="63" t="s">
        <v>192</v>
      </c>
      <c r="D574" s="64">
        <v>2506.66</v>
      </c>
      <c r="E574" s="64">
        <v>250</v>
      </c>
      <c r="F574" s="72">
        <v>500</v>
      </c>
      <c r="G574" s="72">
        <f t="shared" si="28"/>
        <v>3256.66</v>
      </c>
      <c r="H574" s="64">
        <v>145.22</v>
      </c>
      <c r="I574" s="72">
        <f t="shared" si="33"/>
        <v>3111.44</v>
      </c>
      <c r="J574" s="72"/>
    </row>
    <row r="575" spans="1:10" ht="25.5" customHeight="1" x14ac:dyDescent="0.2">
      <c r="A575" s="68">
        <f t="shared" si="34"/>
        <v>566</v>
      </c>
      <c r="B575" s="62" t="s">
        <v>830</v>
      </c>
      <c r="C575" s="63" t="s">
        <v>192</v>
      </c>
      <c r="D575" s="64">
        <v>2506.66</v>
      </c>
      <c r="E575" s="64">
        <v>250</v>
      </c>
      <c r="F575" s="72">
        <v>500</v>
      </c>
      <c r="G575" s="72">
        <f t="shared" si="28"/>
        <v>3256.66</v>
      </c>
      <c r="H575" s="64">
        <v>145.22</v>
      </c>
      <c r="I575" s="72">
        <f t="shared" si="33"/>
        <v>3111.44</v>
      </c>
      <c r="J575" s="72"/>
    </row>
    <row r="576" spans="1:10" ht="25.5" customHeight="1" x14ac:dyDescent="0.2">
      <c r="A576" s="68">
        <f t="shared" si="34"/>
        <v>567</v>
      </c>
      <c r="B576" s="62" t="s">
        <v>457</v>
      </c>
      <c r="C576" s="63" t="s">
        <v>192</v>
      </c>
      <c r="D576" s="64">
        <v>2506.66</v>
      </c>
      <c r="E576" s="64">
        <v>250</v>
      </c>
      <c r="F576" s="72">
        <v>500</v>
      </c>
      <c r="G576" s="72">
        <f t="shared" si="28"/>
        <v>3256.66</v>
      </c>
      <c r="H576" s="64">
        <v>145.22</v>
      </c>
      <c r="I576" s="72">
        <f t="shared" si="33"/>
        <v>3111.44</v>
      </c>
      <c r="J576" s="72"/>
    </row>
    <row r="577" spans="1:10" ht="25.5" customHeight="1" x14ac:dyDescent="0.2">
      <c r="A577" s="68">
        <f t="shared" si="34"/>
        <v>568</v>
      </c>
      <c r="B577" s="62" t="s">
        <v>814</v>
      </c>
      <c r="C577" s="63" t="s">
        <v>192</v>
      </c>
      <c r="D577" s="64">
        <v>2506.66</v>
      </c>
      <c r="E577" s="64">
        <v>250</v>
      </c>
      <c r="F577" s="72">
        <v>500</v>
      </c>
      <c r="G577" s="72">
        <f t="shared" si="28"/>
        <v>3256.66</v>
      </c>
      <c r="H577" s="64">
        <v>145.22</v>
      </c>
      <c r="I577" s="72">
        <f t="shared" si="33"/>
        <v>3111.44</v>
      </c>
      <c r="J577" s="72"/>
    </row>
    <row r="578" spans="1:10" ht="25.5" customHeight="1" x14ac:dyDescent="0.2">
      <c r="A578" s="68">
        <f t="shared" si="34"/>
        <v>569</v>
      </c>
      <c r="B578" s="62" t="s">
        <v>466</v>
      </c>
      <c r="C578" s="63" t="s">
        <v>192</v>
      </c>
      <c r="D578" s="64">
        <v>2506.66</v>
      </c>
      <c r="E578" s="64">
        <v>250</v>
      </c>
      <c r="F578" s="72">
        <v>500</v>
      </c>
      <c r="G578" s="72">
        <f t="shared" si="28"/>
        <v>3256.66</v>
      </c>
      <c r="H578" s="64">
        <v>145.22</v>
      </c>
      <c r="I578" s="72">
        <f t="shared" si="33"/>
        <v>3111.44</v>
      </c>
      <c r="J578" s="72"/>
    </row>
    <row r="579" spans="1:10" ht="25.5" customHeight="1" x14ac:dyDescent="0.2">
      <c r="A579" s="68">
        <f t="shared" si="34"/>
        <v>570</v>
      </c>
      <c r="B579" s="62" t="s">
        <v>469</v>
      </c>
      <c r="C579" s="63" t="s">
        <v>192</v>
      </c>
      <c r="D579" s="64">
        <v>2506.66</v>
      </c>
      <c r="E579" s="64">
        <v>250</v>
      </c>
      <c r="F579" s="72">
        <v>500</v>
      </c>
      <c r="G579" s="72">
        <f t="shared" si="28"/>
        <v>3256.66</v>
      </c>
      <c r="H579" s="64">
        <v>145.22</v>
      </c>
      <c r="I579" s="72">
        <f t="shared" si="33"/>
        <v>3111.44</v>
      </c>
      <c r="J579" s="72"/>
    </row>
    <row r="580" spans="1:10" ht="25.5" customHeight="1" x14ac:dyDescent="0.2">
      <c r="A580" s="68">
        <f t="shared" si="34"/>
        <v>571</v>
      </c>
      <c r="B580" s="62" t="s">
        <v>472</v>
      </c>
      <c r="C580" s="63" t="s">
        <v>192</v>
      </c>
      <c r="D580" s="64">
        <v>2506.66</v>
      </c>
      <c r="E580" s="64">
        <v>250</v>
      </c>
      <c r="F580" s="72">
        <v>500</v>
      </c>
      <c r="G580" s="72">
        <f t="shared" si="28"/>
        <v>3256.66</v>
      </c>
      <c r="H580" s="64">
        <v>145.22</v>
      </c>
      <c r="I580" s="72">
        <f t="shared" si="33"/>
        <v>3111.44</v>
      </c>
      <c r="J580" s="72"/>
    </row>
    <row r="581" spans="1:10" ht="25.5" customHeight="1" x14ac:dyDescent="0.2">
      <c r="A581" s="68">
        <f t="shared" si="34"/>
        <v>572</v>
      </c>
      <c r="B581" s="62" t="s">
        <v>481</v>
      </c>
      <c r="C581" s="63" t="s">
        <v>192</v>
      </c>
      <c r="D581" s="64">
        <v>2506.66</v>
      </c>
      <c r="E581" s="64">
        <v>250</v>
      </c>
      <c r="F581" s="72">
        <v>500</v>
      </c>
      <c r="G581" s="72">
        <f t="shared" ref="G581:G615" si="35">SUM(D581:F581)</f>
        <v>3256.66</v>
      </c>
      <c r="H581" s="64">
        <v>145.22</v>
      </c>
      <c r="I581" s="72">
        <f t="shared" si="33"/>
        <v>3111.44</v>
      </c>
      <c r="J581" s="72"/>
    </row>
    <row r="582" spans="1:10" ht="25.5" customHeight="1" x14ac:dyDescent="0.2">
      <c r="A582" s="68">
        <f t="shared" si="34"/>
        <v>573</v>
      </c>
      <c r="B582" s="62" t="s">
        <v>507</v>
      </c>
      <c r="C582" s="63" t="s">
        <v>192</v>
      </c>
      <c r="D582" s="64">
        <v>2506.66</v>
      </c>
      <c r="E582" s="64">
        <v>250</v>
      </c>
      <c r="F582" s="72">
        <v>500</v>
      </c>
      <c r="G582" s="72">
        <f t="shared" si="35"/>
        <v>3256.66</v>
      </c>
      <c r="H582" s="64">
        <v>145.22</v>
      </c>
      <c r="I582" s="72">
        <f t="shared" si="33"/>
        <v>3111.44</v>
      </c>
      <c r="J582" s="72"/>
    </row>
    <row r="583" spans="1:10" ht="25.5" customHeight="1" x14ac:dyDescent="0.2">
      <c r="A583" s="68">
        <f t="shared" si="34"/>
        <v>574</v>
      </c>
      <c r="B583" s="62" t="s">
        <v>476</v>
      </c>
      <c r="C583" s="63" t="s">
        <v>192</v>
      </c>
      <c r="D583" s="64">
        <v>2506.66</v>
      </c>
      <c r="E583" s="64">
        <v>250</v>
      </c>
      <c r="F583" s="72">
        <v>500</v>
      </c>
      <c r="G583" s="72">
        <f t="shared" si="35"/>
        <v>3256.66</v>
      </c>
      <c r="H583" s="64">
        <v>145.22</v>
      </c>
      <c r="I583" s="72">
        <f t="shared" si="33"/>
        <v>3111.44</v>
      </c>
      <c r="J583" s="72"/>
    </row>
    <row r="584" spans="1:10" ht="25.5" customHeight="1" x14ac:dyDescent="0.2">
      <c r="A584" s="68">
        <f t="shared" si="34"/>
        <v>575</v>
      </c>
      <c r="B584" s="62" t="s">
        <v>484</v>
      </c>
      <c r="C584" s="63" t="s">
        <v>192</v>
      </c>
      <c r="D584" s="64">
        <v>2506.66</v>
      </c>
      <c r="E584" s="64">
        <v>250</v>
      </c>
      <c r="F584" s="72">
        <v>500</v>
      </c>
      <c r="G584" s="72">
        <f t="shared" si="35"/>
        <v>3256.66</v>
      </c>
      <c r="H584" s="64">
        <v>145.22</v>
      </c>
      <c r="I584" s="72">
        <f t="shared" si="33"/>
        <v>3111.44</v>
      </c>
      <c r="J584" s="72"/>
    </row>
    <row r="585" spans="1:10" ht="25.5" customHeight="1" x14ac:dyDescent="0.2">
      <c r="A585" s="68">
        <f t="shared" si="34"/>
        <v>576</v>
      </c>
      <c r="B585" s="62" t="s">
        <v>506</v>
      </c>
      <c r="C585" s="63" t="s">
        <v>192</v>
      </c>
      <c r="D585" s="64">
        <v>2506.66</v>
      </c>
      <c r="E585" s="64">
        <v>250</v>
      </c>
      <c r="F585" s="72">
        <v>500</v>
      </c>
      <c r="G585" s="72">
        <f t="shared" si="35"/>
        <v>3256.66</v>
      </c>
      <c r="H585" s="64">
        <v>145.22</v>
      </c>
      <c r="I585" s="72">
        <f t="shared" si="33"/>
        <v>3111.44</v>
      </c>
      <c r="J585" s="72"/>
    </row>
    <row r="586" spans="1:10" ht="25.5" customHeight="1" x14ac:dyDescent="0.2">
      <c r="A586" s="68">
        <f t="shared" si="34"/>
        <v>577</v>
      </c>
      <c r="B586" s="62" t="s">
        <v>812</v>
      </c>
      <c r="C586" s="63" t="s">
        <v>192</v>
      </c>
      <c r="D586" s="64">
        <v>2506.66</v>
      </c>
      <c r="E586" s="64">
        <v>250</v>
      </c>
      <c r="F586" s="72">
        <v>500</v>
      </c>
      <c r="G586" s="72">
        <f t="shared" si="35"/>
        <v>3256.66</v>
      </c>
      <c r="H586" s="64">
        <v>145.22</v>
      </c>
      <c r="I586" s="72">
        <f t="shared" si="33"/>
        <v>3111.44</v>
      </c>
      <c r="J586" s="72"/>
    </row>
    <row r="587" spans="1:10" ht="25.5" customHeight="1" x14ac:dyDescent="0.2">
      <c r="A587" s="68">
        <f t="shared" si="34"/>
        <v>578</v>
      </c>
      <c r="B587" s="62" t="s">
        <v>456</v>
      </c>
      <c r="C587" s="63" t="s">
        <v>192</v>
      </c>
      <c r="D587" s="64">
        <v>2506.66</v>
      </c>
      <c r="E587" s="64">
        <v>250</v>
      </c>
      <c r="F587" s="72">
        <v>500</v>
      </c>
      <c r="G587" s="72">
        <f t="shared" si="35"/>
        <v>3256.66</v>
      </c>
      <c r="H587" s="64">
        <v>145.22</v>
      </c>
      <c r="I587" s="72">
        <f t="shared" si="33"/>
        <v>3111.44</v>
      </c>
      <c r="J587" s="72"/>
    </row>
    <row r="588" spans="1:10" ht="25.5" customHeight="1" x14ac:dyDescent="0.2">
      <c r="A588" s="68">
        <f t="shared" si="34"/>
        <v>579</v>
      </c>
      <c r="B588" s="62" t="s">
        <v>818</v>
      </c>
      <c r="C588" s="63" t="s">
        <v>192</v>
      </c>
      <c r="D588" s="64">
        <v>2506.66</v>
      </c>
      <c r="E588" s="64">
        <v>250</v>
      </c>
      <c r="F588" s="72">
        <v>500</v>
      </c>
      <c r="G588" s="72">
        <f t="shared" si="35"/>
        <v>3256.66</v>
      </c>
      <c r="H588" s="64">
        <v>145.22</v>
      </c>
      <c r="I588" s="72">
        <f t="shared" si="33"/>
        <v>3111.44</v>
      </c>
      <c r="J588" s="72"/>
    </row>
    <row r="589" spans="1:10" ht="25.5" customHeight="1" x14ac:dyDescent="0.2">
      <c r="A589" s="68">
        <f t="shared" si="34"/>
        <v>580</v>
      </c>
      <c r="B589" s="62" t="s">
        <v>486</v>
      </c>
      <c r="C589" s="63" t="s">
        <v>192</v>
      </c>
      <c r="D589" s="64">
        <v>2506.66</v>
      </c>
      <c r="E589" s="64">
        <v>250</v>
      </c>
      <c r="F589" s="72">
        <v>500</v>
      </c>
      <c r="G589" s="72">
        <f t="shared" si="35"/>
        <v>3256.66</v>
      </c>
      <c r="H589" s="64">
        <v>145.22</v>
      </c>
      <c r="I589" s="72">
        <f t="shared" si="33"/>
        <v>3111.44</v>
      </c>
      <c r="J589" s="72"/>
    </row>
    <row r="590" spans="1:10" ht="25.5" customHeight="1" x14ac:dyDescent="0.2">
      <c r="A590" s="68">
        <f t="shared" si="34"/>
        <v>581</v>
      </c>
      <c r="B590" s="62" t="s">
        <v>828</v>
      </c>
      <c r="C590" s="63" t="s">
        <v>192</v>
      </c>
      <c r="D590" s="64">
        <v>2506.66</v>
      </c>
      <c r="E590" s="64">
        <v>250</v>
      </c>
      <c r="F590" s="72">
        <v>500</v>
      </c>
      <c r="G590" s="72">
        <f t="shared" si="35"/>
        <v>3256.66</v>
      </c>
      <c r="H590" s="64">
        <v>145.22</v>
      </c>
      <c r="I590" s="72">
        <f t="shared" si="33"/>
        <v>3111.44</v>
      </c>
      <c r="J590" s="72"/>
    </row>
    <row r="591" spans="1:10" ht="25.5" customHeight="1" x14ac:dyDescent="0.2">
      <c r="A591" s="68">
        <f t="shared" si="34"/>
        <v>582</v>
      </c>
      <c r="B591" s="62" t="s">
        <v>520</v>
      </c>
      <c r="C591" s="63" t="s">
        <v>192</v>
      </c>
      <c r="D591" s="64">
        <v>2506.66</v>
      </c>
      <c r="E591" s="64">
        <v>250</v>
      </c>
      <c r="F591" s="72">
        <v>500</v>
      </c>
      <c r="G591" s="72">
        <f t="shared" si="35"/>
        <v>3256.66</v>
      </c>
      <c r="H591" s="64">
        <v>145.22</v>
      </c>
      <c r="I591" s="72">
        <f t="shared" si="33"/>
        <v>3111.44</v>
      </c>
      <c r="J591" s="72"/>
    </row>
    <row r="592" spans="1:10" ht="25.5" customHeight="1" x14ac:dyDescent="0.2">
      <c r="A592" s="68">
        <f t="shared" si="34"/>
        <v>583</v>
      </c>
      <c r="B592" s="62" t="s">
        <v>528</v>
      </c>
      <c r="C592" s="63" t="s">
        <v>192</v>
      </c>
      <c r="D592" s="64">
        <v>2506.66</v>
      </c>
      <c r="E592" s="64">
        <v>250</v>
      </c>
      <c r="F592" s="72">
        <v>500</v>
      </c>
      <c r="G592" s="72">
        <f t="shared" si="35"/>
        <v>3256.66</v>
      </c>
      <c r="H592" s="64">
        <v>145.22</v>
      </c>
      <c r="I592" s="72">
        <f t="shared" si="33"/>
        <v>3111.44</v>
      </c>
      <c r="J592" s="72"/>
    </row>
    <row r="593" spans="1:10" ht="25.5" customHeight="1" x14ac:dyDescent="0.2">
      <c r="A593" s="68">
        <f t="shared" si="34"/>
        <v>584</v>
      </c>
      <c r="B593" s="62" t="s">
        <v>530</v>
      </c>
      <c r="C593" s="63" t="s">
        <v>192</v>
      </c>
      <c r="D593" s="64">
        <v>2506.66</v>
      </c>
      <c r="E593" s="64">
        <v>250</v>
      </c>
      <c r="F593" s="72">
        <v>500</v>
      </c>
      <c r="G593" s="72">
        <f t="shared" si="35"/>
        <v>3256.66</v>
      </c>
      <c r="H593" s="64">
        <v>145.22</v>
      </c>
      <c r="I593" s="72">
        <f t="shared" si="33"/>
        <v>3111.44</v>
      </c>
      <c r="J593" s="72"/>
    </row>
    <row r="594" spans="1:10" ht="25.5" customHeight="1" x14ac:dyDescent="0.2">
      <c r="A594" s="68">
        <f t="shared" si="34"/>
        <v>585</v>
      </c>
      <c r="B594" s="62" t="s">
        <v>454</v>
      </c>
      <c r="C594" s="63" t="s">
        <v>192</v>
      </c>
      <c r="D594" s="64">
        <v>2506.66</v>
      </c>
      <c r="E594" s="64">
        <v>250</v>
      </c>
      <c r="F594" s="72">
        <v>500</v>
      </c>
      <c r="G594" s="72">
        <f t="shared" si="35"/>
        <v>3256.66</v>
      </c>
      <c r="H594" s="64">
        <v>145.22</v>
      </c>
      <c r="I594" s="72">
        <f t="shared" si="33"/>
        <v>3111.44</v>
      </c>
      <c r="J594" s="72"/>
    </row>
    <row r="595" spans="1:10" ht="25.5" customHeight="1" x14ac:dyDescent="0.2">
      <c r="A595" s="68">
        <f t="shared" si="34"/>
        <v>586</v>
      </c>
      <c r="B595" s="62" t="s">
        <v>455</v>
      </c>
      <c r="C595" s="63" t="s">
        <v>192</v>
      </c>
      <c r="D595" s="64">
        <v>2506.66</v>
      </c>
      <c r="E595" s="64">
        <v>250</v>
      </c>
      <c r="F595" s="72">
        <v>500</v>
      </c>
      <c r="G595" s="72">
        <f t="shared" si="35"/>
        <v>3256.66</v>
      </c>
      <c r="H595" s="64">
        <v>145.22</v>
      </c>
      <c r="I595" s="72">
        <f t="shared" si="33"/>
        <v>3111.44</v>
      </c>
      <c r="J595" s="72"/>
    </row>
    <row r="596" spans="1:10" ht="25.5" customHeight="1" x14ac:dyDescent="0.2">
      <c r="A596" s="68">
        <f t="shared" si="34"/>
        <v>587</v>
      </c>
      <c r="B596" s="62" t="s">
        <v>815</v>
      </c>
      <c r="C596" s="63" t="s">
        <v>192</v>
      </c>
      <c r="D596" s="64">
        <v>2506.66</v>
      </c>
      <c r="E596" s="64">
        <v>250</v>
      </c>
      <c r="F596" s="72">
        <v>500</v>
      </c>
      <c r="G596" s="72">
        <f t="shared" si="35"/>
        <v>3256.66</v>
      </c>
      <c r="H596" s="64">
        <v>145.22</v>
      </c>
      <c r="I596" s="72">
        <f t="shared" si="33"/>
        <v>3111.44</v>
      </c>
      <c r="J596" s="72"/>
    </row>
    <row r="597" spans="1:10" ht="25.5" customHeight="1" x14ac:dyDescent="0.2">
      <c r="A597" s="68">
        <f t="shared" si="34"/>
        <v>588</v>
      </c>
      <c r="B597" s="62" t="s">
        <v>819</v>
      </c>
      <c r="C597" s="63" t="s">
        <v>192</v>
      </c>
      <c r="D597" s="64">
        <v>2506.66</v>
      </c>
      <c r="E597" s="64">
        <v>250</v>
      </c>
      <c r="F597" s="72">
        <v>500</v>
      </c>
      <c r="G597" s="72">
        <f t="shared" si="35"/>
        <v>3256.66</v>
      </c>
      <c r="H597" s="64">
        <v>145.22</v>
      </c>
      <c r="I597" s="72">
        <f t="shared" si="33"/>
        <v>3111.44</v>
      </c>
      <c r="J597" s="72"/>
    </row>
    <row r="598" spans="1:10" ht="25.5" customHeight="1" x14ac:dyDescent="0.2">
      <c r="A598" s="68">
        <f t="shared" si="34"/>
        <v>589</v>
      </c>
      <c r="B598" s="62" t="s">
        <v>820</v>
      </c>
      <c r="C598" s="63" t="s">
        <v>192</v>
      </c>
      <c r="D598" s="64">
        <v>2506.66</v>
      </c>
      <c r="E598" s="64">
        <v>250</v>
      </c>
      <c r="F598" s="72">
        <v>500</v>
      </c>
      <c r="G598" s="72">
        <f t="shared" si="35"/>
        <v>3256.66</v>
      </c>
      <c r="H598" s="64">
        <v>145.22</v>
      </c>
      <c r="I598" s="72">
        <f t="shared" si="33"/>
        <v>3111.44</v>
      </c>
      <c r="J598" s="72"/>
    </row>
    <row r="599" spans="1:10" ht="25.5" customHeight="1" x14ac:dyDescent="0.2">
      <c r="A599" s="68">
        <f t="shared" si="34"/>
        <v>590</v>
      </c>
      <c r="B599" s="62" t="s">
        <v>822</v>
      </c>
      <c r="C599" s="63" t="s">
        <v>192</v>
      </c>
      <c r="D599" s="64">
        <v>2506.66</v>
      </c>
      <c r="E599" s="64">
        <v>250</v>
      </c>
      <c r="F599" s="72">
        <v>500</v>
      </c>
      <c r="G599" s="72">
        <f t="shared" si="35"/>
        <v>3256.66</v>
      </c>
      <c r="H599" s="64">
        <v>145.22</v>
      </c>
      <c r="I599" s="72">
        <f t="shared" si="33"/>
        <v>3111.44</v>
      </c>
      <c r="J599" s="72"/>
    </row>
    <row r="600" spans="1:10" ht="25.5" customHeight="1" x14ac:dyDescent="0.2">
      <c r="A600" s="68">
        <f t="shared" si="34"/>
        <v>591</v>
      </c>
      <c r="B600" s="62" t="s">
        <v>465</v>
      </c>
      <c r="C600" s="63" t="s">
        <v>192</v>
      </c>
      <c r="D600" s="64">
        <v>2506.66</v>
      </c>
      <c r="E600" s="64">
        <v>250</v>
      </c>
      <c r="F600" s="72">
        <v>500</v>
      </c>
      <c r="G600" s="72">
        <f t="shared" si="35"/>
        <v>3256.66</v>
      </c>
      <c r="H600" s="64">
        <v>145.22</v>
      </c>
      <c r="I600" s="72">
        <f t="shared" si="33"/>
        <v>3111.44</v>
      </c>
      <c r="J600" s="72"/>
    </row>
    <row r="601" spans="1:10" ht="25.5" customHeight="1" x14ac:dyDescent="0.2">
      <c r="A601" s="68">
        <f t="shared" si="34"/>
        <v>592</v>
      </c>
      <c r="B601" s="62" t="s">
        <v>467</v>
      </c>
      <c r="C601" s="63" t="s">
        <v>192</v>
      </c>
      <c r="D601" s="64">
        <v>2506.66</v>
      </c>
      <c r="E601" s="64">
        <v>250</v>
      </c>
      <c r="F601" s="72">
        <v>500</v>
      </c>
      <c r="G601" s="72">
        <f t="shared" si="35"/>
        <v>3256.66</v>
      </c>
      <c r="H601" s="64">
        <v>145.22</v>
      </c>
      <c r="I601" s="72">
        <f t="shared" si="33"/>
        <v>3111.44</v>
      </c>
      <c r="J601" s="72"/>
    </row>
    <row r="602" spans="1:10" ht="25.5" customHeight="1" x14ac:dyDescent="0.2">
      <c r="A602" s="68">
        <f t="shared" si="34"/>
        <v>593</v>
      </c>
      <c r="B602" s="62" t="s">
        <v>477</v>
      </c>
      <c r="C602" s="63" t="s">
        <v>192</v>
      </c>
      <c r="D602" s="64">
        <v>2506.66</v>
      </c>
      <c r="E602" s="64">
        <v>250</v>
      </c>
      <c r="F602" s="72">
        <v>500</v>
      </c>
      <c r="G602" s="72">
        <f t="shared" si="35"/>
        <v>3256.66</v>
      </c>
      <c r="H602" s="64">
        <v>145.22</v>
      </c>
      <c r="I602" s="72">
        <f t="shared" si="33"/>
        <v>3111.44</v>
      </c>
      <c r="J602" s="72"/>
    </row>
    <row r="603" spans="1:10" ht="25.5" customHeight="1" x14ac:dyDescent="0.2">
      <c r="A603" s="68">
        <f t="shared" si="34"/>
        <v>594</v>
      </c>
      <c r="B603" s="62" t="s">
        <v>519</v>
      </c>
      <c r="C603" s="63" t="s">
        <v>192</v>
      </c>
      <c r="D603" s="64">
        <v>2506.66</v>
      </c>
      <c r="E603" s="64">
        <v>250</v>
      </c>
      <c r="F603" s="72">
        <v>500</v>
      </c>
      <c r="G603" s="72">
        <f t="shared" si="35"/>
        <v>3256.66</v>
      </c>
      <c r="H603" s="64">
        <v>145.22</v>
      </c>
      <c r="I603" s="72">
        <f t="shared" si="33"/>
        <v>3111.44</v>
      </c>
      <c r="J603" s="72"/>
    </row>
    <row r="604" spans="1:10" ht="25.5" customHeight="1" x14ac:dyDescent="0.2">
      <c r="A604" s="68">
        <f t="shared" si="34"/>
        <v>595</v>
      </c>
      <c r="B604" s="62" t="s">
        <v>532</v>
      </c>
      <c r="C604" s="63" t="s">
        <v>192</v>
      </c>
      <c r="D604" s="64">
        <v>2506.66</v>
      </c>
      <c r="E604" s="64">
        <v>250</v>
      </c>
      <c r="F604" s="72">
        <v>500</v>
      </c>
      <c r="G604" s="72">
        <f t="shared" si="35"/>
        <v>3256.66</v>
      </c>
      <c r="H604" s="64">
        <v>145.22</v>
      </c>
      <c r="I604" s="72">
        <f t="shared" si="33"/>
        <v>3111.44</v>
      </c>
      <c r="J604" s="72"/>
    </row>
    <row r="605" spans="1:10" ht="25.5" customHeight="1" x14ac:dyDescent="0.2">
      <c r="A605" s="68">
        <f t="shared" si="34"/>
        <v>596</v>
      </c>
      <c r="B605" s="62" t="s">
        <v>470</v>
      </c>
      <c r="C605" s="63" t="s">
        <v>192</v>
      </c>
      <c r="D605" s="64">
        <v>2506.66</v>
      </c>
      <c r="E605" s="64">
        <v>250</v>
      </c>
      <c r="F605" s="72">
        <v>500</v>
      </c>
      <c r="G605" s="72">
        <f t="shared" si="35"/>
        <v>3256.66</v>
      </c>
      <c r="H605" s="64">
        <v>145.22</v>
      </c>
      <c r="I605" s="72">
        <f t="shared" si="33"/>
        <v>3111.44</v>
      </c>
      <c r="J605" s="72"/>
    </row>
    <row r="606" spans="1:10" ht="25.5" customHeight="1" x14ac:dyDescent="0.2">
      <c r="A606" s="68">
        <f t="shared" si="34"/>
        <v>597</v>
      </c>
      <c r="B606" s="62" t="s">
        <v>475</v>
      </c>
      <c r="C606" s="63" t="s">
        <v>192</v>
      </c>
      <c r="D606" s="64">
        <v>2506.66</v>
      </c>
      <c r="E606" s="64">
        <v>250</v>
      </c>
      <c r="F606" s="72">
        <v>500</v>
      </c>
      <c r="G606" s="72">
        <f t="shared" si="35"/>
        <v>3256.66</v>
      </c>
      <c r="H606" s="64">
        <v>145.22</v>
      </c>
      <c r="I606" s="72">
        <f t="shared" si="33"/>
        <v>3111.44</v>
      </c>
      <c r="J606" s="72"/>
    </row>
    <row r="607" spans="1:10" ht="25.5" customHeight="1" x14ac:dyDescent="0.2">
      <c r="A607" s="68">
        <f t="shared" si="34"/>
        <v>598</v>
      </c>
      <c r="B607" s="62" t="s">
        <v>480</v>
      </c>
      <c r="C607" s="63" t="s">
        <v>192</v>
      </c>
      <c r="D607" s="64">
        <v>2506.66</v>
      </c>
      <c r="E607" s="64">
        <v>250</v>
      </c>
      <c r="F607" s="72">
        <v>500</v>
      </c>
      <c r="G607" s="72">
        <f t="shared" si="35"/>
        <v>3256.66</v>
      </c>
      <c r="H607" s="64">
        <v>145.22</v>
      </c>
      <c r="I607" s="72">
        <f t="shared" si="33"/>
        <v>3111.44</v>
      </c>
      <c r="J607" s="72"/>
    </row>
    <row r="608" spans="1:10" ht="25.5" customHeight="1" x14ac:dyDescent="0.2">
      <c r="A608" s="68">
        <f t="shared" si="34"/>
        <v>599</v>
      </c>
      <c r="B608" s="62" t="s">
        <v>487</v>
      </c>
      <c r="C608" s="63" t="s">
        <v>192</v>
      </c>
      <c r="D608" s="64">
        <v>2506.66</v>
      </c>
      <c r="E608" s="64">
        <v>250</v>
      </c>
      <c r="F608" s="72">
        <v>500</v>
      </c>
      <c r="G608" s="72">
        <f t="shared" si="35"/>
        <v>3256.66</v>
      </c>
      <c r="H608" s="64">
        <v>145.22</v>
      </c>
      <c r="I608" s="72">
        <f t="shared" si="33"/>
        <v>3111.44</v>
      </c>
      <c r="J608" s="72"/>
    </row>
    <row r="609" spans="1:10" ht="25.5" customHeight="1" x14ac:dyDescent="0.2">
      <c r="A609" s="68">
        <f t="shared" si="34"/>
        <v>600</v>
      </c>
      <c r="B609" s="62" t="s">
        <v>501</v>
      </c>
      <c r="C609" s="63" t="s">
        <v>192</v>
      </c>
      <c r="D609" s="64">
        <v>2506.66</v>
      </c>
      <c r="E609" s="64">
        <v>250</v>
      </c>
      <c r="F609" s="72">
        <v>500</v>
      </c>
      <c r="G609" s="72">
        <f t="shared" si="35"/>
        <v>3256.66</v>
      </c>
      <c r="H609" s="64">
        <v>145.22</v>
      </c>
      <c r="I609" s="72">
        <f t="shared" si="33"/>
        <v>3111.44</v>
      </c>
      <c r="J609" s="72"/>
    </row>
    <row r="610" spans="1:10" ht="25.5" customHeight="1" x14ac:dyDescent="0.2">
      <c r="A610" s="68">
        <f t="shared" si="34"/>
        <v>601</v>
      </c>
      <c r="B610" s="62" t="s">
        <v>821</v>
      </c>
      <c r="C610" s="63" t="s">
        <v>192</v>
      </c>
      <c r="D610" s="64">
        <v>2506.66</v>
      </c>
      <c r="E610" s="64">
        <v>250</v>
      </c>
      <c r="F610" s="72">
        <v>500</v>
      </c>
      <c r="G610" s="72">
        <f t="shared" si="35"/>
        <v>3256.66</v>
      </c>
      <c r="H610" s="64">
        <v>145.22</v>
      </c>
      <c r="I610" s="72">
        <f t="shared" si="33"/>
        <v>3111.44</v>
      </c>
      <c r="J610" s="72"/>
    </row>
    <row r="611" spans="1:10" ht="25.5" customHeight="1" x14ac:dyDescent="0.2">
      <c r="A611" s="68">
        <f t="shared" si="34"/>
        <v>602</v>
      </c>
      <c r="B611" s="62" t="s">
        <v>503</v>
      </c>
      <c r="C611" s="63" t="s">
        <v>192</v>
      </c>
      <c r="D611" s="64">
        <v>2506.66</v>
      </c>
      <c r="E611" s="64">
        <v>250</v>
      </c>
      <c r="F611" s="72">
        <v>500</v>
      </c>
      <c r="G611" s="72">
        <f t="shared" si="35"/>
        <v>3256.66</v>
      </c>
      <c r="H611" s="64">
        <v>145.22</v>
      </c>
      <c r="I611" s="72">
        <f t="shared" si="33"/>
        <v>3111.44</v>
      </c>
      <c r="J611" s="72"/>
    </row>
    <row r="612" spans="1:10" ht="25.5" customHeight="1" x14ac:dyDescent="0.2">
      <c r="A612" s="68">
        <f t="shared" si="34"/>
        <v>603</v>
      </c>
      <c r="B612" s="62" t="s">
        <v>823</v>
      </c>
      <c r="C612" s="63" t="s">
        <v>192</v>
      </c>
      <c r="D612" s="64">
        <v>2506.66</v>
      </c>
      <c r="E612" s="64">
        <v>250</v>
      </c>
      <c r="F612" s="72">
        <v>500</v>
      </c>
      <c r="G612" s="72">
        <f t="shared" si="35"/>
        <v>3256.66</v>
      </c>
      <c r="H612" s="64">
        <v>145.22</v>
      </c>
      <c r="I612" s="72">
        <f t="shared" si="33"/>
        <v>3111.44</v>
      </c>
      <c r="J612" s="72"/>
    </row>
    <row r="613" spans="1:10" ht="25.5" customHeight="1" x14ac:dyDescent="0.2">
      <c r="A613" s="68">
        <f t="shared" si="34"/>
        <v>604</v>
      </c>
      <c r="B613" s="62" t="s">
        <v>534</v>
      </c>
      <c r="C613" s="63" t="s">
        <v>192</v>
      </c>
      <c r="D613" s="64">
        <v>2506.66</v>
      </c>
      <c r="E613" s="64">
        <v>250</v>
      </c>
      <c r="F613" s="72">
        <v>500</v>
      </c>
      <c r="G613" s="72">
        <f t="shared" si="35"/>
        <v>3256.66</v>
      </c>
      <c r="H613" s="64">
        <v>145.22</v>
      </c>
      <c r="I613" s="72">
        <f t="shared" si="33"/>
        <v>3111.44</v>
      </c>
      <c r="J613" s="72"/>
    </row>
    <row r="614" spans="1:10" ht="25.5" customHeight="1" x14ac:dyDescent="0.2">
      <c r="A614" s="68">
        <f t="shared" si="34"/>
        <v>605</v>
      </c>
      <c r="B614" s="62" t="s">
        <v>827</v>
      </c>
      <c r="C614" s="63" t="s">
        <v>192</v>
      </c>
      <c r="D614" s="64">
        <v>2506.66</v>
      </c>
      <c r="E614" s="64">
        <v>250</v>
      </c>
      <c r="F614" s="72">
        <v>500</v>
      </c>
      <c r="G614" s="72">
        <f t="shared" si="35"/>
        <v>3256.66</v>
      </c>
      <c r="H614" s="64">
        <v>145.22</v>
      </c>
      <c r="I614" s="72">
        <f>G614-H614</f>
        <v>3111.44</v>
      </c>
      <c r="J614" s="72"/>
    </row>
    <row r="615" spans="1:10" ht="25.5" customHeight="1" x14ac:dyDescent="0.2">
      <c r="A615" s="68">
        <f t="shared" si="34"/>
        <v>606</v>
      </c>
      <c r="B615" s="62" t="s">
        <v>531</v>
      </c>
      <c r="C615" s="63" t="s">
        <v>192</v>
      </c>
      <c r="D615" s="64">
        <v>2506.66</v>
      </c>
      <c r="E615" s="64">
        <v>250</v>
      </c>
      <c r="F615" s="72">
        <v>500</v>
      </c>
      <c r="G615" s="72">
        <f t="shared" si="35"/>
        <v>3256.66</v>
      </c>
      <c r="H615" s="64">
        <v>145.22</v>
      </c>
      <c r="I615" s="72">
        <f>G615-H615</f>
        <v>3111.44</v>
      </c>
      <c r="J615" s="72"/>
    </row>
    <row r="65433" spans="7:7" x14ac:dyDescent="0.2">
      <c r="G65433" s="72"/>
    </row>
  </sheetData>
  <protectedRanges>
    <protectedRange sqref="B70" name="Rango1_5_7_7_3_2_1_1_1_1_1_1_1_3"/>
  </protectedRanges>
  <autoFilter ref="A9:J615"/>
  <mergeCells count="7">
    <mergeCell ref="E8:F8"/>
    <mergeCell ref="A1:J1"/>
    <mergeCell ref="A2:J2"/>
    <mergeCell ref="A3:J3"/>
    <mergeCell ref="A4:J4"/>
    <mergeCell ref="A5:J5"/>
    <mergeCell ref="A6:J6"/>
  </mergeCells>
  <phoneticPr fontId="3" type="noConversion"/>
  <conditionalFormatting sqref="B1:B8 B10:B65536">
    <cfRule type="duplicateValues" dxfId="0" priority="1" stopIfTrue="1"/>
  </conditionalFormatting>
  <printOptions horizontalCentered="1"/>
  <pageMargins left="0.7270833333333333" right="0.86805555555555558" top="0.65486111111111112" bottom="0.3527777777777778" header="0.38958333333333334" footer="0.51180555555555551"/>
  <pageSetup paperSize="5" firstPageNumber="0" orientation="landscape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2"/>
  <sheetViews>
    <sheetView workbookViewId="0">
      <selection activeCell="A7" sqref="A7:F7"/>
    </sheetView>
  </sheetViews>
  <sheetFormatPr baseColWidth="10" defaultRowHeight="12.75" x14ac:dyDescent="0.2"/>
  <cols>
    <col min="2" max="2" width="30" customWidth="1"/>
    <col min="3" max="3" width="19.28515625" customWidth="1"/>
    <col min="4" max="4" width="25.42578125" customWidth="1"/>
    <col min="5" max="5" width="19.140625" customWidth="1"/>
    <col min="6" max="6" width="21.7109375" customWidth="1"/>
  </cols>
  <sheetData>
    <row r="1" spans="1:10" ht="19.5" x14ac:dyDescent="0.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9.5" x14ac:dyDescent="0.3">
      <c r="A2" s="123" t="s">
        <v>1316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5" x14ac:dyDescent="0.25">
      <c r="A3" s="124" t="s">
        <v>1317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x14ac:dyDescent="0.2">
      <c r="A4" s="6"/>
      <c r="B4" s="125" t="s">
        <v>1318</v>
      </c>
      <c r="C4" s="125"/>
      <c r="D4" s="125"/>
      <c r="E4" s="125"/>
      <c r="F4" s="125"/>
      <c r="G4" s="125"/>
      <c r="H4" s="125"/>
      <c r="I4" s="125"/>
      <c r="J4" s="125"/>
    </row>
    <row r="5" spans="1:10" x14ac:dyDescent="0.2">
      <c r="A5" s="6"/>
      <c r="B5" s="125" t="s">
        <v>1319</v>
      </c>
      <c r="C5" s="125"/>
      <c r="D5" s="125"/>
      <c r="E5" s="125"/>
      <c r="F5" s="125"/>
      <c r="G5" s="125"/>
      <c r="H5" s="125"/>
      <c r="I5" s="125"/>
      <c r="J5" s="125"/>
    </row>
    <row r="6" spans="1:10" x14ac:dyDescent="0.2">
      <c r="A6" s="130">
        <v>43707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x14ac:dyDescent="0.2">
      <c r="A7" s="160"/>
      <c r="B7" s="160"/>
      <c r="C7" s="160"/>
      <c r="D7" s="160"/>
      <c r="E7" s="160"/>
      <c r="F7" s="160"/>
    </row>
    <row r="8" spans="1:10" ht="13.5" thickBot="1" x14ac:dyDescent="0.25">
      <c r="A8" s="161"/>
      <c r="B8" s="2"/>
      <c r="C8" s="2"/>
      <c r="D8" s="2"/>
      <c r="E8" s="2"/>
      <c r="F8" s="2"/>
    </row>
    <row r="9" spans="1:10" ht="13.5" thickBot="1" x14ac:dyDescent="0.25">
      <c r="A9" s="162" t="s">
        <v>3</v>
      </c>
      <c r="B9" s="163" t="s">
        <v>1320</v>
      </c>
      <c r="C9" s="164" t="s">
        <v>15</v>
      </c>
      <c r="D9" s="164" t="s">
        <v>1321</v>
      </c>
      <c r="E9" s="164" t="s">
        <v>21</v>
      </c>
      <c r="F9" s="165" t="s">
        <v>22</v>
      </c>
    </row>
    <row r="10" spans="1:10" ht="13.5" thickBot="1" x14ac:dyDescent="0.25">
      <c r="A10" s="166"/>
      <c r="B10" s="167"/>
      <c r="C10" s="168"/>
      <c r="D10" s="168"/>
      <c r="E10" s="168"/>
      <c r="F10" s="169"/>
    </row>
    <row r="11" spans="1:10" ht="14.25" thickTop="1" thickBot="1" x14ac:dyDescent="0.25">
      <c r="A11" s="170"/>
      <c r="B11" s="171"/>
      <c r="C11" s="171"/>
      <c r="D11" s="171"/>
      <c r="E11" s="172"/>
      <c r="F11" s="173"/>
    </row>
    <row r="12" spans="1:10" ht="13.5" thickTop="1" x14ac:dyDescent="0.2"/>
  </sheetData>
  <mergeCells count="19">
    <mergeCell ref="A7:F7"/>
    <mergeCell ref="A9:A10"/>
    <mergeCell ref="B9:B10"/>
    <mergeCell ref="C9:C10"/>
    <mergeCell ref="D9:D10"/>
    <mergeCell ref="E9:E10"/>
    <mergeCell ref="F9:F10"/>
    <mergeCell ref="B4:F4"/>
    <mergeCell ref="G4:J4"/>
    <mergeCell ref="B5:F5"/>
    <mergeCell ref="G5:J5"/>
    <mergeCell ref="A6:F6"/>
    <mergeCell ref="G6:J6"/>
    <mergeCell ref="A1:F1"/>
    <mergeCell ref="G1:J1"/>
    <mergeCell ref="A2:F2"/>
    <mergeCell ref="G2:J2"/>
    <mergeCell ref="A3:F3"/>
    <mergeCell ref="G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RENGLON 011 </vt:lpstr>
      <vt:lpstr>RENGLON 021</vt:lpstr>
      <vt:lpstr>RENGLON 029</vt:lpstr>
      <vt:lpstr>RENGLON 031</vt:lpstr>
      <vt:lpstr>SUBGRUPO18</vt:lpstr>
      <vt:lpstr>'RENGLON 011 '!Excel_BuiltIn_Print_Titles_1_1</vt:lpstr>
      <vt:lpstr>Excel_BuiltIn_Print_Titles_2_1</vt:lpstr>
      <vt:lpstr>Excel_BuiltIn_Print_Titles_5</vt:lpstr>
      <vt:lpstr>'RENGLON 011 '!Títulos_a_imprimir</vt:lpstr>
      <vt:lpstr>'RENGLON 021'!Títulos_a_imprimir</vt:lpstr>
      <vt:lpstr>'RENGLON 029'!Títulos_a_imprimir</vt:lpstr>
      <vt:lpstr>'RENGLON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Hernandez</dc:creator>
  <cp:lastModifiedBy>amperez</cp:lastModifiedBy>
  <cp:lastPrinted>2017-10-25T17:12:31Z</cp:lastPrinted>
  <dcterms:created xsi:type="dcterms:W3CDTF">2013-06-05T19:27:03Z</dcterms:created>
  <dcterms:modified xsi:type="dcterms:W3CDTF">2019-09-09T22:58:07Z</dcterms:modified>
</cp:coreProperties>
</file>