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uxiliar Plani\Desktop\4- PLANIFICACION 2020\IP\Informacion de Oficio\2. FEBRERO\EXCEL\"/>
    </mc:Choice>
  </mc:AlternateContent>
  <xr:revisionPtr revIDLastSave="0" documentId="13_ncr:1_{67F93237-F66E-42B2-A421-6136DA92B3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NGLON 011" sheetId="1" r:id="rId1"/>
    <sheet name="RENGLON 021" sheetId="2" r:id="rId2"/>
    <sheet name="RENGLON 022" sheetId="3" r:id="rId3"/>
    <sheet name="RENGLON 031" sheetId="5" r:id="rId4"/>
    <sheet name="RENGLON 029" sheetId="7" r:id="rId5"/>
    <sheet name="SUBGRUPO 18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9" i="2" l="1"/>
  <c r="M45" i="2"/>
  <c r="L19" i="1"/>
  <c r="N19" i="1" s="1"/>
  <c r="G62" i="7" l="1"/>
  <c r="G78" i="7"/>
  <c r="G38" i="7"/>
  <c r="G27" i="7"/>
  <c r="G11" i="7"/>
  <c r="J23" i="2"/>
  <c r="L23" i="2" s="1"/>
  <c r="J36" i="2"/>
  <c r="L36" i="2" s="1"/>
  <c r="H11" i="7" l="1"/>
  <c r="H78" i="7"/>
  <c r="H38" i="7"/>
  <c r="H27" i="7"/>
  <c r="G96" i="7"/>
  <c r="H96" i="7" s="1"/>
  <c r="G95" i="7"/>
  <c r="H95" i="7" s="1"/>
  <c r="G94" i="7"/>
  <c r="H94" i="7" s="1"/>
  <c r="G93" i="7"/>
  <c r="H93" i="7" s="1"/>
  <c r="G92" i="7"/>
  <c r="H92" i="7" s="1"/>
  <c r="G91" i="7"/>
  <c r="H91" i="7" s="1"/>
  <c r="G90" i="7"/>
  <c r="H90" i="7" s="1"/>
  <c r="G89" i="7"/>
  <c r="H89" i="7" s="1"/>
  <c r="G88" i="7"/>
  <c r="H88" i="7" s="1"/>
  <c r="G87" i="7"/>
  <c r="H87" i="7" s="1"/>
  <c r="G86" i="7"/>
  <c r="H86" i="7" s="1"/>
  <c r="G85" i="7"/>
  <c r="H85" i="7" s="1"/>
  <c r="G84" i="7"/>
  <c r="H84" i="7" s="1"/>
  <c r="G83" i="7"/>
  <c r="H83" i="7" s="1"/>
  <c r="G82" i="7"/>
  <c r="H82" i="7" s="1"/>
  <c r="G81" i="7"/>
  <c r="H81" i="7" s="1"/>
  <c r="G80" i="7"/>
  <c r="H80" i="7" s="1"/>
  <c r="G79" i="7"/>
  <c r="H79" i="7" s="1"/>
  <c r="G77" i="7"/>
  <c r="H77" i="7" s="1"/>
  <c r="G76" i="7"/>
  <c r="H76" i="7" s="1"/>
  <c r="G75" i="7"/>
  <c r="H75" i="7" s="1"/>
  <c r="G74" i="7"/>
  <c r="H74" i="7" s="1"/>
  <c r="G73" i="7"/>
  <c r="H73" i="7" s="1"/>
  <c r="G72" i="7"/>
  <c r="H72" i="7" s="1"/>
  <c r="G71" i="7"/>
  <c r="H71" i="7" s="1"/>
  <c r="G70" i="7"/>
  <c r="H70" i="7" s="1"/>
  <c r="G69" i="7"/>
  <c r="H69" i="7" s="1"/>
  <c r="G68" i="7"/>
  <c r="H68" i="7" s="1"/>
  <c r="G67" i="7"/>
  <c r="H67" i="7" s="1"/>
  <c r="G66" i="7"/>
  <c r="H66" i="7" s="1"/>
  <c r="G65" i="7"/>
  <c r="H65" i="7" s="1"/>
  <c r="G64" i="7"/>
  <c r="H64" i="7" s="1"/>
  <c r="G63" i="7"/>
  <c r="H63" i="7" s="1"/>
  <c r="H62" i="7"/>
  <c r="G61" i="7"/>
  <c r="H61" i="7" s="1"/>
  <c r="G60" i="7"/>
  <c r="H60" i="7" s="1"/>
  <c r="G59" i="7"/>
  <c r="H59" i="7" s="1"/>
  <c r="G58" i="7"/>
  <c r="H58" i="7" s="1"/>
  <c r="G57" i="7"/>
  <c r="H57" i="7" s="1"/>
  <c r="G56" i="7"/>
  <c r="H56" i="7" s="1"/>
  <c r="G55" i="7"/>
  <c r="H55" i="7" s="1"/>
  <c r="G54" i="7"/>
  <c r="H54" i="7" s="1"/>
  <c r="G53" i="7"/>
  <c r="H53" i="7" s="1"/>
  <c r="G52" i="7"/>
  <c r="H52" i="7" s="1"/>
  <c r="G51" i="7"/>
  <c r="H51" i="7" s="1"/>
  <c r="G50" i="7"/>
  <c r="H50" i="7" s="1"/>
  <c r="G49" i="7"/>
  <c r="H49" i="7" s="1"/>
  <c r="G48" i="7"/>
  <c r="H48" i="7" s="1"/>
  <c r="G47" i="7"/>
  <c r="H47" i="7" s="1"/>
  <c r="G46" i="7"/>
  <c r="H46" i="7" s="1"/>
  <c r="G45" i="7"/>
  <c r="H45" i="7" s="1"/>
  <c r="G44" i="7"/>
  <c r="H44" i="7" s="1"/>
  <c r="G43" i="7"/>
  <c r="H43" i="7" s="1"/>
  <c r="G42" i="7"/>
  <c r="H42" i="7" s="1"/>
  <c r="G41" i="7"/>
  <c r="H41" i="7" s="1"/>
  <c r="G40" i="7"/>
  <c r="H40" i="7" s="1"/>
  <c r="G39" i="7"/>
  <c r="H39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A12" i="7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J30" i="2"/>
  <c r="L30" i="2" s="1"/>
  <c r="J50" i="2" l="1"/>
  <c r="L50" i="2" s="1"/>
  <c r="J49" i="2"/>
  <c r="L49" i="2" s="1"/>
  <c r="J48" i="2"/>
  <c r="L48" i="2" s="1"/>
  <c r="J47" i="2"/>
  <c r="L47" i="2" s="1"/>
  <c r="J46" i="2"/>
  <c r="L46" i="2" s="1"/>
  <c r="J45" i="2"/>
  <c r="L45" i="2" s="1"/>
  <c r="J44" i="2"/>
  <c r="L44" i="2" s="1"/>
  <c r="J43" i="2"/>
  <c r="L43" i="2" s="1"/>
  <c r="J42" i="2"/>
  <c r="L42" i="2" s="1"/>
  <c r="J41" i="2"/>
  <c r="L41" i="2" s="1"/>
  <c r="J40" i="2"/>
  <c r="L40" i="2" s="1"/>
  <c r="J39" i="2"/>
  <c r="L39" i="2" s="1"/>
  <c r="J38" i="2"/>
  <c r="L38" i="2" s="1"/>
  <c r="J37" i="2"/>
  <c r="L37" i="2" s="1"/>
  <c r="J35" i="2"/>
  <c r="L35" i="2" s="1"/>
  <c r="J34" i="2"/>
  <c r="L34" i="2" s="1"/>
  <c r="J33" i="2"/>
  <c r="L33" i="2" s="1"/>
  <c r="J32" i="2"/>
  <c r="L32" i="2" s="1"/>
  <c r="J31" i="2"/>
  <c r="L31" i="2" s="1"/>
  <c r="J29" i="2"/>
  <c r="L29" i="2" s="1"/>
  <c r="J28" i="2"/>
  <c r="L28" i="2" s="1"/>
  <c r="J27" i="2"/>
  <c r="L27" i="2" s="1"/>
  <c r="J26" i="2"/>
  <c r="L26" i="2" s="1"/>
  <c r="J25" i="2"/>
  <c r="L25" i="2" s="1"/>
  <c r="J24" i="2"/>
  <c r="L24" i="2" s="1"/>
  <c r="J22" i="2"/>
  <c r="L22" i="2" s="1"/>
  <c r="J21" i="2"/>
  <c r="L21" i="2" s="1"/>
  <c r="J20" i="2"/>
  <c r="L20" i="2" s="1"/>
  <c r="J19" i="2"/>
  <c r="L19" i="2" s="1"/>
  <c r="J18" i="2"/>
  <c r="L18" i="2" s="1"/>
  <c r="J17" i="2"/>
  <c r="L17" i="2" s="1"/>
  <c r="J16" i="2"/>
  <c r="L16" i="2" s="1"/>
  <c r="J15" i="2"/>
  <c r="L15" i="2" s="1"/>
  <c r="J14" i="2"/>
  <c r="L14" i="2" s="1"/>
  <c r="J13" i="2"/>
  <c r="L13" i="2" s="1"/>
  <c r="J12" i="2"/>
  <c r="L12" i="2" s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N15" i="1"/>
  <c r="L18" i="1"/>
  <c r="N18" i="1" s="1"/>
  <c r="L17" i="1"/>
  <c r="N17" i="1" s="1"/>
  <c r="L16" i="1"/>
  <c r="N16" i="1" s="1"/>
  <c r="L15" i="1"/>
  <c r="L14" i="1"/>
  <c r="N14" i="1" s="1"/>
  <c r="L13" i="1"/>
  <c r="N13" i="1" s="1"/>
  <c r="L12" i="1"/>
  <c r="N12" i="1" s="1"/>
  <c r="L11" i="1"/>
  <c r="N11" i="1" s="1"/>
  <c r="A12" i="1"/>
  <c r="A13" i="1" s="1"/>
  <c r="A14" i="1" s="1"/>
  <c r="A15" i="1" s="1"/>
  <c r="A16" i="1" s="1"/>
  <c r="A17" i="1" s="1"/>
  <c r="A18" i="1" s="1"/>
  <c r="A19" i="1" s="1"/>
  <c r="A31" i="2" l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</calcChain>
</file>

<file path=xl/sharedStrings.xml><?xml version="1.0" encoding="utf-8"?>
<sst xmlns="http://schemas.openxmlformats.org/spreadsheetml/2006/main" count="484" uniqueCount="235">
  <si>
    <t>MINISTERIO DE CULTURA Y DEPORTES</t>
  </si>
  <si>
    <t>UNIDAD DE INFORMACIÓN PÚBLICA</t>
  </si>
  <si>
    <t>ARTÍCULO 10, NUMERAL 4</t>
  </si>
  <si>
    <t>REMUNERACIONES DE EMPLEADOS Y SERVIDORES PÚBLICOS</t>
  </si>
  <si>
    <t>No.</t>
  </si>
  <si>
    <t>NOMBRE Y APELLIDO</t>
  </si>
  <si>
    <t>CARGO</t>
  </si>
  <si>
    <t>SALARIO BASE</t>
  </si>
  <si>
    <t>BONOS Y OTRAS REMUNERACIONES</t>
  </si>
  <si>
    <t>TOTAL</t>
  </si>
  <si>
    <t>TOTAL DE DESCUENTOS</t>
  </si>
  <si>
    <t>LÍQUIDO</t>
  </si>
  <si>
    <t>OBSERVACIONES</t>
  </si>
  <si>
    <t>Bono MCD</t>
  </si>
  <si>
    <t>Bono Profesional</t>
  </si>
  <si>
    <t>Bono de Antigüedad</t>
  </si>
  <si>
    <t>66-2000</t>
  </si>
  <si>
    <t>NOMBRES Y APELLIDOS</t>
  </si>
  <si>
    <t>IGSS</t>
  </si>
  <si>
    <t>Complemento personal</t>
  </si>
  <si>
    <t>Gastos Representaciòn</t>
  </si>
  <si>
    <t>Dietas</t>
  </si>
  <si>
    <t>NOMBRE Y APELLIDOS</t>
  </si>
  <si>
    <t>TOTAL DESCUENTOS</t>
  </si>
  <si>
    <t>VIÁTICOS</t>
  </si>
  <si>
    <t>Ajuste al salario</t>
  </si>
  <si>
    <t>LIQUIDO</t>
  </si>
  <si>
    <t>MONTO VIÁTICOS</t>
  </si>
  <si>
    <t>DESCUENTOS</t>
  </si>
  <si>
    <t xml:space="preserve">Bono Ajuste Salario Mínimo        </t>
  </si>
  <si>
    <t>Días laborados</t>
  </si>
  <si>
    <t>Montepio</t>
  </si>
  <si>
    <t xml:space="preserve">TOTAL </t>
  </si>
  <si>
    <t>VIATICOS</t>
  </si>
  <si>
    <t>NO</t>
  </si>
  <si>
    <t>APELLIDOS Y NOMBRES</t>
  </si>
  <si>
    <t>TIPO DE SERVICIOS</t>
  </si>
  <si>
    <t>HONORARIOS</t>
  </si>
  <si>
    <t xml:space="preserve">DIETAS </t>
  </si>
  <si>
    <t>RECONOCIMIENTO DE GASTOS</t>
  </si>
  <si>
    <t>CARTO</t>
  </si>
  <si>
    <t>JORNAL DIARIO</t>
  </si>
  <si>
    <t>Renglón 011</t>
  </si>
  <si>
    <t>Renglón 021</t>
  </si>
  <si>
    <t>Renglón 022</t>
  </si>
  <si>
    <t>Renglón 031</t>
  </si>
  <si>
    <t>Renglón 029</t>
  </si>
  <si>
    <t>Renglón Subgrupo 18</t>
  </si>
  <si>
    <t>REMUNERACIONES DE EMPLEADOS</t>
  </si>
  <si>
    <t>ERNESTO SALVADOR FLORES JEREZ</t>
  </si>
  <si>
    <t>INGRID PAOLA FERNANDEZ SOSA</t>
  </si>
  <si>
    <t>PEDRO ORLANDO MONTERROSO
 CANASTUJ</t>
  </si>
  <si>
    <t>NORMA ILIANA LAPARRA CONDE DE MOLINA</t>
  </si>
  <si>
    <t>IVON JANNETTE MOLINA CEBALLOS</t>
  </si>
  <si>
    <t>JUAN JOSE NOTZ COLAJ</t>
  </si>
  <si>
    <t>MARY DELIA SOTZ TUCTUC</t>
  </si>
  <si>
    <t xml:space="preserve">MANUEL RAXULEU AMBROCIO </t>
  </si>
  <si>
    <t xml:space="preserve">DIRECTOR TÉCNICO III ADMINISTRACIÓN </t>
  </si>
  <si>
    <t>DELEGADA DE ASUNTOS JURIDICOS</t>
  </si>
  <si>
    <t>DIRECTOR DE ADMINISTRACION Y FINANZAS</t>
  </si>
  <si>
    <t>DIRECTORA TÈCNICA DE PARTICIPACIÒN CIUDANA</t>
  </si>
  <si>
    <t>ASISTENTE PROFESIONAL IV</t>
  </si>
  <si>
    <t>DIRECTOR TÉCNICO  DE VINCULACION INSTITUCIONAL</t>
  </si>
  <si>
    <t>PROFESIONAL II</t>
  </si>
  <si>
    <t>DIRECTOR TÉCNICO  DE DIVERSIDAD CULTURAL</t>
  </si>
  <si>
    <t>DIRECCIÓN GENERAL DE DESARROLLO CULTURAL Y FORTALECIMIENTO DE LAS CULTURAS</t>
  </si>
  <si>
    <t>ANA MARIA SAJCHE SAQUIC</t>
  </si>
  <si>
    <t>ANA CONSUELO MELGAR AREVALO</t>
  </si>
  <si>
    <t>AURA MARINA RAGUAY PEREZ</t>
  </si>
  <si>
    <t>ARDANY URBANO LOPEZ DIAZ</t>
  </si>
  <si>
    <t>MELISSA PAHOLA BAJXAC FARELO</t>
  </si>
  <si>
    <t>ISABEL ALEJANDRIA TONOC AJCA</t>
  </si>
  <si>
    <t>EDGAR FEDERICO GUZMAN CASTELLANOS</t>
  </si>
  <si>
    <t xml:space="preserve">WILYS NOE CORADO MARROQUIN </t>
  </si>
  <si>
    <t>JUANA GONZALEZ CHAVAJAY</t>
  </si>
  <si>
    <t>NANCY ADEL MIJANGOS HERRERA</t>
  </si>
  <si>
    <t>BERTA GLORIA AQUINO RAC</t>
  </si>
  <si>
    <t>SANDY MAGDALY IXCAYA UJPAN</t>
  </si>
  <si>
    <t xml:space="preserve">ERICK LEONEL BACAJOL ESPAÑA </t>
  </si>
  <si>
    <t>BÀRBARA (ÙNICO NOMBRE) FELIPE PAJARITO</t>
  </si>
  <si>
    <t>RUTH NOHEMI MONZÓN FLORES</t>
  </si>
  <si>
    <t>JUAN DAVID CHONAY PANTZAY</t>
  </si>
  <si>
    <t>MIRNA ETELVINA PEREZ HERNANDEZ</t>
  </si>
  <si>
    <t>PEDRO AGUSTÍN CUX CHÁN</t>
  </si>
  <si>
    <t>CARLA SORAYDA ROMERO ROMERO</t>
  </si>
  <si>
    <t>DAVID ALEXANDER ALVARADO ASCUC</t>
  </si>
  <si>
    <t>JOSIAS IZZAK TOMA MARTINEZ</t>
  </si>
  <si>
    <t xml:space="preserve">ROSITA ARACELY CHILE PÈREZ </t>
  </si>
  <si>
    <t>MARIA FERNANDA CASTRO AJTZALAN</t>
  </si>
  <si>
    <t>MARIELA ALEJANDRA MORATAYA CONTRERAS</t>
  </si>
  <si>
    <t>LONDY AMARILIS RIVERA SUBUYUJ</t>
  </si>
  <si>
    <t>ASTRID MARIANA TELEGUARIO CAP</t>
  </si>
  <si>
    <t>MARÍA EUGENIA CUM TZAJAN</t>
  </si>
  <si>
    <t>INGRID LUCRECIA QUINTEROS SAMAYOA</t>
  </si>
  <si>
    <t>ANGELA VICTORIA IXEN COY DE SILVESTRE</t>
  </si>
  <si>
    <t>JOSE ARTURO PEREZ CIFUENTES</t>
  </si>
  <si>
    <t>MARELYN MARLENY RAMIREZ ZEPEDA</t>
  </si>
  <si>
    <t>MILTON ARNOLDO RAMIREZ MONZÓN</t>
  </si>
  <si>
    <t>GLORIA MARINA RAMIREZ MENDOZA</t>
  </si>
  <si>
    <t>FLAVIO GUZMAN VASQUEZ</t>
  </si>
  <si>
    <t>ELVIA LUCINDA GABRIEL BAL</t>
  </si>
  <si>
    <t xml:space="preserve">LIDIA ISABEL LAYNEZ PEREZ </t>
  </si>
  <si>
    <t>EVELYN KARINA TZAY TELEGUARIO</t>
  </si>
  <si>
    <t>TANIA NOHEMÍ CABRERA VASQUEZ</t>
  </si>
  <si>
    <t>MAIRA ARCELY CALCA MAGTZUL</t>
  </si>
  <si>
    <t>ASISTENTE DIRECCION GENERAL</t>
  </si>
  <si>
    <t xml:space="preserve">AUXILIAR PROFESIONAL </t>
  </si>
  <si>
    <t>AUXILIAR DE ASUNTOS JURIDICOS</t>
  </si>
  <si>
    <t>JEFE ADMINISTRATIVO</t>
  </si>
  <si>
    <t>AUXILIAR DE COMPRAS</t>
  </si>
  <si>
    <t>ENCARGADA DE COMPRAS</t>
  </si>
  <si>
    <t>PILOTO</t>
  </si>
  <si>
    <t>ENCARGADA DE SERVICIOS GENERALES</t>
  </si>
  <si>
    <t>CONSERJE</t>
  </si>
  <si>
    <t>MENSAJERO</t>
  </si>
  <si>
    <t>ENCARGADO DE ALMACEN</t>
  </si>
  <si>
    <t>JEFA FINANCIERA</t>
  </si>
  <si>
    <t>ENCARGADA DE PRESUPUESTO</t>
  </si>
  <si>
    <t>ENCARGADO DE CONTABILIDAD</t>
  </si>
  <si>
    <t xml:space="preserve">ENCARGADA DE TESORERIA </t>
  </si>
  <si>
    <t>ENCARGADO DE  INVENTARIOS</t>
  </si>
  <si>
    <t>AUXILIAR DE PRESUPUESTO</t>
  </si>
  <si>
    <t>ANALISTA DE RCURSOS HUMANOS I</t>
  </si>
  <si>
    <t>DELEGADA DE RECURSOS HUMANOS</t>
  </si>
  <si>
    <t xml:space="preserve">DELEGADA DE PLANIFICACION </t>
  </si>
  <si>
    <t xml:space="preserve">ENCARGADO DEL DEPTO. DE  PROMOCION </t>
  </si>
  <si>
    <t>ENCARGADO DEL DEPTO. DE CAPACITACIÓN CIUDADANA</t>
  </si>
  <si>
    <t>ENCARGADA DEL DEPTO. DE GESTIÓN</t>
  </si>
  <si>
    <t>ENLACE PARTICIPACION CIUDADANA</t>
  </si>
  <si>
    <t xml:space="preserve">ENCARGADO DEL DEPTO. DE VOLUNTARIADO </t>
  </si>
  <si>
    <t>ENCARGADA DEL DEPTO. DE VINCULACIÓN INTRAINSTITUCIONAL</t>
  </si>
  <si>
    <t>ENLACE VINCULACION INSTITUCIONAL</t>
  </si>
  <si>
    <t>ENCARGADO DEL DEPTO. DE VINCULACIÒN INTERINSTITUCIONAL</t>
  </si>
  <si>
    <t>ENCARGADO DEL DEPTO. DE VINCULACIÒN SOCIEDAD CIVIL</t>
  </si>
  <si>
    <t>ENCARGADA DEL DEPTO. DE VINCULACIÓN INTERNACIONAL</t>
  </si>
  <si>
    <t>GESTORA DEL DEPTO. DE INVESTIGACION SOCIOCULTURAL</t>
  </si>
  <si>
    <t xml:space="preserve">GESTOR DE DESARROLLO </t>
  </si>
  <si>
    <t>ENCARGADO DEL DEPTO. DE RECURSOS PARA EL DESARROLLO</t>
  </si>
  <si>
    <t>HUGO ROBERTO SOLORZANO BARRIOS</t>
  </si>
  <si>
    <t>ANA MERCEDES MORALES AVILES</t>
  </si>
  <si>
    <t>SUSANA MARIA OVALLE</t>
  </si>
  <si>
    <t>JOSE LUIS MATIAS BERDUO</t>
  </si>
  <si>
    <t xml:space="preserve">MYNOR ORLANDO RUANO PEÑA </t>
  </si>
  <si>
    <t>JENIFHER GABRIELA LOPEZ BOROR</t>
  </si>
  <si>
    <t xml:space="preserve">JUAN JOSE REYES CEBALLOS </t>
  </si>
  <si>
    <t>NIDIA MARISOL RAMIREZ GONZALEZ</t>
  </si>
  <si>
    <t>JENIFER NINETH REYES TORRES</t>
  </si>
  <si>
    <t>VICTOR AARON SANDOVAL</t>
  </si>
  <si>
    <t>MARIA FERNANDA MORALES LOPEZ</t>
  </si>
  <si>
    <t xml:space="preserve">VIDAL SALAZAR MILIAN </t>
  </si>
  <si>
    <t>VICTOR MANUEL MALDONADO OVALLE</t>
  </si>
  <si>
    <t>MARISOL MELGAR GUZMAN</t>
  </si>
  <si>
    <t>ALBERTO NOGUERA CARPIO</t>
  </si>
  <si>
    <t>ANDREA MARIA DE LA ASUNCIÓN GARCIA</t>
  </si>
  <si>
    <t>SONIA ALCIRA CORADO HERRERA</t>
  </si>
  <si>
    <t>FERNANDO ENRIQUE GONZALEZ GARCIA</t>
  </si>
  <si>
    <t>BYRON JOSUE VIVAS LUCAS</t>
  </si>
  <si>
    <t>ANIBAL DE JESUS SANCHEZ JACO</t>
  </si>
  <si>
    <t>DENY ISABEL GOMEZ FELIPE</t>
  </si>
  <si>
    <t>EMILY ANDREA LEIVA GONZALEZ</t>
  </si>
  <si>
    <t>LUATANY PAMELA CABRERA VON RAYNTS</t>
  </si>
  <si>
    <t>JORGE DAVID HERNANDEZ LEAL</t>
  </si>
  <si>
    <t>MISAEL JEREMIAS SIMON MENDEZ</t>
  </si>
  <si>
    <t>KATHERINE ADELINA SCHELL COLINDRES</t>
  </si>
  <si>
    <t>EDWIN ALFREDO CRUZ CORTEZ</t>
  </si>
  <si>
    <t>INGRID ROSSANA MENDOZA</t>
  </si>
  <si>
    <t>MARIA ANGELICA TUCH</t>
  </si>
  <si>
    <t>CAROLINA JERONIMO CORTEZ</t>
  </si>
  <si>
    <t>CARLOS ENRIQUE GALLINA OCOX</t>
  </si>
  <si>
    <t>LIDIA ENCARNACIÓN SANCHEZ</t>
  </si>
  <si>
    <t>RAMIRO LOPEZ RAMIREZ</t>
  </si>
  <si>
    <t>NELSON EVELIO TUYUC XOCOP</t>
  </si>
  <si>
    <t>ELSA NINETH AREVALO DE LEÓN</t>
  </si>
  <si>
    <t>ALEJANDRO PEREZ GUEVARA</t>
  </si>
  <si>
    <t>MARIA PILAR LUCAS JUTSUY</t>
  </si>
  <si>
    <t>ANA LUCIA MENDEZ SALGUERO</t>
  </si>
  <si>
    <t>CELESTINO VASQUEZ LAJUJ</t>
  </si>
  <si>
    <t>LILIAN CANDIDA CANA CHOM</t>
  </si>
  <si>
    <t>ALONSO MAGNOLIO AGUILAR RAYMUNDO</t>
  </si>
  <si>
    <t>ANA CAROLINA BARRIENTOS RAMIREZ</t>
  </si>
  <si>
    <t>CARLA ESTEFANY SAMOL ROCHE</t>
  </si>
  <si>
    <t>CINDY CAROLINA MUCIA SINCAL</t>
  </si>
  <si>
    <t>DELIA MARISELA MAQUIN CULUL</t>
  </si>
  <si>
    <t>FRANCISCA PACHECO ZACARIAS</t>
  </si>
  <si>
    <t>GASPAR MIGUEL GASPAR JUAN</t>
  </si>
  <si>
    <t>JOSE ALFREDO CHAYAX</t>
  </si>
  <si>
    <t>LESLY MARIBEL GARCIA GARCIA</t>
  </si>
  <si>
    <t>LUCIA MERCEDES VASQUEZ BATZ</t>
  </si>
  <si>
    <t>LUIS ALEXANDER OROZCO MATEO</t>
  </si>
  <si>
    <t>MARCO TULIO CARRERA CANECK</t>
  </si>
  <si>
    <t>MARIO AUGUSTO MARTIN CHILEL</t>
  </si>
  <si>
    <t>MARTHA MORALES LÓPEZ</t>
  </si>
  <si>
    <t>MELVIN JOSUE DANIEL ALVARADO FERNANDEZ</t>
  </si>
  <si>
    <t>NICOLAS GARCIA HERNANDEZ</t>
  </si>
  <si>
    <t>NORMA MARISOL HERNANDEZ</t>
  </si>
  <si>
    <t>OTONIEL JUAN CAAL ALCALJA</t>
  </si>
  <si>
    <t xml:space="preserve">OTTO MAURICIO JUAREZ CHEN </t>
  </si>
  <si>
    <t>RONAL FEDERICO GARCIA PACHECO</t>
  </si>
  <si>
    <t>ROSELIA LOPEZ</t>
  </si>
  <si>
    <t>SONIA MARIBEL ESPAÑA CHIRIZ</t>
  </si>
  <si>
    <t>SUSY CARINA BA CAHUEQ</t>
  </si>
  <si>
    <t>X´UM TERESA POMA LOPEZ</t>
  </si>
  <si>
    <t>DORCAS JOSABET CHOC HERNANDEZ</t>
  </si>
  <si>
    <t xml:space="preserve">ANA FLORICELDA YUCUTE CUTZAN </t>
  </si>
  <si>
    <t>LUZ MARIBEL SAMAYOA CORNEL</t>
  </si>
  <si>
    <t>PATRICIA MARGARITA GARCIA FUTCH</t>
  </si>
  <si>
    <t>ALEJANDRO JOSE CASTAÑEDA ALVAREZ</t>
  </si>
  <si>
    <t>CRISTIAN ALEXANDER LAU</t>
  </si>
  <si>
    <t>DOMINGO CHAN TETZAGUIC</t>
  </si>
  <si>
    <t>ANABELLY AMAYA CARDONA</t>
  </si>
  <si>
    <t>CLAUDIA CAROLINA GONZALEZ</t>
  </si>
  <si>
    <t>NANCY PAOLA QUIROA</t>
  </si>
  <si>
    <t xml:space="preserve">JAMIE FRENEY NORALES NUÑEZ </t>
  </si>
  <si>
    <t>INEY CALIXTRO ELLINGTON ROJAS</t>
  </si>
  <si>
    <t>XIOMARA NECTALINA NORALES LINO</t>
  </si>
  <si>
    <t>EVARISTA BALTAZAR TRIGUEÑO</t>
  </si>
  <si>
    <t>LUCIANA LEONARDO NORALES</t>
  </si>
  <si>
    <t>MARIELA MARGARITA GONZALEZ</t>
  </si>
  <si>
    <t>FRANCISCO ELVIN ROJAS BERMUDEZ</t>
  </si>
  <si>
    <t>JONY  IZABEL SALDAÑA</t>
  </si>
  <si>
    <t>ADELFA MARIEL LEIVA</t>
  </si>
  <si>
    <t>HECTOR MANUEL GONZALEZ ALVAREZ</t>
  </si>
  <si>
    <t>SANDHER ALEJANDRO MENA GAMBOA</t>
  </si>
  <si>
    <t>OLGA DEL CARMEN MORAN VICTORIO</t>
  </si>
  <si>
    <t>SERVICIOS PROFESIONALES</t>
  </si>
  <si>
    <t xml:space="preserve">SERVICIOS TÉCNICOS </t>
  </si>
  <si>
    <t>SERVICIOS TÉCNICOS</t>
  </si>
  <si>
    <t>SERVICIOS  TÉCNICOS</t>
  </si>
  <si>
    <t>IVA</t>
  </si>
  <si>
    <t>ISR</t>
  </si>
  <si>
    <t>Fecha de actualización: 04/03/2020</t>
  </si>
  <si>
    <t>CORRESPONDE AL MES DE: FEBRERO 2020</t>
  </si>
  <si>
    <t>NOMINA ADICIONAL</t>
  </si>
  <si>
    <t>OLIVIA NINETH NUÑEZ ALLEN</t>
  </si>
  <si>
    <t>PAGO EL PROXIMO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</si>
</sst>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-[$Q-100A]* #,##0.00_-;\-[$Q-100A]* #,##0.00_-;_-[$Q-100A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31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0" borderId="0" xfId="0" applyFont="1"/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0" fillId="0" borderId="16" xfId="0" applyNumberFormat="1" applyBorder="1"/>
    <xf numFmtId="165" fontId="0" fillId="0" borderId="20" xfId="0" applyNumberFormat="1" applyBorder="1"/>
    <xf numFmtId="165" fontId="0" fillId="0" borderId="30" xfId="0" applyNumberFormat="1" applyBorder="1"/>
    <xf numFmtId="165" fontId="0" fillId="0" borderId="17" xfId="0" applyNumberFormat="1" applyBorder="1"/>
    <xf numFmtId="165" fontId="0" fillId="0" borderId="21" xfId="0" applyNumberFormat="1" applyBorder="1"/>
    <xf numFmtId="165" fontId="0" fillId="0" borderId="32" xfId="0" applyNumberFormat="1" applyBorder="1"/>
    <xf numFmtId="165" fontId="0" fillId="0" borderId="0" xfId="0" applyNumberFormat="1"/>
    <xf numFmtId="165" fontId="0" fillId="0" borderId="37" xfId="0" applyNumberFormat="1" applyBorder="1"/>
    <xf numFmtId="14" fontId="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/>
    </xf>
    <xf numFmtId="164" fontId="6" fillId="2" borderId="3" xfId="1" applyFont="1" applyFill="1" applyBorder="1" applyAlignment="1">
      <alignment horizontal="center" vertical="center" wrapText="1"/>
    </xf>
    <xf numFmtId="164" fontId="6" fillId="2" borderId="9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994835</xdr:colOff>
      <xdr:row>2</xdr:row>
      <xdr:rowOff>222250</xdr:rowOff>
    </xdr:from>
    <xdr:to>
      <xdr:col>15</xdr:col>
      <xdr:colOff>889002</xdr:colOff>
      <xdr:row>8</xdr:row>
      <xdr:rowOff>49743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52752" y="814917"/>
          <a:ext cx="3556000" cy="124565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74083</xdr:colOff>
      <xdr:row>0</xdr:row>
      <xdr:rowOff>0</xdr:rowOff>
    </xdr:from>
    <xdr:to>
      <xdr:col>2</xdr:col>
      <xdr:colOff>2857500</xdr:colOff>
      <xdr:row>6</xdr:row>
      <xdr:rowOff>93130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3" y="0"/>
          <a:ext cx="5990167" cy="16382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866776</xdr:colOff>
      <xdr:row>2</xdr:row>
      <xdr:rowOff>211667</xdr:rowOff>
    </xdr:from>
    <xdr:to>
      <xdr:col>14</xdr:col>
      <xdr:colOff>3178</xdr:colOff>
      <xdr:row>8</xdr:row>
      <xdr:rowOff>39544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3943" y="804334"/>
          <a:ext cx="3295652" cy="118254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0</xdr:colOff>
      <xdr:row>2</xdr:row>
      <xdr:rowOff>197908</xdr:rowOff>
    </xdr:from>
    <xdr:to>
      <xdr:col>2</xdr:col>
      <xdr:colOff>1653239</xdr:colOff>
      <xdr:row>8</xdr:row>
      <xdr:rowOff>211668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66825"/>
          <a:ext cx="4859989" cy="13684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477311</xdr:colOff>
      <xdr:row>2</xdr:row>
      <xdr:rowOff>198966</xdr:rowOff>
    </xdr:from>
    <xdr:to>
      <xdr:col>14</xdr:col>
      <xdr:colOff>67735</xdr:colOff>
      <xdr:row>8</xdr:row>
      <xdr:rowOff>176744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0728" y="791633"/>
          <a:ext cx="3569757" cy="133244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0</xdr:colOff>
      <xdr:row>2</xdr:row>
      <xdr:rowOff>116417</xdr:rowOff>
    </xdr:from>
    <xdr:to>
      <xdr:col>3</xdr:col>
      <xdr:colOff>965201</xdr:colOff>
      <xdr:row>9</xdr:row>
      <xdr:rowOff>98764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9084"/>
          <a:ext cx="4722284" cy="1601597"/>
        </a:xfrm>
        <a:prstGeom prst="rect">
          <a:avLst/>
        </a:prstGeom>
      </xdr:spPr>
    </xdr:pic>
    <xdr:clientData/>
  </xdr:twoCellAnchor>
  <xdr:oneCellAnchor>
    <xdr:from>
      <xdr:col>2</xdr:col>
      <xdr:colOff>814917</xdr:colOff>
      <xdr:row>13</xdr:row>
      <xdr:rowOff>52917</xdr:rowOff>
    </xdr:from>
    <xdr:ext cx="5535083" cy="937629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A6777C4F-27D8-49D7-8BA8-345FF1736684}"/>
            </a:ext>
          </a:extLst>
        </xdr:cNvPr>
        <xdr:cNvSpPr/>
      </xdr:nvSpPr>
      <xdr:spPr>
        <a:xfrm>
          <a:off x="3365500" y="3185584"/>
          <a:ext cx="553508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SIN</a:t>
          </a:r>
          <a:r>
            <a:rPr lang="es-ES" sz="54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MOVIMIENTO</a:t>
          </a:r>
          <a:endParaRPr lang="es-ES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498474</xdr:colOff>
      <xdr:row>2</xdr:row>
      <xdr:rowOff>201083</xdr:rowOff>
    </xdr:from>
    <xdr:to>
      <xdr:col>15</xdr:col>
      <xdr:colOff>43390</xdr:colOff>
      <xdr:row>8</xdr:row>
      <xdr:rowOff>158820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1391" y="793750"/>
          <a:ext cx="3227916" cy="131240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0</xdr:colOff>
      <xdr:row>2</xdr:row>
      <xdr:rowOff>84667</xdr:rowOff>
    </xdr:from>
    <xdr:to>
      <xdr:col>4</xdr:col>
      <xdr:colOff>76200</xdr:colOff>
      <xdr:row>9</xdr:row>
      <xdr:rowOff>27638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0"/>
          <a:ext cx="4669367" cy="1562221"/>
        </a:xfrm>
        <a:prstGeom prst="rect">
          <a:avLst/>
        </a:prstGeom>
      </xdr:spPr>
    </xdr:pic>
    <xdr:clientData/>
  </xdr:twoCellAnchor>
  <xdr:oneCellAnchor>
    <xdr:from>
      <xdr:col>2</xdr:col>
      <xdr:colOff>179916</xdr:colOff>
      <xdr:row>14</xdr:row>
      <xdr:rowOff>42334</xdr:rowOff>
    </xdr:from>
    <xdr:ext cx="5535083" cy="937629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FF4D7EE3-987A-4D07-833D-96BBE008966C}"/>
            </a:ext>
          </a:extLst>
        </xdr:cNvPr>
        <xdr:cNvSpPr/>
      </xdr:nvSpPr>
      <xdr:spPr>
        <a:xfrm>
          <a:off x="2645833" y="3915834"/>
          <a:ext cx="553508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SIN</a:t>
          </a:r>
          <a:r>
            <a:rPr lang="es-ES" sz="54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MOVIMIENTO</a:t>
          </a:r>
          <a:endParaRPr lang="es-ES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179917</xdr:colOff>
      <xdr:row>3</xdr:row>
      <xdr:rowOff>137583</xdr:rowOff>
    </xdr:from>
    <xdr:to>
      <xdr:col>8</xdr:col>
      <xdr:colOff>1166567</xdr:colOff>
      <xdr:row>8</xdr:row>
      <xdr:rowOff>91017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2167" y="994833"/>
          <a:ext cx="3060983" cy="104351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0</xdr:colOff>
      <xdr:row>2</xdr:row>
      <xdr:rowOff>243417</xdr:rowOff>
    </xdr:from>
    <xdr:to>
      <xdr:col>2</xdr:col>
      <xdr:colOff>497417</xdr:colOff>
      <xdr:row>8</xdr:row>
      <xdr:rowOff>197440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6084"/>
          <a:ext cx="3905250" cy="130868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1396999</xdr:colOff>
      <xdr:row>3</xdr:row>
      <xdr:rowOff>131232</xdr:rowOff>
    </xdr:from>
    <xdr:to>
      <xdr:col>8</xdr:col>
      <xdr:colOff>1107018</xdr:colOff>
      <xdr:row>8</xdr:row>
      <xdr:rowOff>165389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6332" y="988482"/>
          <a:ext cx="3297769" cy="112424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32713</xdr:colOff>
      <xdr:row>2</xdr:row>
      <xdr:rowOff>81491</xdr:rowOff>
    </xdr:from>
    <xdr:to>
      <xdr:col>2</xdr:col>
      <xdr:colOff>582083</xdr:colOff>
      <xdr:row>8</xdr:row>
      <xdr:rowOff>117634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13" y="674158"/>
          <a:ext cx="4147703" cy="1390809"/>
        </a:xfrm>
        <a:prstGeom prst="rect">
          <a:avLst/>
        </a:prstGeom>
      </xdr:spPr>
    </xdr:pic>
    <xdr:clientData/>
  </xdr:twoCellAnchor>
  <xdr:oneCellAnchor>
    <xdr:from>
      <xdr:col>1</xdr:col>
      <xdr:colOff>2211917</xdr:colOff>
      <xdr:row>11</xdr:row>
      <xdr:rowOff>127000</xdr:rowOff>
    </xdr:from>
    <xdr:ext cx="5535083" cy="937629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6E065B0A-C2E4-459F-8073-39AEF927D1DA}"/>
            </a:ext>
          </a:extLst>
        </xdr:cNvPr>
        <xdr:cNvSpPr/>
      </xdr:nvSpPr>
      <xdr:spPr>
        <a:xfrm>
          <a:off x="2794000" y="2868083"/>
          <a:ext cx="553508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SIN</a:t>
          </a:r>
          <a:r>
            <a:rPr lang="es-ES" sz="54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MOVIMIENTO</a:t>
          </a:r>
          <a:endParaRPr lang="es-ES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"/>
  <sheetViews>
    <sheetView tabSelected="1" zoomScale="90" zoomScaleNormal="90" workbookViewId="0">
      <selection activeCell="A15" sqref="A15"/>
    </sheetView>
  </sheetViews>
  <sheetFormatPr baseColWidth="10" defaultRowHeight="15" x14ac:dyDescent="0.25"/>
  <cols>
    <col min="1" max="1" width="5.85546875" customWidth="1"/>
    <col min="2" max="2" width="42.140625" customWidth="1"/>
    <col min="3" max="3" width="48.85546875" bestFit="1" customWidth="1"/>
    <col min="4" max="4" width="16.7109375" customWidth="1"/>
    <col min="5" max="5" width="13.85546875" customWidth="1"/>
    <col min="6" max="6" width="16.5703125" customWidth="1"/>
    <col min="7" max="7" width="14.140625" customWidth="1"/>
    <col min="8" max="8" width="13.28515625" customWidth="1"/>
    <col min="9" max="10" width="15" customWidth="1"/>
    <col min="11" max="11" width="18.28515625" customWidth="1"/>
    <col min="12" max="12" width="18.42578125" customWidth="1"/>
    <col min="13" max="13" width="12.5703125" customWidth="1"/>
    <col min="14" max="14" width="12.5703125" bestFit="1" customWidth="1"/>
    <col min="16" max="16" width="21.85546875" bestFit="1" customWidth="1"/>
  </cols>
  <sheetData>
    <row r="1" spans="1:16" ht="23.2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s="1" customFormat="1" ht="23.25" customHeight="1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21" customHeight="1" x14ac:dyDescent="0.25">
      <c r="A3" s="40" t="s">
        <v>65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ht="18.75" customHeight="1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18.75" customHeight="1" x14ac:dyDescent="0.25">
      <c r="A5" s="41" t="s">
        <v>42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ht="15.75" customHeight="1" x14ac:dyDescent="0.25">
      <c r="A6" s="44" t="s">
        <v>231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6" ht="15.75" customHeight="1" x14ac:dyDescent="0.25">
      <c r="A7" s="2"/>
      <c r="B7" s="2"/>
      <c r="C7" s="2"/>
      <c r="D7" s="2"/>
      <c r="E7" s="2"/>
      <c r="F7" s="2"/>
      <c r="G7" s="2"/>
    </row>
    <row r="8" spans="1:16" ht="21" customHeight="1" thickBot="1" x14ac:dyDescent="0.3">
      <c r="A8" s="45" t="s">
        <v>3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ht="21" customHeight="1" thickBot="1" x14ac:dyDescent="0.3">
      <c r="A9" s="46" t="s">
        <v>4</v>
      </c>
      <c r="B9" s="48" t="s">
        <v>5</v>
      </c>
      <c r="C9" s="46" t="s">
        <v>6</v>
      </c>
      <c r="D9" s="46" t="s">
        <v>7</v>
      </c>
      <c r="E9" s="50" t="s">
        <v>8</v>
      </c>
      <c r="F9" s="51"/>
      <c r="G9" s="51"/>
      <c r="H9" s="51"/>
      <c r="I9" s="51"/>
      <c r="J9" s="51"/>
      <c r="K9" s="52"/>
      <c r="L9" s="53" t="s">
        <v>9</v>
      </c>
      <c r="M9" s="55" t="s">
        <v>10</v>
      </c>
      <c r="N9" s="42" t="s">
        <v>11</v>
      </c>
      <c r="O9" s="42" t="s">
        <v>24</v>
      </c>
      <c r="P9" s="42" t="s">
        <v>12</v>
      </c>
    </row>
    <row r="10" spans="1:16" ht="26.25" thickBot="1" x14ac:dyDescent="0.3">
      <c r="A10" s="47"/>
      <c r="B10" s="49"/>
      <c r="C10" s="47"/>
      <c r="D10" s="47"/>
      <c r="E10" s="22" t="s">
        <v>19</v>
      </c>
      <c r="F10" s="23" t="s">
        <v>20</v>
      </c>
      <c r="G10" s="23" t="s">
        <v>13</v>
      </c>
      <c r="H10" s="23" t="s">
        <v>14</v>
      </c>
      <c r="I10" s="24" t="s">
        <v>15</v>
      </c>
      <c r="J10" s="25" t="s">
        <v>21</v>
      </c>
      <c r="K10" s="26" t="s">
        <v>16</v>
      </c>
      <c r="L10" s="54"/>
      <c r="M10" s="56"/>
      <c r="N10" s="43"/>
      <c r="O10" s="43"/>
      <c r="P10" s="43"/>
    </row>
    <row r="11" spans="1:16" x14ac:dyDescent="0.25">
      <c r="A11" s="3">
        <v>1</v>
      </c>
      <c r="B11" s="4" t="s">
        <v>49</v>
      </c>
      <c r="C11" s="4" t="s">
        <v>57</v>
      </c>
      <c r="D11" s="30">
        <v>4153.07</v>
      </c>
      <c r="E11" s="30">
        <v>1517.24</v>
      </c>
      <c r="F11" s="30">
        <v>2275.86</v>
      </c>
      <c r="G11" s="30">
        <v>1896.55</v>
      </c>
      <c r="H11" s="30"/>
      <c r="I11" s="30"/>
      <c r="J11" s="32"/>
      <c r="K11" s="30">
        <v>94.83</v>
      </c>
      <c r="L11" s="33">
        <f>SUM(D11:K11)</f>
        <v>9937.5499999999993</v>
      </c>
      <c r="M11" s="30">
        <v>2094.98</v>
      </c>
      <c r="N11" s="30">
        <f>+L11-M11</f>
        <v>7842.57</v>
      </c>
      <c r="O11" s="30"/>
      <c r="P11" s="5"/>
    </row>
    <row r="12" spans="1:16" x14ac:dyDescent="0.25">
      <c r="A12" s="6">
        <f>1+A11</f>
        <v>2</v>
      </c>
      <c r="B12" s="7" t="s">
        <v>50</v>
      </c>
      <c r="C12" s="7" t="s">
        <v>58</v>
      </c>
      <c r="D12" s="31">
        <v>5835</v>
      </c>
      <c r="E12" s="31">
        <v>3000</v>
      </c>
      <c r="F12" s="31"/>
      <c r="G12" s="31">
        <v>3000</v>
      </c>
      <c r="H12" s="31">
        <v>375</v>
      </c>
      <c r="I12" s="31"/>
      <c r="J12" s="31"/>
      <c r="K12" s="31">
        <v>250</v>
      </c>
      <c r="L12" s="34">
        <f>SUM(D12:K12)</f>
        <v>12460</v>
      </c>
      <c r="M12" s="31">
        <v>2675.84</v>
      </c>
      <c r="N12" s="31">
        <f>+L12-M12</f>
        <v>9784.16</v>
      </c>
      <c r="O12" s="31"/>
      <c r="P12" s="9"/>
    </row>
    <row r="13" spans="1:16" x14ac:dyDescent="0.25">
      <c r="A13" s="6">
        <f t="shared" ref="A13:A19" si="0">1+A12</f>
        <v>3</v>
      </c>
      <c r="B13" s="7" t="s">
        <v>51</v>
      </c>
      <c r="C13" s="7" t="s">
        <v>59</v>
      </c>
      <c r="D13" s="31">
        <v>2312.66</v>
      </c>
      <c r="E13" s="31">
        <v>965.52</v>
      </c>
      <c r="F13" s="31"/>
      <c r="G13" s="31">
        <v>1206.9000000000001</v>
      </c>
      <c r="H13" s="31">
        <v>90.52</v>
      </c>
      <c r="I13" s="31"/>
      <c r="J13" s="31"/>
      <c r="K13" s="31">
        <v>60.34</v>
      </c>
      <c r="L13" s="34">
        <f t="shared" ref="L13:L18" si="1">SUM(D13:K13)</f>
        <v>4635.9400000000005</v>
      </c>
      <c r="M13" s="31">
        <v>1475.64</v>
      </c>
      <c r="N13" s="31">
        <f t="shared" ref="N13:N18" si="2">+L13-M13</f>
        <v>3160.3</v>
      </c>
      <c r="O13" s="31"/>
      <c r="P13" s="9"/>
    </row>
    <row r="14" spans="1:16" x14ac:dyDescent="0.25">
      <c r="A14" s="6">
        <f t="shared" si="0"/>
        <v>4</v>
      </c>
      <c r="B14" s="7" t="s">
        <v>52</v>
      </c>
      <c r="C14" s="7" t="s">
        <v>60</v>
      </c>
      <c r="D14" s="31">
        <v>10261</v>
      </c>
      <c r="E14" s="31">
        <v>4000</v>
      </c>
      <c r="F14" s="31"/>
      <c r="G14" s="31">
        <v>5000</v>
      </c>
      <c r="H14" s="31">
        <v>0</v>
      </c>
      <c r="I14" s="31"/>
      <c r="J14" s="31"/>
      <c r="K14" s="31">
        <v>250</v>
      </c>
      <c r="L14" s="34">
        <f t="shared" si="1"/>
        <v>19511</v>
      </c>
      <c r="M14" s="31">
        <v>4344.26</v>
      </c>
      <c r="N14" s="31">
        <f t="shared" si="2"/>
        <v>15166.74</v>
      </c>
      <c r="O14" s="31"/>
      <c r="P14" s="9"/>
    </row>
    <row r="15" spans="1:16" x14ac:dyDescent="0.25">
      <c r="A15" s="6">
        <f t="shared" si="0"/>
        <v>5</v>
      </c>
      <c r="B15" s="7" t="s">
        <v>53</v>
      </c>
      <c r="C15" s="7" t="s">
        <v>61</v>
      </c>
      <c r="D15" s="31">
        <v>2441</v>
      </c>
      <c r="E15" s="31">
        <v>800</v>
      </c>
      <c r="F15" s="31"/>
      <c r="G15" s="31">
        <v>1000</v>
      </c>
      <c r="H15" s="31"/>
      <c r="I15" s="31"/>
      <c r="J15" s="31"/>
      <c r="K15" s="31">
        <v>250</v>
      </c>
      <c r="L15" s="34">
        <f t="shared" si="1"/>
        <v>4491</v>
      </c>
      <c r="M15" s="31">
        <v>636.15</v>
      </c>
      <c r="N15" s="31">
        <f t="shared" si="2"/>
        <v>3854.85</v>
      </c>
      <c r="O15" s="31"/>
      <c r="P15" s="9"/>
    </row>
    <row r="16" spans="1:16" x14ac:dyDescent="0.25">
      <c r="A16" s="6">
        <f t="shared" si="0"/>
        <v>6</v>
      </c>
      <c r="B16" s="7" t="s">
        <v>54</v>
      </c>
      <c r="C16" s="7" t="s">
        <v>62</v>
      </c>
      <c r="D16" s="31">
        <v>2476.79</v>
      </c>
      <c r="E16" s="31">
        <v>965.52</v>
      </c>
      <c r="F16" s="31"/>
      <c r="G16" s="31">
        <v>1206.9000000000001</v>
      </c>
      <c r="H16" s="31">
        <v>90.52</v>
      </c>
      <c r="I16" s="31"/>
      <c r="J16" s="31"/>
      <c r="K16" s="31">
        <v>60.34</v>
      </c>
      <c r="L16" s="34">
        <f t="shared" si="1"/>
        <v>4800.0700000000006</v>
      </c>
      <c r="M16" s="31">
        <v>916.85</v>
      </c>
      <c r="N16" s="31">
        <f t="shared" si="2"/>
        <v>3883.2200000000007</v>
      </c>
      <c r="O16" s="31">
        <v>466</v>
      </c>
      <c r="P16" s="9" t="s">
        <v>232</v>
      </c>
    </row>
    <row r="17" spans="1:16" x14ac:dyDescent="0.25">
      <c r="A17" s="6">
        <f t="shared" si="0"/>
        <v>7</v>
      </c>
      <c r="B17" s="7" t="s">
        <v>55</v>
      </c>
      <c r="C17" s="7" t="s">
        <v>63</v>
      </c>
      <c r="D17" s="31">
        <v>3525</v>
      </c>
      <c r="E17" s="31">
        <v>1800</v>
      </c>
      <c r="F17" s="31"/>
      <c r="G17" s="31">
        <v>1800</v>
      </c>
      <c r="H17" s="31">
        <v>375</v>
      </c>
      <c r="I17" s="31"/>
      <c r="J17" s="31"/>
      <c r="K17" s="31">
        <v>250</v>
      </c>
      <c r="L17" s="34">
        <f t="shared" si="1"/>
        <v>7750</v>
      </c>
      <c r="M17" s="31">
        <v>1328.33</v>
      </c>
      <c r="N17" s="31">
        <f t="shared" si="2"/>
        <v>6421.67</v>
      </c>
      <c r="O17" s="31"/>
      <c r="P17" s="9"/>
    </row>
    <row r="18" spans="1:16" x14ac:dyDescent="0.25">
      <c r="A18" s="6">
        <f t="shared" si="0"/>
        <v>8</v>
      </c>
      <c r="B18" s="7" t="s">
        <v>56</v>
      </c>
      <c r="C18" s="7" t="s">
        <v>64</v>
      </c>
      <c r="D18" s="31">
        <v>2122.9699999999998</v>
      </c>
      <c r="E18" s="31">
        <v>827.59</v>
      </c>
      <c r="F18" s="31"/>
      <c r="G18" s="31">
        <v>1034.48</v>
      </c>
      <c r="H18" s="31">
        <v>0</v>
      </c>
      <c r="I18" s="31"/>
      <c r="J18" s="31"/>
      <c r="K18" s="31">
        <v>51.72</v>
      </c>
      <c r="L18" s="34">
        <f t="shared" si="1"/>
        <v>4036.7599999999998</v>
      </c>
      <c r="M18" s="31">
        <v>1373.9</v>
      </c>
      <c r="N18" s="31">
        <f t="shared" si="2"/>
        <v>2662.8599999999997</v>
      </c>
      <c r="O18" s="31"/>
      <c r="P18" s="9"/>
    </row>
    <row r="19" spans="1:16" x14ac:dyDescent="0.25">
      <c r="A19" s="6">
        <f t="shared" si="0"/>
        <v>9</v>
      </c>
      <c r="B19" s="7" t="s">
        <v>233</v>
      </c>
      <c r="C19" s="7" t="s">
        <v>62</v>
      </c>
      <c r="D19" s="31"/>
      <c r="E19" s="31"/>
      <c r="F19" s="31"/>
      <c r="G19" s="31"/>
      <c r="H19" s="31"/>
      <c r="I19" s="31"/>
      <c r="J19" s="31"/>
      <c r="K19" s="31"/>
      <c r="L19" s="34">
        <f t="shared" ref="L19" si="3">SUM(D19:K19)</f>
        <v>0</v>
      </c>
      <c r="M19" s="31">
        <v>0</v>
      </c>
      <c r="N19" s="31">
        <f t="shared" ref="N19" si="4">+L19-M19</f>
        <v>0</v>
      </c>
      <c r="O19" s="31">
        <v>456.25</v>
      </c>
      <c r="P19" s="9" t="s">
        <v>234</v>
      </c>
    </row>
  </sheetData>
  <mergeCells count="17">
    <mergeCell ref="O9:O10"/>
    <mergeCell ref="P9:P10"/>
    <mergeCell ref="A6:P6"/>
    <mergeCell ref="A8:P8"/>
    <mergeCell ref="A9:A10"/>
    <mergeCell ref="B9:B10"/>
    <mergeCell ref="C9:C10"/>
    <mergeCell ref="D9:D10"/>
    <mergeCell ref="E9:K9"/>
    <mergeCell ref="L9:L10"/>
    <mergeCell ref="M9:M10"/>
    <mergeCell ref="N9:N10"/>
    <mergeCell ref="A1:P1"/>
    <mergeCell ref="A2:P2"/>
    <mergeCell ref="A3:P3"/>
    <mergeCell ref="A4:P4"/>
    <mergeCell ref="A5:P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zoomScale="90" zoomScaleNormal="90" workbookViewId="0">
      <selection activeCell="F42" sqref="F42"/>
    </sheetView>
  </sheetViews>
  <sheetFormatPr baseColWidth="10" defaultRowHeight="15" x14ac:dyDescent="0.25"/>
  <cols>
    <col min="1" max="1" width="6" customWidth="1"/>
    <col min="2" max="2" width="42" bestFit="1" customWidth="1"/>
    <col min="3" max="3" width="58.85546875" customWidth="1"/>
    <col min="4" max="4" width="17.140625" customWidth="1"/>
    <col min="5" max="5" width="13" customWidth="1"/>
    <col min="6" max="6" width="14.7109375" customWidth="1"/>
    <col min="7" max="7" width="13.140625" customWidth="1"/>
    <col min="8" max="8" width="13" customWidth="1"/>
    <col min="9" max="9" width="13.140625" customWidth="1"/>
    <col min="10" max="10" width="14.7109375" customWidth="1"/>
    <col min="11" max="11" width="16.28515625" customWidth="1"/>
    <col min="12" max="13" width="14.5703125" customWidth="1"/>
    <col min="14" max="14" width="16.85546875" customWidth="1"/>
  </cols>
  <sheetData>
    <row r="1" spans="1:16" ht="23.2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6" s="1" customFormat="1" ht="23.25" customHeight="1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6" ht="21" customHeight="1" x14ac:dyDescent="0.25">
      <c r="A3" s="40" t="s">
        <v>65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ht="18.75" customHeight="1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6" ht="18.75" customHeight="1" x14ac:dyDescent="0.25">
      <c r="A5" s="41" t="s">
        <v>43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6" ht="15.75" customHeight="1" x14ac:dyDescent="0.25">
      <c r="A6" s="57" t="s">
        <v>230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20"/>
      <c r="P6" s="20"/>
    </row>
    <row r="7" spans="1:16" ht="15.75" customHeight="1" x14ac:dyDescent="0.25">
      <c r="A7" s="44" t="s">
        <v>231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6" ht="15.75" customHeight="1" x14ac:dyDescent="0.25">
      <c r="A8" s="2"/>
      <c r="B8" s="2"/>
      <c r="C8" s="2"/>
      <c r="D8" s="2"/>
      <c r="E8" s="2"/>
      <c r="F8" s="2"/>
      <c r="G8" s="2"/>
      <c r="H8" s="2"/>
    </row>
    <row r="9" spans="1:16" ht="21" customHeight="1" thickBot="1" x14ac:dyDescent="0.3">
      <c r="A9" s="60" t="s">
        <v>3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</row>
    <row r="10" spans="1:16" s="27" customFormat="1" ht="24" customHeight="1" thickBot="1" x14ac:dyDescent="0.25">
      <c r="A10" s="53" t="s">
        <v>4</v>
      </c>
      <c r="B10" s="53" t="s">
        <v>22</v>
      </c>
      <c r="C10" s="58" t="s">
        <v>6</v>
      </c>
      <c r="D10" s="53" t="s">
        <v>7</v>
      </c>
      <c r="E10" s="50" t="s">
        <v>8</v>
      </c>
      <c r="F10" s="51"/>
      <c r="G10" s="51"/>
      <c r="H10" s="51"/>
      <c r="I10" s="52"/>
      <c r="J10" s="53" t="s">
        <v>9</v>
      </c>
      <c r="K10" s="58" t="s">
        <v>23</v>
      </c>
      <c r="L10" s="58" t="s">
        <v>11</v>
      </c>
      <c r="M10" s="58" t="s">
        <v>24</v>
      </c>
      <c r="N10" s="58" t="s">
        <v>12</v>
      </c>
    </row>
    <row r="11" spans="1:16" s="27" customFormat="1" ht="24" customHeight="1" thickBot="1" x14ac:dyDescent="0.25">
      <c r="A11" s="54"/>
      <c r="B11" s="54"/>
      <c r="C11" s="59"/>
      <c r="D11" s="54"/>
      <c r="E11" s="25" t="s">
        <v>13</v>
      </c>
      <c r="F11" s="25" t="s">
        <v>14</v>
      </c>
      <c r="G11" s="25" t="s">
        <v>16</v>
      </c>
      <c r="H11" s="25" t="s">
        <v>25</v>
      </c>
      <c r="I11" s="25" t="s">
        <v>21</v>
      </c>
      <c r="J11" s="54"/>
      <c r="K11" s="59"/>
      <c r="L11" s="59"/>
      <c r="M11" s="59"/>
      <c r="N11" s="59"/>
    </row>
    <row r="12" spans="1:16" x14ac:dyDescent="0.25">
      <c r="A12" s="14">
        <v>1</v>
      </c>
      <c r="B12" s="15" t="s">
        <v>66</v>
      </c>
      <c r="C12" s="15" t="s">
        <v>105</v>
      </c>
      <c r="D12" s="32">
        <v>3404</v>
      </c>
      <c r="E12" s="32">
        <v>1000</v>
      </c>
      <c r="F12" s="32"/>
      <c r="G12" s="32">
        <v>250</v>
      </c>
      <c r="H12" s="32"/>
      <c r="I12" s="32"/>
      <c r="J12" s="32">
        <f>SUM(D12:I12)</f>
        <v>4654</v>
      </c>
      <c r="K12" s="32">
        <v>720.29</v>
      </c>
      <c r="L12" s="32">
        <f>+J12-K12</f>
        <v>3933.71</v>
      </c>
      <c r="M12" s="35"/>
      <c r="N12" s="16"/>
    </row>
    <row r="13" spans="1:16" x14ac:dyDescent="0.25">
      <c r="A13" s="6">
        <f>1+A12</f>
        <v>2</v>
      </c>
      <c r="B13" s="7" t="s">
        <v>67</v>
      </c>
      <c r="C13" s="7" t="s">
        <v>106</v>
      </c>
      <c r="D13" s="31">
        <v>2375</v>
      </c>
      <c r="E13" s="31">
        <v>1000</v>
      </c>
      <c r="F13" s="31"/>
      <c r="G13" s="31">
        <v>250</v>
      </c>
      <c r="H13" s="31"/>
      <c r="I13" s="31"/>
      <c r="J13" s="31">
        <f>SUM(D13:I13)</f>
        <v>3625</v>
      </c>
      <c r="K13" s="31">
        <v>1361.61</v>
      </c>
      <c r="L13" s="31">
        <f>+J13-K13</f>
        <v>2263.3900000000003</v>
      </c>
      <c r="M13" s="34"/>
      <c r="N13" s="9"/>
    </row>
    <row r="14" spans="1:16" x14ac:dyDescent="0.25">
      <c r="A14" s="6">
        <f t="shared" ref="A14:A50" si="0">1+A13</f>
        <v>3</v>
      </c>
      <c r="B14" s="7" t="s">
        <v>68</v>
      </c>
      <c r="C14" s="7" t="s">
        <v>107</v>
      </c>
      <c r="D14" s="31">
        <v>2375</v>
      </c>
      <c r="E14" s="31">
        <v>1000</v>
      </c>
      <c r="F14" s="31"/>
      <c r="G14" s="31">
        <v>250</v>
      </c>
      <c r="H14" s="31"/>
      <c r="I14" s="31"/>
      <c r="J14" s="31">
        <f t="shared" ref="J14:J50" si="1">SUM(D14:I14)</f>
        <v>3625</v>
      </c>
      <c r="K14" s="31">
        <v>517.86</v>
      </c>
      <c r="L14" s="31">
        <f t="shared" ref="L14:L50" si="2">+J14-K14</f>
        <v>3107.14</v>
      </c>
      <c r="M14" s="34"/>
      <c r="N14" s="9"/>
    </row>
    <row r="15" spans="1:16" x14ac:dyDescent="0.25">
      <c r="A15" s="6">
        <f t="shared" si="0"/>
        <v>4</v>
      </c>
      <c r="B15" s="7" t="s">
        <v>69</v>
      </c>
      <c r="C15" s="7" t="s">
        <v>108</v>
      </c>
      <c r="D15" s="31">
        <v>5835</v>
      </c>
      <c r="E15" s="31">
        <v>3000</v>
      </c>
      <c r="F15" s="31">
        <v>375</v>
      </c>
      <c r="G15" s="31">
        <v>250</v>
      </c>
      <c r="H15" s="31"/>
      <c r="I15" s="31"/>
      <c r="J15" s="31">
        <f t="shared" si="1"/>
        <v>9460</v>
      </c>
      <c r="K15" s="31">
        <v>1885.03</v>
      </c>
      <c r="L15" s="31">
        <f t="shared" si="2"/>
        <v>7574.97</v>
      </c>
      <c r="M15" s="34"/>
      <c r="N15" s="9"/>
    </row>
    <row r="16" spans="1:16" x14ac:dyDescent="0.25">
      <c r="A16" s="6">
        <f t="shared" si="0"/>
        <v>5</v>
      </c>
      <c r="B16" s="7" t="s">
        <v>70</v>
      </c>
      <c r="C16" s="7" t="s">
        <v>109</v>
      </c>
      <c r="D16" s="31">
        <v>2375</v>
      </c>
      <c r="E16" s="31">
        <v>1000</v>
      </c>
      <c r="F16" s="31"/>
      <c r="G16" s="31">
        <v>250</v>
      </c>
      <c r="H16" s="31"/>
      <c r="I16" s="31"/>
      <c r="J16" s="31">
        <f t="shared" si="1"/>
        <v>3625</v>
      </c>
      <c r="K16" s="31">
        <v>517.86</v>
      </c>
      <c r="L16" s="31">
        <f t="shared" si="2"/>
        <v>3107.14</v>
      </c>
      <c r="M16" s="34"/>
      <c r="N16" s="9"/>
    </row>
    <row r="17" spans="1:14" x14ac:dyDescent="0.25">
      <c r="A17" s="6">
        <f t="shared" si="0"/>
        <v>6</v>
      </c>
      <c r="B17" s="7" t="s">
        <v>71</v>
      </c>
      <c r="C17" s="7" t="s">
        <v>110</v>
      </c>
      <c r="D17" s="31">
        <v>5095</v>
      </c>
      <c r="E17" s="31">
        <v>1800</v>
      </c>
      <c r="F17" s="31"/>
      <c r="G17" s="31">
        <v>250</v>
      </c>
      <c r="H17" s="31"/>
      <c r="I17" s="31"/>
      <c r="J17" s="31">
        <f t="shared" si="1"/>
        <v>7145</v>
      </c>
      <c r="K17" s="31">
        <v>3753.7</v>
      </c>
      <c r="L17" s="31">
        <f t="shared" si="2"/>
        <v>3391.3</v>
      </c>
      <c r="M17" s="34"/>
      <c r="N17" s="9"/>
    </row>
    <row r="18" spans="1:14" x14ac:dyDescent="0.25">
      <c r="A18" s="6">
        <f t="shared" si="0"/>
        <v>7</v>
      </c>
      <c r="B18" s="7" t="s">
        <v>72</v>
      </c>
      <c r="C18" s="7" t="s">
        <v>111</v>
      </c>
      <c r="D18" s="31">
        <v>1668</v>
      </c>
      <c r="E18" s="31">
        <v>1000</v>
      </c>
      <c r="F18" s="31"/>
      <c r="G18" s="31">
        <v>250</v>
      </c>
      <c r="H18" s="31">
        <v>74.37</v>
      </c>
      <c r="I18" s="31"/>
      <c r="J18" s="31">
        <f t="shared" si="1"/>
        <v>2992.37</v>
      </c>
      <c r="K18" s="31">
        <v>420.79</v>
      </c>
      <c r="L18" s="31">
        <f t="shared" si="2"/>
        <v>2571.58</v>
      </c>
      <c r="M18" s="34">
        <v>244</v>
      </c>
      <c r="N18" s="9"/>
    </row>
    <row r="19" spans="1:14" x14ac:dyDescent="0.25">
      <c r="A19" s="6">
        <f t="shared" si="0"/>
        <v>8</v>
      </c>
      <c r="B19" s="7" t="s">
        <v>73</v>
      </c>
      <c r="C19" s="7" t="s">
        <v>111</v>
      </c>
      <c r="D19" s="31">
        <v>1668</v>
      </c>
      <c r="E19" s="31">
        <v>1000</v>
      </c>
      <c r="F19" s="31"/>
      <c r="G19" s="31">
        <v>250</v>
      </c>
      <c r="H19" s="31">
        <v>74.37</v>
      </c>
      <c r="I19" s="31"/>
      <c r="J19" s="31">
        <f t="shared" si="1"/>
        <v>2992.37</v>
      </c>
      <c r="K19" s="31">
        <v>1330.17</v>
      </c>
      <c r="L19" s="31">
        <f t="shared" si="2"/>
        <v>1662.1999999999998</v>
      </c>
      <c r="M19" s="34">
        <f>1206+240</f>
        <v>1446</v>
      </c>
      <c r="N19" s="9"/>
    </row>
    <row r="20" spans="1:14" x14ac:dyDescent="0.25">
      <c r="A20" s="6">
        <f t="shared" si="0"/>
        <v>9</v>
      </c>
      <c r="B20" s="7" t="s">
        <v>74</v>
      </c>
      <c r="C20" s="7" t="s">
        <v>112</v>
      </c>
      <c r="D20" s="31">
        <v>2920</v>
      </c>
      <c r="E20" s="31">
        <v>1000</v>
      </c>
      <c r="F20" s="31"/>
      <c r="G20" s="31">
        <v>250</v>
      </c>
      <c r="H20" s="31"/>
      <c r="I20" s="31"/>
      <c r="J20" s="31">
        <f t="shared" si="1"/>
        <v>4170</v>
      </c>
      <c r="K20" s="31">
        <v>601.48</v>
      </c>
      <c r="L20" s="31">
        <f t="shared" si="2"/>
        <v>3568.52</v>
      </c>
      <c r="M20" s="34"/>
      <c r="N20" s="9"/>
    </row>
    <row r="21" spans="1:14" x14ac:dyDescent="0.25">
      <c r="A21" s="6">
        <f t="shared" si="0"/>
        <v>10</v>
      </c>
      <c r="B21" s="7" t="s">
        <v>75</v>
      </c>
      <c r="C21" s="7" t="s">
        <v>113</v>
      </c>
      <c r="D21" s="31">
        <v>1668</v>
      </c>
      <c r="E21" s="31">
        <v>1000</v>
      </c>
      <c r="F21" s="31"/>
      <c r="G21" s="31">
        <v>250</v>
      </c>
      <c r="H21" s="31">
        <v>74.37</v>
      </c>
      <c r="I21" s="31"/>
      <c r="J21" s="31">
        <f t="shared" si="1"/>
        <v>2992.37</v>
      </c>
      <c r="K21" s="31">
        <v>420.79</v>
      </c>
      <c r="L21" s="31">
        <f t="shared" si="2"/>
        <v>2571.58</v>
      </c>
      <c r="M21" s="34"/>
      <c r="N21" s="9"/>
    </row>
    <row r="22" spans="1:14" x14ac:dyDescent="0.25">
      <c r="A22" s="6">
        <f t="shared" si="0"/>
        <v>11</v>
      </c>
      <c r="B22" s="7" t="s">
        <v>76</v>
      </c>
      <c r="C22" s="7" t="s">
        <v>113</v>
      </c>
      <c r="D22" s="31">
        <v>1668</v>
      </c>
      <c r="E22" s="31">
        <v>1000</v>
      </c>
      <c r="F22" s="31"/>
      <c r="G22" s="31">
        <v>250</v>
      </c>
      <c r="H22" s="31">
        <v>74.37</v>
      </c>
      <c r="I22" s="31"/>
      <c r="J22" s="31">
        <f t="shared" si="1"/>
        <v>2992.37</v>
      </c>
      <c r="K22" s="31">
        <v>420.79</v>
      </c>
      <c r="L22" s="31">
        <f t="shared" si="2"/>
        <v>2571.58</v>
      </c>
      <c r="M22" s="34"/>
      <c r="N22" s="9"/>
    </row>
    <row r="23" spans="1:14" x14ac:dyDescent="0.25">
      <c r="A23" s="6">
        <f t="shared" si="0"/>
        <v>12</v>
      </c>
      <c r="B23" s="7" t="s">
        <v>77</v>
      </c>
      <c r="C23" s="7" t="s">
        <v>114</v>
      </c>
      <c r="D23" s="31">
        <v>1668</v>
      </c>
      <c r="E23" s="31">
        <v>1000</v>
      </c>
      <c r="F23" s="31"/>
      <c r="G23" s="31">
        <v>250</v>
      </c>
      <c r="H23" s="31">
        <v>74.37</v>
      </c>
      <c r="I23" s="31"/>
      <c r="J23" s="31">
        <f t="shared" ref="J23" si="3">SUM(D23:I23)</f>
        <v>2992.37</v>
      </c>
      <c r="K23" s="31">
        <v>420.79</v>
      </c>
      <c r="L23" s="31">
        <f t="shared" ref="L23" si="4">+J23-K23</f>
        <v>2571.58</v>
      </c>
      <c r="M23" s="34"/>
      <c r="N23" s="9"/>
    </row>
    <row r="24" spans="1:14" x14ac:dyDescent="0.25">
      <c r="A24" s="6">
        <f t="shared" si="0"/>
        <v>13</v>
      </c>
      <c r="B24" s="7" t="s">
        <v>78</v>
      </c>
      <c r="C24" s="7" t="s">
        <v>115</v>
      </c>
      <c r="D24" s="31">
        <v>5095</v>
      </c>
      <c r="E24" s="31">
        <v>1800</v>
      </c>
      <c r="F24" s="31"/>
      <c r="G24" s="31">
        <v>250</v>
      </c>
      <c r="H24" s="31"/>
      <c r="I24" s="31"/>
      <c r="J24" s="31">
        <f t="shared" si="1"/>
        <v>7145</v>
      </c>
      <c r="K24" s="31">
        <v>2479.42</v>
      </c>
      <c r="L24" s="31">
        <f t="shared" si="2"/>
        <v>4665.58</v>
      </c>
      <c r="M24" s="34"/>
      <c r="N24" s="9"/>
    </row>
    <row r="25" spans="1:14" x14ac:dyDescent="0.25">
      <c r="A25" s="6">
        <f t="shared" si="0"/>
        <v>14</v>
      </c>
      <c r="B25" s="7" t="s">
        <v>79</v>
      </c>
      <c r="C25" s="7" t="s">
        <v>116</v>
      </c>
      <c r="D25" s="31">
        <v>5835</v>
      </c>
      <c r="E25" s="31">
        <v>3000</v>
      </c>
      <c r="F25" s="31">
        <v>375</v>
      </c>
      <c r="G25" s="31">
        <v>250</v>
      </c>
      <c r="H25" s="31"/>
      <c r="I25" s="31"/>
      <c r="J25" s="31">
        <f t="shared" si="1"/>
        <v>9460</v>
      </c>
      <c r="K25" s="31">
        <v>1885.03</v>
      </c>
      <c r="L25" s="31">
        <f t="shared" si="2"/>
        <v>7574.97</v>
      </c>
      <c r="M25" s="34"/>
      <c r="N25" s="9"/>
    </row>
    <row r="26" spans="1:14" x14ac:dyDescent="0.25">
      <c r="A26" s="6">
        <f t="shared" si="0"/>
        <v>15</v>
      </c>
      <c r="B26" s="7" t="s">
        <v>80</v>
      </c>
      <c r="C26" s="7" t="s">
        <v>117</v>
      </c>
      <c r="D26" s="31">
        <v>5095</v>
      </c>
      <c r="E26" s="31">
        <v>1800</v>
      </c>
      <c r="F26" s="31"/>
      <c r="G26" s="31">
        <v>250</v>
      </c>
      <c r="H26" s="31"/>
      <c r="I26" s="31"/>
      <c r="J26" s="31">
        <f t="shared" si="1"/>
        <v>7145</v>
      </c>
      <c r="K26" s="31">
        <v>1298.79</v>
      </c>
      <c r="L26" s="31">
        <f t="shared" si="2"/>
        <v>5846.21</v>
      </c>
      <c r="M26" s="34"/>
      <c r="N26" s="9"/>
    </row>
    <row r="27" spans="1:14" x14ac:dyDescent="0.25">
      <c r="A27" s="6">
        <f t="shared" si="0"/>
        <v>16</v>
      </c>
      <c r="B27" s="7" t="s">
        <v>81</v>
      </c>
      <c r="C27" s="7" t="s">
        <v>118</v>
      </c>
      <c r="D27" s="31">
        <v>5095</v>
      </c>
      <c r="E27" s="31">
        <v>1800</v>
      </c>
      <c r="F27" s="31"/>
      <c r="G27" s="31">
        <v>250</v>
      </c>
      <c r="H27" s="31"/>
      <c r="I27" s="31"/>
      <c r="J27" s="31">
        <f t="shared" si="1"/>
        <v>7145</v>
      </c>
      <c r="K27" s="31">
        <v>1298.79</v>
      </c>
      <c r="L27" s="31">
        <f t="shared" si="2"/>
        <v>5846.21</v>
      </c>
      <c r="M27" s="34"/>
      <c r="N27" s="9"/>
    </row>
    <row r="28" spans="1:14" x14ac:dyDescent="0.25">
      <c r="A28" s="6">
        <f t="shared" si="0"/>
        <v>17</v>
      </c>
      <c r="B28" s="7" t="s">
        <v>82</v>
      </c>
      <c r="C28" s="7" t="s">
        <v>119</v>
      </c>
      <c r="D28" s="31">
        <v>5095</v>
      </c>
      <c r="E28" s="31">
        <v>1800</v>
      </c>
      <c r="F28" s="31">
        <v>375</v>
      </c>
      <c r="G28" s="31">
        <v>250</v>
      </c>
      <c r="H28" s="31"/>
      <c r="I28" s="31"/>
      <c r="J28" s="31">
        <f t="shared" si="1"/>
        <v>7520</v>
      </c>
      <c r="K28" s="31">
        <v>1379.58</v>
      </c>
      <c r="L28" s="31">
        <f t="shared" si="2"/>
        <v>6140.42</v>
      </c>
      <c r="M28" s="34"/>
      <c r="N28" s="9"/>
    </row>
    <row r="29" spans="1:14" x14ac:dyDescent="0.25">
      <c r="A29" s="6">
        <f t="shared" si="0"/>
        <v>18</v>
      </c>
      <c r="B29" s="7" t="s">
        <v>83</v>
      </c>
      <c r="C29" s="7" t="s">
        <v>120</v>
      </c>
      <c r="D29" s="31">
        <v>5095</v>
      </c>
      <c r="E29" s="31">
        <v>1800</v>
      </c>
      <c r="F29" s="31"/>
      <c r="G29" s="31">
        <v>250</v>
      </c>
      <c r="H29" s="31"/>
      <c r="I29" s="31"/>
      <c r="J29" s="31">
        <f t="shared" si="1"/>
        <v>7145</v>
      </c>
      <c r="K29" s="31">
        <v>3897.82</v>
      </c>
      <c r="L29" s="31">
        <f t="shared" si="2"/>
        <v>3247.18</v>
      </c>
      <c r="M29" s="34"/>
      <c r="N29" s="9"/>
    </row>
    <row r="30" spans="1:14" x14ac:dyDescent="0.25">
      <c r="A30" s="6">
        <f t="shared" si="0"/>
        <v>19</v>
      </c>
      <c r="B30" s="7" t="s">
        <v>84</v>
      </c>
      <c r="C30" s="7" t="s">
        <v>121</v>
      </c>
      <c r="D30" s="31">
        <v>2375</v>
      </c>
      <c r="E30" s="31">
        <v>1000</v>
      </c>
      <c r="F30" s="31"/>
      <c r="G30" s="31">
        <v>250</v>
      </c>
      <c r="H30" s="31"/>
      <c r="I30" s="31"/>
      <c r="J30" s="31">
        <f t="shared" ref="J30" si="5">SUM(D30:I30)</f>
        <v>3625</v>
      </c>
      <c r="K30" s="31">
        <v>517.86</v>
      </c>
      <c r="L30" s="31">
        <f t="shared" ref="L30" si="6">+J30-K30</f>
        <v>3107.14</v>
      </c>
      <c r="M30" s="34"/>
      <c r="N30" s="9"/>
    </row>
    <row r="31" spans="1:14" x14ac:dyDescent="0.25">
      <c r="A31" s="6">
        <f t="shared" si="0"/>
        <v>20</v>
      </c>
      <c r="B31" s="7" t="s">
        <v>85</v>
      </c>
      <c r="C31" s="7" t="s">
        <v>121</v>
      </c>
      <c r="D31" s="31">
        <v>2375</v>
      </c>
      <c r="E31" s="31">
        <v>1000</v>
      </c>
      <c r="F31" s="31"/>
      <c r="G31" s="31">
        <v>250</v>
      </c>
      <c r="H31" s="31"/>
      <c r="I31" s="31"/>
      <c r="J31" s="31">
        <f t="shared" si="1"/>
        <v>3625</v>
      </c>
      <c r="K31" s="31">
        <v>517.86</v>
      </c>
      <c r="L31" s="31">
        <f t="shared" si="2"/>
        <v>3107.14</v>
      </c>
      <c r="M31" s="34"/>
      <c r="N31" s="9"/>
    </row>
    <row r="32" spans="1:14" x14ac:dyDescent="0.25">
      <c r="A32" s="6">
        <f t="shared" si="0"/>
        <v>21</v>
      </c>
      <c r="B32" s="7" t="s">
        <v>86</v>
      </c>
      <c r="C32" s="7" t="s">
        <v>122</v>
      </c>
      <c r="D32" s="31">
        <v>5095</v>
      </c>
      <c r="E32" s="31">
        <v>1800</v>
      </c>
      <c r="F32" s="31"/>
      <c r="G32" s="31">
        <v>250</v>
      </c>
      <c r="H32" s="31"/>
      <c r="I32" s="31"/>
      <c r="J32" s="31">
        <f t="shared" si="1"/>
        <v>7145</v>
      </c>
      <c r="K32" s="31">
        <v>1298.79</v>
      </c>
      <c r="L32" s="31">
        <f t="shared" si="2"/>
        <v>5846.21</v>
      </c>
      <c r="M32" s="34"/>
      <c r="N32" s="9"/>
    </row>
    <row r="33" spans="1:14" x14ac:dyDescent="0.25">
      <c r="A33" s="6">
        <f t="shared" si="0"/>
        <v>22</v>
      </c>
      <c r="B33" s="7" t="s">
        <v>87</v>
      </c>
      <c r="C33" s="7" t="s">
        <v>122</v>
      </c>
      <c r="D33" s="31">
        <v>5095</v>
      </c>
      <c r="E33" s="31">
        <v>1800</v>
      </c>
      <c r="F33" s="31"/>
      <c r="G33" s="31">
        <v>250</v>
      </c>
      <c r="H33" s="31"/>
      <c r="I33" s="31"/>
      <c r="J33" s="31">
        <f t="shared" si="1"/>
        <v>7145</v>
      </c>
      <c r="K33" s="31">
        <v>1298.79</v>
      </c>
      <c r="L33" s="31">
        <f t="shared" si="2"/>
        <v>5846.21</v>
      </c>
      <c r="M33" s="34"/>
      <c r="N33" s="9"/>
    </row>
    <row r="34" spans="1:14" x14ac:dyDescent="0.25">
      <c r="A34" s="6">
        <f t="shared" si="0"/>
        <v>23</v>
      </c>
      <c r="B34" s="7" t="s">
        <v>88</v>
      </c>
      <c r="C34" s="7" t="s">
        <v>123</v>
      </c>
      <c r="D34" s="31">
        <v>5835</v>
      </c>
      <c r="E34" s="31">
        <v>3000</v>
      </c>
      <c r="F34" s="31"/>
      <c r="G34" s="31">
        <v>250</v>
      </c>
      <c r="H34" s="31"/>
      <c r="I34" s="31"/>
      <c r="J34" s="31">
        <f t="shared" si="1"/>
        <v>9085</v>
      </c>
      <c r="K34" s="31">
        <v>1800.68</v>
      </c>
      <c r="L34" s="31">
        <f t="shared" si="2"/>
        <v>7284.32</v>
      </c>
      <c r="M34" s="34"/>
      <c r="N34" s="9"/>
    </row>
    <row r="35" spans="1:14" x14ac:dyDescent="0.25">
      <c r="A35" s="6">
        <f t="shared" si="0"/>
        <v>24</v>
      </c>
      <c r="B35" s="7" t="s">
        <v>89</v>
      </c>
      <c r="C35" s="7" t="s">
        <v>124</v>
      </c>
      <c r="D35" s="31">
        <v>5835</v>
      </c>
      <c r="E35" s="31">
        <v>3000</v>
      </c>
      <c r="F35" s="31">
        <v>375</v>
      </c>
      <c r="G35" s="31">
        <v>250</v>
      </c>
      <c r="H35" s="31"/>
      <c r="I35" s="31"/>
      <c r="J35" s="31">
        <f t="shared" si="1"/>
        <v>9460</v>
      </c>
      <c r="K35" s="31">
        <v>1885.03</v>
      </c>
      <c r="L35" s="31">
        <f t="shared" si="2"/>
        <v>7574.97</v>
      </c>
      <c r="M35" s="34"/>
      <c r="N35" s="9"/>
    </row>
    <row r="36" spans="1:14" x14ac:dyDescent="0.25">
      <c r="A36" s="6">
        <f t="shared" si="0"/>
        <v>25</v>
      </c>
      <c r="B36" s="7" t="s">
        <v>90</v>
      </c>
      <c r="C36" s="7" t="s">
        <v>106</v>
      </c>
      <c r="D36" s="31">
        <v>2375</v>
      </c>
      <c r="E36" s="31">
        <v>1000</v>
      </c>
      <c r="F36" s="31"/>
      <c r="G36" s="31">
        <v>250</v>
      </c>
      <c r="H36" s="31"/>
      <c r="I36" s="31"/>
      <c r="J36" s="31">
        <f t="shared" ref="J36" si="7">SUM(D36:I36)</f>
        <v>3625</v>
      </c>
      <c r="K36" s="31">
        <v>517.86</v>
      </c>
      <c r="L36" s="31">
        <f t="shared" ref="L36" si="8">+J36-K36</f>
        <v>3107.14</v>
      </c>
      <c r="M36" s="34"/>
      <c r="N36" s="9"/>
    </row>
    <row r="37" spans="1:14" x14ac:dyDescent="0.25">
      <c r="A37" s="6">
        <f t="shared" si="0"/>
        <v>26</v>
      </c>
      <c r="B37" s="7" t="s">
        <v>91</v>
      </c>
      <c r="C37" s="7" t="s">
        <v>125</v>
      </c>
      <c r="D37" s="31">
        <v>5557</v>
      </c>
      <c r="E37" s="31">
        <v>1800</v>
      </c>
      <c r="F37" s="31"/>
      <c r="G37" s="31">
        <v>250</v>
      </c>
      <c r="H37" s="31"/>
      <c r="I37" s="31"/>
      <c r="J37" s="31">
        <f t="shared" si="1"/>
        <v>7607</v>
      </c>
      <c r="K37" s="31">
        <v>1398.33</v>
      </c>
      <c r="L37" s="31">
        <f t="shared" si="2"/>
        <v>6208.67</v>
      </c>
      <c r="M37" s="34">
        <v>91</v>
      </c>
      <c r="N37" s="9"/>
    </row>
    <row r="38" spans="1:14" x14ac:dyDescent="0.25">
      <c r="A38" s="6">
        <f t="shared" si="0"/>
        <v>27</v>
      </c>
      <c r="B38" s="7" t="s">
        <v>92</v>
      </c>
      <c r="C38" s="7" t="s">
        <v>126</v>
      </c>
      <c r="D38" s="31">
        <v>5557</v>
      </c>
      <c r="E38" s="31">
        <v>1800</v>
      </c>
      <c r="F38" s="31">
        <v>375</v>
      </c>
      <c r="G38" s="31">
        <v>250</v>
      </c>
      <c r="H38" s="31"/>
      <c r="I38" s="31"/>
      <c r="J38" s="31">
        <f t="shared" si="1"/>
        <v>7982</v>
      </c>
      <c r="K38" s="31">
        <v>1479.12</v>
      </c>
      <c r="L38" s="31">
        <f t="shared" si="2"/>
        <v>6502.88</v>
      </c>
      <c r="M38" s="34"/>
      <c r="N38" s="9"/>
    </row>
    <row r="39" spans="1:14" x14ac:dyDescent="0.25">
      <c r="A39" s="6">
        <f t="shared" si="0"/>
        <v>28</v>
      </c>
      <c r="B39" s="7" t="s">
        <v>93</v>
      </c>
      <c r="C39" s="7" t="s">
        <v>127</v>
      </c>
      <c r="D39" s="31">
        <v>5557</v>
      </c>
      <c r="E39" s="31">
        <v>1800</v>
      </c>
      <c r="F39" s="31"/>
      <c r="G39" s="31">
        <v>250</v>
      </c>
      <c r="H39" s="31"/>
      <c r="I39" s="31"/>
      <c r="J39" s="31">
        <f t="shared" si="1"/>
        <v>7607</v>
      </c>
      <c r="K39" s="31">
        <v>1398.33</v>
      </c>
      <c r="L39" s="31">
        <f t="shared" si="2"/>
        <v>6208.67</v>
      </c>
      <c r="M39" s="34"/>
      <c r="N39" s="9"/>
    </row>
    <row r="40" spans="1:14" x14ac:dyDescent="0.25">
      <c r="A40" s="6">
        <f t="shared" si="0"/>
        <v>29</v>
      </c>
      <c r="B40" s="7" t="s">
        <v>94</v>
      </c>
      <c r="C40" s="7" t="s">
        <v>128</v>
      </c>
      <c r="D40" s="31">
        <v>3081</v>
      </c>
      <c r="E40" s="31">
        <v>1000</v>
      </c>
      <c r="F40" s="31"/>
      <c r="G40" s="31">
        <v>250</v>
      </c>
      <c r="H40" s="31"/>
      <c r="I40" s="31"/>
      <c r="J40" s="31">
        <f t="shared" si="1"/>
        <v>4331</v>
      </c>
      <c r="K40" s="31">
        <v>667</v>
      </c>
      <c r="L40" s="31">
        <f t="shared" si="2"/>
        <v>3664</v>
      </c>
      <c r="M40" s="34"/>
      <c r="N40" s="9"/>
    </row>
    <row r="41" spans="1:14" x14ac:dyDescent="0.25">
      <c r="A41" s="6">
        <f t="shared" si="0"/>
        <v>30</v>
      </c>
      <c r="B41" s="7" t="s">
        <v>95</v>
      </c>
      <c r="C41" s="7" t="s">
        <v>129</v>
      </c>
      <c r="D41" s="31">
        <v>5557</v>
      </c>
      <c r="E41" s="31">
        <v>1800</v>
      </c>
      <c r="F41" s="31"/>
      <c r="G41" s="31">
        <v>250</v>
      </c>
      <c r="H41" s="31"/>
      <c r="I41" s="31"/>
      <c r="J41" s="31">
        <f t="shared" si="1"/>
        <v>7607</v>
      </c>
      <c r="K41" s="31">
        <v>1398.33</v>
      </c>
      <c r="L41" s="31">
        <f t="shared" si="2"/>
        <v>6208.67</v>
      </c>
      <c r="M41" s="34"/>
      <c r="N41" s="9"/>
    </row>
    <row r="42" spans="1:14" x14ac:dyDescent="0.25">
      <c r="A42" s="6">
        <f t="shared" si="0"/>
        <v>31</v>
      </c>
      <c r="B42" s="7" t="s">
        <v>96</v>
      </c>
      <c r="C42" s="7" t="s">
        <v>130</v>
      </c>
      <c r="D42" s="31">
        <v>5557</v>
      </c>
      <c r="E42" s="31">
        <v>1800</v>
      </c>
      <c r="F42" s="31"/>
      <c r="G42" s="31">
        <v>250</v>
      </c>
      <c r="H42" s="31"/>
      <c r="I42" s="31"/>
      <c r="J42" s="31">
        <f t="shared" si="1"/>
        <v>7607</v>
      </c>
      <c r="K42" s="31">
        <v>1398.33</v>
      </c>
      <c r="L42" s="31">
        <f t="shared" si="2"/>
        <v>6208.67</v>
      </c>
      <c r="M42" s="34"/>
      <c r="N42" s="9"/>
    </row>
    <row r="43" spans="1:14" x14ac:dyDescent="0.25">
      <c r="A43" s="6">
        <f t="shared" si="0"/>
        <v>32</v>
      </c>
      <c r="B43" s="7" t="s">
        <v>97</v>
      </c>
      <c r="C43" s="7" t="s">
        <v>131</v>
      </c>
      <c r="D43" s="31">
        <v>3081</v>
      </c>
      <c r="E43" s="31">
        <v>1000</v>
      </c>
      <c r="F43" s="31"/>
      <c r="G43" s="31">
        <v>250</v>
      </c>
      <c r="H43" s="31"/>
      <c r="I43" s="31"/>
      <c r="J43" s="31">
        <f t="shared" si="1"/>
        <v>4331</v>
      </c>
      <c r="K43" s="31">
        <v>667</v>
      </c>
      <c r="L43" s="31">
        <f t="shared" si="2"/>
        <v>3664</v>
      </c>
      <c r="M43" s="34"/>
      <c r="N43" s="9"/>
    </row>
    <row r="44" spans="1:14" x14ac:dyDescent="0.25">
      <c r="A44" s="6">
        <f t="shared" si="0"/>
        <v>33</v>
      </c>
      <c r="B44" s="7" t="s">
        <v>98</v>
      </c>
      <c r="C44" s="7" t="s">
        <v>132</v>
      </c>
      <c r="D44" s="31">
        <v>5557</v>
      </c>
      <c r="E44" s="31">
        <v>1800</v>
      </c>
      <c r="F44" s="31"/>
      <c r="G44" s="31">
        <v>250</v>
      </c>
      <c r="H44" s="31"/>
      <c r="I44" s="31"/>
      <c r="J44" s="31">
        <f t="shared" si="1"/>
        <v>7607</v>
      </c>
      <c r="K44" s="31">
        <v>1398.33</v>
      </c>
      <c r="L44" s="31">
        <f t="shared" si="2"/>
        <v>6208.67</v>
      </c>
      <c r="M44" s="34"/>
      <c r="N44" s="9"/>
    </row>
    <row r="45" spans="1:14" x14ac:dyDescent="0.25">
      <c r="A45" s="6">
        <f t="shared" si="0"/>
        <v>34</v>
      </c>
      <c r="B45" s="7" t="s">
        <v>99</v>
      </c>
      <c r="C45" s="7" t="s">
        <v>133</v>
      </c>
      <c r="D45" s="31">
        <v>5557</v>
      </c>
      <c r="E45" s="31">
        <v>1800</v>
      </c>
      <c r="F45" s="31"/>
      <c r="G45" s="31">
        <v>250</v>
      </c>
      <c r="H45" s="31"/>
      <c r="I45" s="31"/>
      <c r="J45" s="31">
        <f t="shared" si="1"/>
        <v>7607</v>
      </c>
      <c r="K45" s="31">
        <v>1398.33</v>
      </c>
      <c r="L45" s="31">
        <f t="shared" si="2"/>
        <v>6208.67</v>
      </c>
      <c r="M45" s="34">
        <f>571+468</f>
        <v>1039</v>
      </c>
      <c r="N45" s="9"/>
    </row>
    <row r="46" spans="1:14" x14ac:dyDescent="0.25">
      <c r="A46" s="6">
        <f t="shared" si="0"/>
        <v>35</v>
      </c>
      <c r="B46" s="7" t="s">
        <v>100</v>
      </c>
      <c r="C46" s="7" t="s">
        <v>134</v>
      </c>
      <c r="D46" s="31">
        <v>5557</v>
      </c>
      <c r="E46" s="31">
        <v>1800</v>
      </c>
      <c r="F46" s="31"/>
      <c r="G46" s="31">
        <v>250</v>
      </c>
      <c r="H46" s="31"/>
      <c r="I46" s="31"/>
      <c r="J46" s="31">
        <f t="shared" si="1"/>
        <v>7607</v>
      </c>
      <c r="K46" s="31">
        <v>1398.33</v>
      </c>
      <c r="L46" s="31">
        <f t="shared" si="2"/>
        <v>6208.67</v>
      </c>
      <c r="M46" s="34"/>
      <c r="N46" s="9"/>
    </row>
    <row r="47" spans="1:14" x14ac:dyDescent="0.25">
      <c r="A47" s="6">
        <f t="shared" si="0"/>
        <v>36</v>
      </c>
      <c r="B47" s="7" t="s">
        <v>101</v>
      </c>
      <c r="C47" s="7" t="s">
        <v>135</v>
      </c>
      <c r="D47" s="31">
        <v>5557</v>
      </c>
      <c r="E47" s="31">
        <v>1800</v>
      </c>
      <c r="F47" s="31"/>
      <c r="G47" s="31">
        <v>250</v>
      </c>
      <c r="H47" s="31"/>
      <c r="I47" s="31"/>
      <c r="J47" s="31">
        <f t="shared" si="1"/>
        <v>7607</v>
      </c>
      <c r="K47" s="31">
        <v>1398.33</v>
      </c>
      <c r="L47" s="31">
        <f t="shared" si="2"/>
        <v>6208.67</v>
      </c>
      <c r="M47" s="34"/>
      <c r="N47" s="9"/>
    </row>
    <row r="48" spans="1:14" x14ac:dyDescent="0.25">
      <c r="A48" s="6">
        <f t="shared" si="0"/>
        <v>37</v>
      </c>
      <c r="B48" s="7" t="s">
        <v>102</v>
      </c>
      <c r="C48" s="7" t="s">
        <v>136</v>
      </c>
      <c r="D48" s="31">
        <v>5557</v>
      </c>
      <c r="E48" s="31">
        <v>1800</v>
      </c>
      <c r="F48" s="31"/>
      <c r="G48" s="31">
        <v>250</v>
      </c>
      <c r="H48" s="31"/>
      <c r="I48" s="31"/>
      <c r="J48" s="31">
        <f t="shared" si="1"/>
        <v>7607</v>
      </c>
      <c r="K48" s="31">
        <v>1398.33</v>
      </c>
      <c r="L48" s="31">
        <f t="shared" si="2"/>
        <v>6208.67</v>
      </c>
      <c r="M48" s="34">
        <v>200</v>
      </c>
      <c r="N48" s="9"/>
    </row>
    <row r="49" spans="1:14" x14ac:dyDescent="0.25">
      <c r="A49" s="6">
        <f t="shared" si="0"/>
        <v>38</v>
      </c>
      <c r="B49" s="7" t="s">
        <v>103</v>
      </c>
      <c r="C49" s="7" t="s">
        <v>137</v>
      </c>
      <c r="D49" s="31">
        <v>5557</v>
      </c>
      <c r="E49" s="31">
        <v>1800</v>
      </c>
      <c r="F49" s="31"/>
      <c r="G49" s="31">
        <v>250</v>
      </c>
      <c r="H49" s="31"/>
      <c r="I49" s="31"/>
      <c r="J49" s="31">
        <f t="shared" si="1"/>
        <v>7607</v>
      </c>
      <c r="K49" s="31">
        <v>1398.33</v>
      </c>
      <c r="L49" s="31">
        <f t="shared" si="2"/>
        <v>6208.67</v>
      </c>
      <c r="M49" s="34">
        <v>1119</v>
      </c>
      <c r="N49" s="9"/>
    </row>
    <row r="50" spans="1:14" x14ac:dyDescent="0.25">
      <c r="A50" s="6">
        <f t="shared" si="0"/>
        <v>39</v>
      </c>
      <c r="B50" s="7" t="s">
        <v>104</v>
      </c>
      <c r="C50" s="7" t="s">
        <v>136</v>
      </c>
      <c r="D50" s="31">
        <v>5557</v>
      </c>
      <c r="E50" s="31">
        <v>1800</v>
      </c>
      <c r="F50" s="31"/>
      <c r="G50" s="31">
        <v>250</v>
      </c>
      <c r="H50" s="31"/>
      <c r="I50" s="31"/>
      <c r="J50" s="31">
        <f t="shared" si="1"/>
        <v>7607</v>
      </c>
      <c r="K50" s="31">
        <v>2725.12</v>
      </c>
      <c r="L50" s="31">
        <f t="shared" si="2"/>
        <v>4881.88</v>
      </c>
      <c r="M50" s="34"/>
      <c r="N50" s="9"/>
    </row>
    <row r="51" spans="1:14" x14ac:dyDescent="0.25">
      <c r="J51" s="36"/>
    </row>
    <row r="53" spans="1:14" x14ac:dyDescent="0.25">
      <c r="J53" s="36"/>
    </row>
  </sheetData>
  <mergeCells count="18">
    <mergeCell ref="A1:N1"/>
    <mergeCell ref="A2:N2"/>
    <mergeCell ref="A4:N4"/>
    <mergeCell ref="A5:N5"/>
    <mergeCell ref="A3:P3"/>
    <mergeCell ref="A6:N6"/>
    <mergeCell ref="A7:N7"/>
    <mergeCell ref="K10:K11"/>
    <mergeCell ref="L10:L11"/>
    <mergeCell ref="A10:A11"/>
    <mergeCell ref="B10:B11"/>
    <mergeCell ref="C10:C11"/>
    <mergeCell ref="D10:D11"/>
    <mergeCell ref="A9:N9"/>
    <mergeCell ref="J10:J11"/>
    <mergeCell ref="N10:N11"/>
    <mergeCell ref="M10:M11"/>
    <mergeCell ref="E10:I10"/>
  </mergeCells>
  <pageMargins left="0.7" right="0.7" top="0.75" bottom="0.75" header="0.3" footer="0.3"/>
  <pageSetup paperSize="3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zoomScale="90" zoomScaleNormal="90" workbookViewId="0">
      <selection activeCell="A8" sqref="A8"/>
    </sheetView>
  </sheetViews>
  <sheetFormatPr baseColWidth="10" defaultRowHeight="15" x14ac:dyDescent="0.25"/>
  <cols>
    <col min="1" max="1" width="10.28515625" customWidth="1"/>
    <col min="2" max="2" width="28" customWidth="1"/>
    <col min="3" max="3" width="18.140625" customWidth="1"/>
    <col min="4" max="4" width="16.28515625" customWidth="1"/>
    <col min="5" max="5" width="14.28515625" customWidth="1"/>
    <col min="6" max="6" width="15.85546875" customWidth="1"/>
    <col min="7" max="8" width="13.5703125" customWidth="1"/>
    <col min="9" max="9" width="13.140625" customWidth="1"/>
    <col min="10" max="10" width="12.7109375" customWidth="1"/>
    <col min="11" max="11" width="14.7109375" customWidth="1"/>
    <col min="12" max="12" width="13" customWidth="1"/>
    <col min="13" max="13" width="14.85546875" customWidth="1"/>
    <col min="14" max="14" width="17" customWidth="1"/>
  </cols>
  <sheetData>
    <row r="1" spans="1:17" ht="23.2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1"/>
      <c r="P1" s="1"/>
      <c r="Q1" s="1"/>
    </row>
    <row r="2" spans="1:17" s="1" customFormat="1" ht="23.25" customHeight="1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7" ht="21" customHeight="1" x14ac:dyDescent="0.25">
      <c r="A3" s="40" t="s">
        <v>65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18"/>
    </row>
    <row r="4" spans="1:17" ht="18.75" customHeight="1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19"/>
      <c r="P4" s="19"/>
      <c r="Q4" s="19"/>
    </row>
    <row r="5" spans="1:17" ht="18.75" customHeight="1" x14ac:dyDescent="0.25">
      <c r="A5" s="41" t="s">
        <v>44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19"/>
      <c r="P5" s="19"/>
      <c r="Q5" s="19"/>
    </row>
    <row r="6" spans="1:17" ht="15.75" customHeight="1" x14ac:dyDescent="0.25">
      <c r="A6" s="57" t="s">
        <v>230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20"/>
      <c r="P6" s="20"/>
      <c r="Q6" s="20"/>
    </row>
    <row r="7" spans="1:17" ht="15.75" customHeight="1" x14ac:dyDescent="0.25">
      <c r="A7" s="44" t="s">
        <v>231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20"/>
      <c r="P7" s="20"/>
      <c r="Q7" s="20"/>
    </row>
    <row r="8" spans="1:17" ht="15.75" customHeight="1" x14ac:dyDescent="0.25">
      <c r="A8" s="2"/>
      <c r="B8" s="2"/>
      <c r="C8" s="2"/>
      <c r="D8" s="2"/>
      <c r="E8" s="2"/>
      <c r="F8" s="2"/>
      <c r="G8" s="2"/>
    </row>
    <row r="9" spans="1:17" ht="21" customHeight="1" thickBot="1" x14ac:dyDescent="0.3">
      <c r="A9" s="45" t="s">
        <v>3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21"/>
      <c r="P9" s="21"/>
      <c r="Q9" s="21"/>
    </row>
    <row r="10" spans="1:17" ht="15.75" thickBot="1" x14ac:dyDescent="0.3">
      <c r="A10" s="53" t="s">
        <v>4</v>
      </c>
      <c r="B10" s="53" t="s">
        <v>22</v>
      </c>
      <c r="C10" s="53" t="s">
        <v>6</v>
      </c>
      <c r="D10" s="53" t="s">
        <v>7</v>
      </c>
      <c r="E10" s="61" t="s">
        <v>8</v>
      </c>
      <c r="F10" s="62"/>
      <c r="G10" s="62"/>
      <c r="H10" s="62"/>
      <c r="I10" s="63"/>
      <c r="J10" s="53" t="s">
        <v>9</v>
      </c>
      <c r="K10" s="53" t="s">
        <v>10</v>
      </c>
      <c r="L10" s="53" t="s">
        <v>26</v>
      </c>
      <c r="M10" s="42" t="s">
        <v>27</v>
      </c>
      <c r="N10" s="64" t="s">
        <v>12</v>
      </c>
    </row>
    <row r="11" spans="1:17" ht="26.25" thickBot="1" x14ac:dyDescent="0.3">
      <c r="A11" s="54"/>
      <c r="B11" s="54"/>
      <c r="C11" s="54"/>
      <c r="D11" s="54"/>
      <c r="E11" s="25" t="s">
        <v>13</v>
      </c>
      <c r="F11" s="25" t="s">
        <v>19</v>
      </c>
      <c r="G11" s="25" t="s">
        <v>14</v>
      </c>
      <c r="H11" s="25" t="s">
        <v>16</v>
      </c>
      <c r="I11" s="25" t="s">
        <v>21</v>
      </c>
      <c r="J11" s="54"/>
      <c r="K11" s="54"/>
      <c r="L11" s="54"/>
      <c r="M11" s="43"/>
      <c r="N11" s="65"/>
    </row>
    <row r="12" spans="1:17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7"/>
      <c r="N12" s="16"/>
    </row>
    <row r="13" spans="1:17" x14ac:dyDescent="0.2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8"/>
      <c r="N13" s="9"/>
    </row>
    <row r="14" spans="1:17" x14ac:dyDescent="0.2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9"/>
    </row>
    <row r="15" spans="1:17" x14ac:dyDescent="0.2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  <c r="N15" s="9"/>
    </row>
    <row r="16" spans="1:17" x14ac:dyDescent="0.2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  <c r="N16" s="9"/>
    </row>
    <row r="17" spans="1:14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8"/>
      <c r="N17" s="9"/>
    </row>
    <row r="18" spans="1:14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  <c r="N18" s="9"/>
    </row>
    <row r="19" spans="1:14" x14ac:dyDescent="0.2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8"/>
      <c r="N19" s="9"/>
    </row>
    <row r="20" spans="1:14" x14ac:dyDescent="0.2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  <c r="N20" s="9"/>
    </row>
    <row r="21" spans="1:14" x14ac:dyDescent="0.2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8"/>
      <c r="N21" s="9"/>
    </row>
  </sheetData>
  <mergeCells count="18">
    <mergeCell ref="E10:I10"/>
    <mergeCell ref="J10:J11"/>
    <mergeCell ref="A3:P3"/>
    <mergeCell ref="K10:K11"/>
    <mergeCell ref="L10:L11"/>
    <mergeCell ref="N10:N11"/>
    <mergeCell ref="M10:M11"/>
    <mergeCell ref="A7:N7"/>
    <mergeCell ref="A9:N9"/>
    <mergeCell ref="A10:A11"/>
    <mergeCell ref="B10:B11"/>
    <mergeCell ref="C10:C11"/>
    <mergeCell ref="D10:D11"/>
    <mergeCell ref="A1:N1"/>
    <mergeCell ref="A2:N2"/>
    <mergeCell ref="A4:N4"/>
    <mergeCell ref="A5:N5"/>
    <mergeCell ref="A6:N6"/>
  </mergeCells>
  <pageMargins left="0.7" right="0.7" top="0.75" bottom="0.75" header="0.3" footer="0.3"/>
  <pageSetup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4"/>
  <sheetViews>
    <sheetView zoomScale="90" zoomScaleNormal="90" workbookViewId="0">
      <selection activeCell="A8" sqref="A8"/>
    </sheetView>
  </sheetViews>
  <sheetFormatPr baseColWidth="10" defaultRowHeight="15" x14ac:dyDescent="0.25"/>
  <cols>
    <col min="1" max="1" width="8.140625" customWidth="1"/>
    <col min="2" max="2" width="28.85546875" customWidth="1"/>
    <col min="3" max="3" width="20.28515625" customWidth="1"/>
    <col min="4" max="4" width="11.5703125" customWidth="1"/>
    <col min="6" max="6" width="12.140625" customWidth="1"/>
    <col min="8" max="8" width="14.85546875" customWidth="1"/>
    <col min="15" max="15" width="21" customWidth="1"/>
  </cols>
  <sheetData>
    <row r="1" spans="1:16" ht="23.2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6" s="1" customFormat="1" ht="23.25" customHeight="1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6" ht="21" customHeight="1" x14ac:dyDescent="0.25">
      <c r="A3" s="40" t="s">
        <v>65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ht="18.75" customHeight="1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6" ht="18.75" customHeight="1" x14ac:dyDescent="0.25">
      <c r="A5" s="41" t="s">
        <v>45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6" ht="15.75" customHeight="1" x14ac:dyDescent="0.25">
      <c r="A6" s="57" t="s">
        <v>230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6" ht="15.75" customHeight="1" x14ac:dyDescent="0.25">
      <c r="A7" s="44" t="s">
        <v>231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6" ht="15.75" customHeight="1" x14ac:dyDescent="0.25">
      <c r="A8" s="2"/>
      <c r="B8" s="2"/>
      <c r="C8" s="2"/>
      <c r="D8" s="2"/>
      <c r="E8" s="2"/>
      <c r="F8" s="2"/>
      <c r="G8" s="2"/>
    </row>
    <row r="9" spans="1:16" ht="21" customHeight="1" thickBot="1" x14ac:dyDescent="0.3">
      <c r="A9" s="45" t="s">
        <v>3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6" ht="15.75" thickBot="1" x14ac:dyDescent="0.3">
      <c r="A10" s="42" t="s">
        <v>4</v>
      </c>
      <c r="B10" s="70" t="s">
        <v>17</v>
      </c>
      <c r="C10" s="72" t="s">
        <v>40</v>
      </c>
      <c r="D10" s="42" t="s">
        <v>41</v>
      </c>
      <c r="E10" s="67" t="s">
        <v>28</v>
      </c>
      <c r="F10" s="67"/>
      <c r="G10" s="67"/>
      <c r="H10" s="67"/>
      <c r="I10" s="67"/>
      <c r="J10" s="67"/>
      <c r="K10" s="68"/>
      <c r="L10" s="53" t="s">
        <v>32</v>
      </c>
      <c r="M10" s="42" t="s">
        <v>26</v>
      </c>
      <c r="N10" s="42" t="s">
        <v>33</v>
      </c>
      <c r="O10" s="42" t="s">
        <v>12</v>
      </c>
    </row>
    <row r="11" spans="1:16" ht="25.5" x14ac:dyDescent="0.25">
      <c r="A11" s="66"/>
      <c r="B11" s="71"/>
      <c r="C11" s="73"/>
      <c r="D11" s="66"/>
      <c r="E11" s="28" t="s">
        <v>30</v>
      </c>
      <c r="F11" s="28" t="s">
        <v>16</v>
      </c>
      <c r="G11" s="29" t="s">
        <v>15</v>
      </c>
      <c r="H11" s="29" t="s">
        <v>29</v>
      </c>
      <c r="I11" s="29" t="s">
        <v>18</v>
      </c>
      <c r="J11" s="29" t="s">
        <v>31</v>
      </c>
      <c r="K11" s="29" t="s">
        <v>21</v>
      </c>
      <c r="L11" s="69"/>
      <c r="M11" s="66"/>
      <c r="N11" s="66"/>
      <c r="O11" s="66"/>
    </row>
    <row r="12" spans="1:16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6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6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6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6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</sheetData>
  <mergeCells count="17">
    <mergeCell ref="A6:O6"/>
    <mergeCell ref="A7:O7"/>
    <mergeCell ref="A9:O9"/>
    <mergeCell ref="M10:M11"/>
    <mergeCell ref="N10:N11"/>
    <mergeCell ref="E10:K10"/>
    <mergeCell ref="L10:L11"/>
    <mergeCell ref="O10:O11"/>
    <mergeCell ref="A10:A11"/>
    <mergeCell ref="B10:B11"/>
    <mergeCell ref="C10:C11"/>
    <mergeCell ref="D10:D11"/>
    <mergeCell ref="A1:O1"/>
    <mergeCell ref="A2:O2"/>
    <mergeCell ref="A4:O4"/>
    <mergeCell ref="A5:O5"/>
    <mergeCell ref="A3:P3"/>
  </mergeCells>
  <pageMargins left="0.7" right="0.7" top="0.75" bottom="0.75" header="0.3" footer="0.3"/>
  <pageSetup paperSize="9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6"/>
  <sheetViews>
    <sheetView zoomScale="90" zoomScaleNormal="90" workbookViewId="0">
      <selection activeCell="K17" sqref="K17"/>
    </sheetView>
  </sheetViews>
  <sheetFormatPr baseColWidth="10" defaultRowHeight="15" x14ac:dyDescent="0.25"/>
  <cols>
    <col min="1" max="1" width="5.85546875" customWidth="1"/>
    <col min="2" max="2" width="45.28515625" customWidth="1"/>
    <col min="3" max="3" width="31" customWidth="1"/>
    <col min="4" max="4" width="19" customWidth="1"/>
    <col min="5" max="5" width="12.85546875" customWidth="1"/>
    <col min="6" max="6" width="22.7109375" customWidth="1"/>
    <col min="7" max="8" width="15.5703125" customWidth="1"/>
    <col min="9" max="9" width="17.5703125" customWidth="1"/>
    <col min="10" max="10" width="0" hidden="1" customWidth="1"/>
  </cols>
  <sheetData>
    <row r="1" spans="1:17" ht="23.2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1"/>
      <c r="K1" s="1"/>
      <c r="L1" s="1"/>
      <c r="M1" s="1"/>
      <c r="N1" s="1"/>
      <c r="O1" s="1"/>
      <c r="P1" s="1"/>
      <c r="Q1" s="1"/>
    </row>
    <row r="2" spans="1:17" s="1" customFormat="1" ht="23.25" customHeight="1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</row>
    <row r="3" spans="1:17" ht="21" customHeight="1" x14ac:dyDescent="0.25">
      <c r="A3" s="39" t="s">
        <v>65</v>
      </c>
      <c r="B3" s="39"/>
      <c r="C3" s="39"/>
      <c r="D3" s="39"/>
      <c r="E3" s="39"/>
      <c r="F3" s="39"/>
      <c r="G3" s="39"/>
      <c r="H3" s="39"/>
      <c r="I3" s="39"/>
      <c r="J3" s="18"/>
      <c r="K3" s="18"/>
      <c r="L3" s="18"/>
      <c r="M3" s="18"/>
      <c r="N3" s="18"/>
      <c r="O3" s="18"/>
      <c r="P3" s="18"/>
      <c r="Q3" s="18"/>
    </row>
    <row r="4" spans="1:17" ht="18.75" customHeight="1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19"/>
      <c r="K4" s="19"/>
      <c r="L4" s="19"/>
      <c r="M4" s="19"/>
      <c r="N4" s="19"/>
      <c r="O4" s="19"/>
      <c r="P4" s="19"/>
      <c r="Q4" s="19"/>
    </row>
    <row r="5" spans="1:17" ht="18.75" customHeight="1" x14ac:dyDescent="0.25">
      <c r="A5" s="41" t="s">
        <v>46</v>
      </c>
      <c r="B5" s="41"/>
      <c r="C5" s="41"/>
      <c r="D5" s="41"/>
      <c r="E5" s="41"/>
      <c r="F5" s="41"/>
      <c r="G5" s="41"/>
      <c r="H5" s="41"/>
      <c r="I5" s="41"/>
      <c r="J5" s="19"/>
      <c r="K5" s="19"/>
      <c r="L5" s="19"/>
      <c r="M5" s="19"/>
      <c r="N5" s="19"/>
      <c r="O5" s="19"/>
      <c r="P5" s="19"/>
      <c r="Q5" s="19"/>
    </row>
    <row r="6" spans="1:17" ht="15.75" customHeight="1" x14ac:dyDescent="0.25">
      <c r="A6" s="57" t="s">
        <v>230</v>
      </c>
      <c r="B6" s="57"/>
      <c r="C6" s="57"/>
      <c r="D6" s="57"/>
      <c r="E6" s="57"/>
      <c r="F6" s="57"/>
      <c r="G6" s="57"/>
      <c r="H6" s="57"/>
      <c r="I6" s="57"/>
      <c r="J6" s="38"/>
      <c r="K6" s="38"/>
      <c r="L6" s="38"/>
      <c r="M6" s="38"/>
      <c r="N6" s="38"/>
      <c r="O6" s="38"/>
      <c r="P6" s="20"/>
      <c r="Q6" s="20"/>
    </row>
    <row r="7" spans="1:17" ht="15.75" customHeight="1" x14ac:dyDescent="0.25">
      <c r="A7" s="44" t="s">
        <v>231</v>
      </c>
      <c r="B7" s="44"/>
      <c r="C7" s="44"/>
      <c r="D7" s="44"/>
      <c r="E7" s="44"/>
      <c r="F7" s="44"/>
      <c r="G7" s="44"/>
      <c r="H7" s="44"/>
      <c r="I7" s="44"/>
      <c r="J7" s="20"/>
      <c r="K7" s="20"/>
      <c r="L7" s="20"/>
      <c r="M7" s="20"/>
      <c r="N7" s="20"/>
      <c r="O7" s="20"/>
      <c r="P7" s="20"/>
      <c r="Q7" s="20"/>
    </row>
    <row r="8" spans="1:17" ht="15.75" customHeight="1" x14ac:dyDescent="0.25">
      <c r="A8" s="2"/>
      <c r="B8" s="2"/>
      <c r="C8" s="2"/>
      <c r="D8" s="2"/>
      <c r="E8" s="2"/>
      <c r="F8" s="2"/>
      <c r="G8" s="2"/>
      <c r="H8" s="2"/>
      <c r="I8" s="2"/>
    </row>
    <row r="9" spans="1:17" ht="21" customHeight="1" thickBot="1" x14ac:dyDescent="0.3">
      <c r="A9" s="45" t="s">
        <v>48</v>
      </c>
      <c r="B9" s="45"/>
      <c r="C9" s="45"/>
      <c r="D9" s="45"/>
      <c r="E9" s="45"/>
      <c r="F9" s="45"/>
      <c r="G9" s="45"/>
      <c r="H9" s="45"/>
      <c r="I9" s="45"/>
      <c r="J9" s="21"/>
      <c r="K9" s="21"/>
      <c r="L9" s="21"/>
      <c r="M9" s="21"/>
      <c r="N9" s="21"/>
      <c r="O9" s="21"/>
      <c r="P9" s="21"/>
      <c r="Q9" s="21"/>
    </row>
    <row r="10" spans="1:17" ht="26.25" thickBot="1" x14ac:dyDescent="0.3">
      <c r="A10" s="29" t="s">
        <v>34</v>
      </c>
      <c r="B10" s="29" t="s">
        <v>35</v>
      </c>
      <c r="C10" s="29" t="s">
        <v>36</v>
      </c>
      <c r="D10" s="29" t="s">
        <v>37</v>
      </c>
      <c r="E10" s="29" t="s">
        <v>38</v>
      </c>
      <c r="F10" s="29" t="s">
        <v>39</v>
      </c>
      <c r="G10" s="29" t="s">
        <v>28</v>
      </c>
      <c r="H10" s="29" t="s">
        <v>26</v>
      </c>
      <c r="I10" s="29" t="s">
        <v>12</v>
      </c>
    </row>
    <row r="11" spans="1:17" x14ac:dyDescent="0.25">
      <c r="A11" s="14">
        <v>1</v>
      </c>
      <c r="B11" s="15" t="s">
        <v>138</v>
      </c>
      <c r="C11" s="15" t="s">
        <v>224</v>
      </c>
      <c r="D11" s="32">
        <v>14000</v>
      </c>
      <c r="E11" s="15"/>
      <c r="F11" s="15"/>
      <c r="G11" s="37">
        <f>+(D11/1.12)*0.05</f>
        <v>625</v>
      </c>
      <c r="H11" s="35">
        <f>+D11-G11</f>
        <v>13375</v>
      </c>
      <c r="I11" s="16"/>
      <c r="J11" t="s">
        <v>229</v>
      </c>
    </row>
    <row r="12" spans="1:17" x14ac:dyDescent="0.25">
      <c r="A12" s="6">
        <f>1+A11</f>
        <v>2</v>
      </c>
      <c r="B12" s="7" t="s">
        <v>139</v>
      </c>
      <c r="C12" s="7" t="s">
        <v>225</v>
      </c>
      <c r="D12" s="31">
        <v>12000</v>
      </c>
      <c r="E12" s="7"/>
      <c r="F12" s="7"/>
      <c r="G12" s="31">
        <f t="shared" ref="G12:G75" si="0">+D12*0.05</f>
        <v>600</v>
      </c>
      <c r="H12" s="34">
        <f>+D12-G12</f>
        <v>11400</v>
      </c>
      <c r="I12" s="9"/>
      <c r="J12" t="s">
        <v>228</v>
      </c>
    </row>
    <row r="13" spans="1:17" x14ac:dyDescent="0.25">
      <c r="A13" s="6">
        <f t="shared" ref="A13:A76" si="1">1+A12</f>
        <v>3</v>
      </c>
      <c r="B13" s="7" t="s">
        <v>140</v>
      </c>
      <c r="C13" s="7" t="s">
        <v>225</v>
      </c>
      <c r="D13" s="31">
        <v>7000</v>
      </c>
      <c r="E13" s="7"/>
      <c r="F13" s="7"/>
      <c r="G13" s="31">
        <f t="shared" si="0"/>
        <v>350</v>
      </c>
      <c r="H13" s="34">
        <f t="shared" ref="H13:H76" si="2">+D13-G13</f>
        <v>6650</v>
      </c>
      <c r="I13" s="9"/>
      <c r="J13" t="s">
        <v>228</v>
      </c>
    </row>
    <row r="14" spans="1:17" x14ac:dyDescent="0.25">
      <c r="A14" s="6">
        <f t="shared" si="1"/>
        <v>4</v>
      </c>
      <c r="B14" s="7" t="s">
        <v>141</v>
      </c>
      <c r="C14" s="7" t="s">
        <v>225</v>
      </c>
      <c r="D14" s="31">
        <v>5500</v>
      </c>
      <c r="E14" s="7"/>
      <c r="F14" s="7"/>
      <c r="G14" s="31">
        <f t="shared" si="0"/>
        <v>275</v>
      </c>
      <c r="H14" s="34">
        <f t="shared" si="2"/>
        <v>5225</v>
      </c>
      <c r="I14" s="9"/>
      <c r="J14" t="s">
        <v>228</v>
      </c>
    </row>
    <row r="15" spans="1:17" x14ac:dyDescent="0.25">
      <c r="A15" s="6">
        <f t="shared" si="1"/>
        <v>5</v>
      </c>
      <c r="B15" s="7" t="s">
        <v>142</v>
      </c>
      <c r="C15" s="7" t="s">
        <v>225</v>
      </c>
      <c r="D15" s="31">
        <v>4250</v>
      </c>
      <c r="E15" s="7"/>
      <c r="F15" s="7"/>
      <c r="G15" s="31">
        <f t="shared" si="0"/>
        <v>212.5</v>
      </c>
      <c r="H15" s="34">
        <f t="shared" si="2"/>
        <v>4037.5</v>
      </c>
      <c r="I15" s="9"/>
      <c r="J15" t="s">
        <v>228</v>
      </c>
    </row>
    <row r="16" spans="1:17" x14ac:dyDescent="0.25">
      <c r="A16" s="6">
        <f t="shared" si="1"/>
        <v>6</v>
      </c>
      <c r="B16" s="7" t="s">
        <v>143</v>
      </c>
      <c r="C16" s="7" t="s">
        <v>225</v>
      </c>
      <c r="D16" s="31">
        <v>5000</v>
      </c>
      <c r="E16" s="7"/>
      <c r="F16" s="7"/>
      <c r="G16" s="31">
        <f t="shared" si="0"/>
        <v>250</v>
      </c>
      <c r="H16" s="34">
        <f t="shared" si="2"/>
        <v>4750</v>
      </c>
      <c r="I16" s="9"/>
      <c r="J16" t="s">
        <v>228</v>
      </c>
    </row>
    <row r="17" spans="1:10" x14ac:dyDescent="0.25">
      <c r="A17" s="6">
        <f t="shared" si="1"/>
        <v>7</v>
      </c>
      <c r="B17" s="7" t="s">
        <v>144</v>
      </c>
      <c r="C17" s="7" t="s">
        <v>225</v>
      </c>
      <c r="D17" s="31">
        <v>4500</v>
      </c>
      <c r="E17" s="7"/>
      <c r="F17" s="7"/>
      <c r="G17" s="31">
        <f t="shared" si="0"/>
        <v>225</v>
      </c>
      <c r="H17" s="34">
        <f t="shared" si="2"/>
        <v>4275</v>
      </c>
      <c r="I17" s="9"/>
      <c r="J17" t="s">
        <v>228</v>
      </c>
    </row>
    <row r="18" spans="1:10" x14ac:dyDescent="0.25">
      <c r="A18" s="6">
        <f t="shared" si="1"/>
        <v>8</v>
      </c>
      <c r="B18" s="7" t="s">
        <v>145</v>
      </c>
      <c r="C18" s="7" t="s">
        <v>225</v>
      </c>
      <c r="D18" s="31">
        <v>4500</v>
      </c>
      <c r="E18" s="7"/>
      <c r="F18" s="7"/>
      <c r="G18" s="31">
        <f t="shared" si="0"/>
        <v>225</v>
      </c>
      <c r="H18" s="34">
        <f t="shared" si="2"/>
        <v>4275</v>
      </c>
      <c r="I18" s="9"/>
      <c r="J18" t="s">
        <v>228</v>
      </c>
    </row>
    <row r="19" spans="1:10" x14ac:dyDescent="0.25">
      <c r="A19" s="6">
        <f t="shared" si="1"/>
        <v>9</v>
      </c>
      <c r="B19" s="7" t="s">
        <v>146</v>
      </c>
      <c r="C19" s="7" t="s">
        <v>225</v>
      </c>
      <c r="D19" s="31">
        <v>4000</v>
      </c>
      <c r="E19" s="7"/>
      <c r="F19" s="7"/>
      <c r="G19" s="31">
        <f t="shared" si="0"/>
        <v>200</v>
      </c>
      <c r="H19" s="34">
        <f t="shared" si="2"/>
        <v>3800</v>
      </c>
      <c r="I19" s="9"/>
      <c r="J19" t="s">
        <v>228</v>
      </c>
    </row>
    <row r="20" spans="1:10" x14ac:dyDescent="0.25">
      <c r="A20" s="6">
        <f t="shared" si="1"/>
        <v>10</v>
      </c>
      <c r="B20" s="7" t="s">
        <v>147</v>
      </c>
      <c r="C20" s="7" t="s">
        <v>225</v>
      </c>
      <c r="D20" s="31">
        <v>5000</v>
      </c>
      <c r="E20" s="7"/>
      <c r="F20" s="7"/>
      <c r="G20" s="31">
        <f t="shared" si="0"/>
        <v>250</v>
      </c>
      <c r="H20" s="34">
        <f t="shared" si="2"/>
        <v>4750</v>
      </c>
      <c r="I20" s="9"/>
      <c r="J20" t="s">
        <v>228</v>
      </c>
    </row>
    <row r="21" spans="1:10" x14ac:dyDescent="0.25">
      <c r="A21" s="6">
        <f t="shared" si="1"/>
        <v>11</v>
      </c>
      <c r="B21" s="7" t="s">
        <v>148</v>
      </c>
      <c r="C21" s="7" t="s">
        <v>225</v>
      </c>
      <c r="D21" s="31">
        <v>4000</v>
      </c>
      <c r="E21" s="7"/>
      <c r="F21" s="7"/>
      <c r="G21" s="31">
        <f t="shared" si="0"/>
        <v>200</v>
      </c>
      <c r="H21" s="34">
        <f t="shared" si="2"/>
        <v>3800</v>
      </c>
      <c r="I21" s="9"/>
      <c r="J21" t="s">
        <v>228</v>
      </c>
    </row>
    <row r="22" spans="1:10" x14ac:dyDescent="0.25">
      <c r="A22" s="6">
        <f t="shared" si="1"/>
        <v>12</v>
      </c>
      <c r="B22" s="7" t="s">
        <v>149</v>
      </c>
      <c r="C22" s="7" t="s">
        <v>225</v>
      </c>
      <c r="D22" s="31">
        <v>4000</v>
      </c>
      <c r="E22" s="7"/>
      <c r="F22" s="7"/>
      <c r="G22" s="31">
        <f t="shared" si="0"/>
        <v>200</v>
      </c>
      <c r="H22" s="34">
        <f t="shared" si="2"/>
        <v>3800</v>
      </c>
      <c r="I22" s="9"/>
      <c r="J22" t="s">
        <v>228</v>
      </c>
    </row>
    <row r="23" spans="1:10" x14ac:dyDescent="0.25">
      <c r="A23" s="6">
        <f t="shared" si="1"/>
        <v>13</v>
      </c>
      <c r="B23" s="7" t="s">
        <v>150</v>
      </c>
      <c r="C23" s="7" t="s">
        <v>225</v>
      </c>
      <c r="D23" s="31">
        <v>9000</v>
      </c>
      <c r="E23" s="7"/>
      <c r="F23" s="7"/>
      <c r="G23" s="31">
        <f t="shared" si="0"/>
        <v>450</v>
      </c>
      <c r="H23" s="34">
        <f t="shared" si="2"/>
        <v>8550</v>
      </c>
      <c r="I23" s="9"/>
      <c r="J23" t="s">
        <v>228</v>
      </c>
    </row>
    <row r="24" spans="1:10" x14ac:dyDescent="0.25">
      <c r="A24" s="6">
        <f t="shared" si="1"/>
        <v>14</v>
      </c>
      <c r="B24" s="7" t="s">
        <v>151</v>
      </c>
      <c r="C24" s="7" t="s">
        <v>224</v>
      </c>
      <c r="D24" s="31">
        <v>8000</v>
      </c>
      <c r="E24" s="7"/>
      <c r="F24" s="7"/>
      <c r="G24" s="31">
        <f t="shared" si="0"/>
        <v>400</v>
      </c>
      <c r="H24" s="34">
        <f t="shared" si="2"/>
        <v>7600</v>
      </c>
      <c r="I24" s="9"/>
      <c r="J24" t="s">
        <v>228</v>
      </c>
    </row>
    <row r="25" spans="1:10" x14ac:dyDescent="0.25">
      <c r="A25" s="6">
        <f t="shared" si="1"/>
        <v>15</v>
      </c>
      <c r="B25" s="7" t="s">
        <v>152</v>
      </c>
      <c r="C25" s="7" t="s">
        <v>226</v>
      </c>
      <c r="D25" s="31">
        <v>8000</v>
      </c>
      <c r="E25" s="7"/>
      <c r="F25" s="7"/>
      <c r="G25" s="31">
        <f t="shared" si="0"/>
        <v>400</v>
      </c>
      <c r="H25" s="34">
        <f t="shared" si="2"/>
        <v>7600</v>
      </c>
      <c r="I25" s="9"/>
      <c r="J25" t="s">
        <v>228</v>
      </c>
    </row>
    <row r="26" spans="1:10" x14ac:dyDescent="0.25">
      <c r="A26" s="6">
        <f t="shared" si="1"/>
        <v>16</v>
      </c>
      <c r="B26" s="7" t="s">
        <v>153</v>
      </c>
      <c r="C26" s="7" t="s">
        <v>226</v>
      </c>
      <c r="D26" s="31">
        <v>5000</v>
      </c>
      <c r="E26" s="7"/>
      <c r="F26" s="7"/>
      <c r="G26" s="31">
        <f t="shared" si="0"/>
        <v>250</v>
      </c>
      <c r="H26" s="34">
        <f t="shared" si="2"/>
        <v>4750</v>
      </c>
      <c r="I26" s="9"/>
      <c r="J26" t="s">
        <v>228</v>
      </c>
    </row>
    <row r="27" spans="1:10" x14ac:dyDescent="0.25">
      <c r="A27" s="6">
        <f t="shared" si="1"/>
        <v>17</v>
      </c>
      <c r="B27" s="7" t="s">
        <v>154</v>
      </c>
      <c r="C27" s="7" t="s">
        <v>226</v>
      </c>
      <c r="D27" s="31">
        <v>8000</v>
      </c>
      <c r="E27" s="7"/>
      <c r="F27" s="7"/>
      <c r="G27" s="31">
        <f>+(D27/1.12)*0.05</f>
        <v>357.14285714285711</v>
      </c>
      <c r="H27" s="34">
        <f t="shared" si="2"/>
        <v>7642.8571428571431</v>
      </c>
      <c r="I27" s="9"/>
      <c r="J27" t="s">
        <v>228</v>
      </c>
    </row>
    <row r="28" spans="1:10" x14ac:dyDescent="0.25">
      <c r="A28" s="6">
        <f t="shared" si="1"/>
        <v>18</v>
      </c>
      <c r="B28" s="7" t="s">
        <v>155</v>
      </c>
      <c r="C28" s="7" t="s">
        <v>226</v>
      </c>
      <c r="D28" s="31">
        <v>6000</v>
      </c>
      <c r="E28" s="7"/>
      <c r="F28" s="7"/>
      <c r="G28" s="31">
        <f t="shared" si="0"/>
        <v>300</v>
      </c>
      <c r="H28" s="34">
        <f t="shared" si="2"/>
        <v>5700</v>
      </c>
      <c r="I28" s="9"/>
      <c r="J28" t="s">
        <v>228</v>
      </c>
    </row>
    <row r="29" spans="1:10" x14ac:dyDescent="0.25">
      <c r="A29" s="6">
        <f t="shared" si="1"/>
        <v>19</v>
      </c>
      <c r="B29" s="7" t="s">
        <v>156</v>
      </c>
      <c r="C29" s="7" t="s">
        <v>226</v>
      </c>
      <c r="D29" s="31">
        <v>5000</v>
      </c>
      <c r="E29" s="7"/>
      <c r="F29" s="7"/>
      <c r="G29" s="31">
        <f t="shared" si="0"/>
        <v>250</v>
      </c>
      <c r="H29" s="34">
        <f t="shared" si="2"/>
        <v>4750</v>
      </c>
      <c r="I29" s="9"/>
      <c r="J29" t="s">
        <v>228</v>
      </c>
    </row>
    <row r="30" spans="1:10" x14ac:dyDescent="0.25">
      <c r="A30" s="6">
        <f t="shared" si="1"/>
        <v>20</v>
      </c>
      <c r="B30" s="7" t="s">
        <v>157</v>
      </c>
      <c r="C30" s="7" t="s">
        <v>226</v>
      </c>
      <c r="D30" s="31">
        <v>5000</v>
      </c>
      <c r="E30" s="7"/>
      <c r="F30" s="7"/>
      <c r="G30" s="31">
        <f t="shared" si="0"/>
        <v>250</v>
      </c>
      <c r="H30" s="34">
        <f t="shared" si="2"/>
        <v>4750</v>
      </c>
      <c r="I30" s="9"/>
      <c r="J30" t="s">
        <v>228</v>
      </c>
    </row>
    <row r="31" spans="1:10" x14ac:dyDescent="0.25">
      <c r="A31" s="6">
        <f t="shared" si="1"/>
        <v>21</v>
      </c>
      <c r="B31" s="7" t="s">
        <v>158</v>
      </c>
      <c r="C31" s="7" t="s">
        <v>226</v>
      </c>
      <c r="D31" s="31">
        <v>4000</v>
      </c>
      <c r="E31" s="7"/>
      <c r="F31" s="7"/>
      <c r="G31" s="31">
        <f t="shared" si="0"/>
        <v>200</v>
      </c>
      <c r="H31" s="34">
        <f t="shared" si="2"/>
        <v>3800</v>
      </c>
      <c r="I31" s="9"/>
      <c r="J31" t="s">
        <v>228</v>
      </c>
    </row>
    <row r="32" spans="1:10" x14ac:dyDescent="0.25">
      <c r="A32" s="6">
        <f t="shared" si="1"/>
        <v>22</v>
      </c>
      <c r="B32" s="7" t="s">
        <v>159</v>
      </c>
      <c r="C32" s="7" t="s">
        <v>226</v>
      </c>
      <c r="D32" s="31">
        <v>5800</v>
      </c>
      <c r="E32" s="7"/>
      <c r="F32" s="7"/>
      <c r="G32" s="31">
        <f t="shared" si="0"/>
        <v>290</v>
      </c>
      <c r="H32" s="34">
        <f t="shared" si="2"/>
        <v>5510</v>
      </c>
      <c r="I32" s="9"/>
      <c r="J32" t="s">
        <v>228</v>
      </c>
    </row>
    <row r="33" spans="1:10" x14ac:dyDescent="0.25">
      <c r="A33" s="6">
        <f t="shared" si="1"/>
        <v>23</v>
      </c>
      <c r="B33" s="7" t="s">
        <v>160</v>
      </c>
      <c r="C33" s="7" t="s">
        <v>226</v>
      </c>
      <c r="D33" s="31">
        <v>4000</v>
      </c>
      <c r="E33" s="7"/>
      <c r="F33" s="7"/>
      <c r="G33" s="31">
        <f t="shared" si="0"/>
        <v>200</v>
      </c>
      <c r="H33" s="34">
        <f t="shared" si="2"/>
        <v>3800</v>
      </c>
      <c r="I33" s="9"/>
      <c r="J33" t="s">
        <v>228</v>
      </c>
    </row>
    <row r="34" spans="1:10" x14ac:dyDescent="0.25">
      <c r="A34" s="6">
        <f t="shared" si="1"/>
        <v>24</v>
      </c>
      <c r="B34" s="7" t="s">
        <v>161</v>
      </c>
      <c r="C34" s="7" t="s">
        <v>226</v>
      </c>
      <c r="D34" s="31">
        <v>3500</v>
      </c>
      <c r="E34" s="7"/>
      <c r="F34" s="7"/>
      <c r="G34" s="31">
        <f t="shared" si="0"/>
        <v>175</v>
      </c>
      <c r="H34" s="34">
        <f t="shared" si="2"/>
        <v>3325</v>
      </c>
      <c r="I34" s="9"/>
      <c r="J34" t="s">
        <v>228</v>
      </c>
    </row>
    <row r="35" spans="1:10" x14ac:dyDescent="0.25">
      <c r="A35" s="6">
        <f t="shared" si="1"/>
        <v>25</v>
      </c>
      <c r="B35" s="7" t="s">
        <v>162</v>
      </c>
      <c r="C35" s="7" t="s">
        <v>226</v>
      </c>
      <c r="D35" s="31">
        <v>4000</v>
      </c>
      <c r="E35" s="7"/>
      <c r="F35" s="7"/>
      <c r="G35" s="31">
        <f t="shared" si="0"/>
        <v>200</v>
      </c>
      <c r="H35" s="34">
        <f t="shared" si="2"/>
        <v>3800</v>
      </c>
      <c r="I35" s="9"/>
      <c r="J35" t="s">
        <v>228</v>
      </c>
    </row>
    <row r="36" spans="1:10" x14ac:dyDescent="0.25">
      <c r="A36" s="6">
        <f t="shared" si="1"/>
        <v>26</v>
      </c>
      <c r="B36" s="7" t="s">
        <v>163</v>
      </c>
      <c r="C36" s="7" t="s">
        <v>226</v>
      </c>
      <c r="D36" s="31">
        <v>4000</v>
      </c>
      <c r="E36" s="7"/>
      <c r="F36" s="7"/>
      <c r="G36" s="31">
        <f t="shared" si="0"/>
        <v>200</v>
      </c>
      <c r="H36" s="34">
        <f t="shared" si="2"/>
        <v>3800</v>
      </c>
      <c r="I36" s="9"/>
      <c r="J36" t="s">
        <v>228</v>
      </c>
    </row>
    <row r="37" spans="1:10" x14ac:dyDescent="0.25">
      <c r="A37" s="6">
        <f t="shared" si="1"/>
        <v>27</v>
      </c>
      <c r="B37" s="7" t="s">
        <v>164</v>
      </c>
      <c r="C37" s="7" t="s">
        <v>226</v>
      </c>
      <c r="D37" s="31">
        <v>3500</v>
      </c>
      <c r="E37" s="7"/>
      <c r="F37" s="7"/>
      <c r="G37" s="31">
        <f t="shared" si="0"/>
        <v>175</v>
      </c>
      <c r="H37" s="34">
        <f t="shared" si="2"/>
        <v>3325</v>
      </c>
      <c r="I37" s="9"/>
      <c r="J37" t="s">
        <v>228</v>
      </c>
    </row>
    <row r="38" spans="1:10" x14ac:dyDescent="0.25">
      <c r="A38" s="6">
        <f t="shared" si="1"/>
        <v>28</v>
      </c>
      <c r="B38" s="7" t="s">
        <v>165</v>
      </c>
      <c r="C38" s="7" t="s">
        <v>226</v>
      </c>
      <c r="D38" s="31">
        <v>20000</v>
      </c>
      <c r="E38" s="7"/>
      <c r="F38" s="7"/>
      <c r="G38" s="31">
        <f>+(D38/1.12)*0.05</f>
        <v>892.85714285714278</v>
      </c>
      <c r="H38" s="34">
        <f t="shared" si="2"/>
        <v>19107.142857142859</v>
      </c>
      <c r="I38" s="9"/>
      <c r="J38" t="s">
        <v>229</v>
      </c>
    </row>
    <row r="39" spans="1:10" x14ac:dyDescent="0.25">
      <c r="A39" s="6">
        <f t="shared" si="1"/>
        <v>29</v>
      </c>
      <c r="B39" s="7" t="s">
        <v>166</v>
      </c>
      <c r="C39" s="7" t="s">
        <v>226</v>
      </c>
      <c r="D39" s="31">
        <v>12000</v>
      </c>
      <c r="E39" s="7"/>
      <c r="F39" s="7"/>
      <c r="G39" s="31">
        <f t="shared" si="0"/>
        <v>600</v>
      </c>
      <c r="H39" s="34">
        <f t="shared" si="2"/>
        <v>11400</v>
      </c>
      <c r="I39" s="9"/>
      <c r="J39" t="s">
        <v>228</v>
      </c>
    </row>
    <row r="40" spans="1:10" x14ac:dyDescent="0.25">
      <c r="A40" s="6">
        <f t="shared" si="1"/>
        <v>30</v>
      </c>
      <c r="B40" s="7" t="s">
        <v>167</v>
      </c>
      <c r="C40" s="7" t="s">
        <v>225</v>
      </c>
      <c r="D40" s="31">
        <v>4000</v>
      </c>
      <c r="E40" s="7"/>
      <c r="F40" s="7"/>
      <c r="G40" s="31">
        <f t="shared" si="0"/>
        <v>200</v>
      </c>
      <c r="H40" s="34">
        <f t="shared" si="2"/>
        <v>3800</v>
      </c>
      <c r="I40" s="9"/>
      <c r="J40" t="s">
        <v>228</v>
      </c>
    </row>
    <row r="41" spans="1:10" x14ac:dyDescent="0.25">
      <c r="A41" s="6">
        <f t="shared" si="1"/>
        <v>31</v>
      </c>
      <c r="B41" s="7" t="s">
        <v>168</v>
      </c>
      <c r="C41" s="7" t="s">
        <v>224</v>
      </c>
      <c r="D41" s="31">
        <v>6000</v>
      </c>
      <c r="E41" s="7"/>
      <c r="F41" s="7"/>
      <c r="G41" s="31">
        <f t="shared" si="0"/>
        <v>300</v>
      </c>
      <c r="H41" s="34">
        <f t="shared" si="2"/>
        <v>5700</v>
      </c>
      <c r="I41" s="9"/>
      <c r="J41" t="s">
        <v>228</v>
      </c>
    </row>
    <row r="42" spans="1:10" x14ac:dyDescent="0.25">
      <c r="A42" s="6">
        <f t="shared" si="1"/>
        <v>32</v>
      </c>
      <c r="B42" s="7" t="s">
        <v>169</v>
      </c>
      <c r="C42" s="7" t="s">
        <v>225</v>
      </c>
      <c r="D42" s="31">
        <v>5000</v>
      </c>
      <c r="E42" s="7"/>
      <c r="F42" s="7"/>
      <c r="G42" s="31">
        <f t="shared" si="0"/>
        <v>250</v>
      </c>
      <c r="H42" s="34">
        <f t="shared" si="2"/>
        <v>4750</v>
      </c>
      <c r="I42" s="9"/>
      <c r="J42" t="s">
        <v>228</v>
      </c>
    </row>
    <row r="43" spans="1:10" x14ac:dyDescent="0.25">
      <c r="A43" s="6">
        <f t="shared" si="1"/>
        <v>33</v>
      </c>
      <c r="B43" s="7" t="s">
        <v>170</v>
      </c>
      <c r="C43" s="7" t="s">
        <v>225</v>
      </c>
      <c r="D43" s="31">
        <v>10000</v>
      </c>
      <c r="E43" s="7"/>
      <c r="F43" s="7"/>
      <c r="G43" s="31">
        <f t="shared" si="0"/>
        <v>500</v>
      </c>
      <c r="H43" s="34">
        <f t="shared" si="2"/>
        <v>9500</v>
      </c>
      <c r="I43" s="9"/>
      <c r="J43" t="s">
        <v>228</v>
      </c>
    </row>
    <row r="44" spans="1:10" x14ac:dyDescent="0.25">
      <c r="A44" s="6">
        <f t="shared" si="1"/>
        <v>34</v>
      </c>
      <c r="B44" s="7" t="s">
        <v>171</v>
      </c>
      <c r="C44" s="7" t="s">
        <v>224</v>
      </c>
      <c r="D44" s="31">
        <v>5000</v>
      </c>
      <c r="E44" s="7"/>
      <c r="F44" s="7"/>
      <c r="G44" s="31">
        <f t="shared" si="0"/>
        <v>250</v>
      </c>
      <c r="H44" s="34">
        <f t="shared" si="2"/>
        <v>4750</v>
      </c>
      <c r="I44" s="9"/>
      <c r="J44" t="s">
        <v>228</v>
      </c>
    </row>
    <row r="45" spans="1:10" x14ac:dyDescent="0.25">
      <c r="A45" s="6">
        <f t="shared" si="1"/>
        <v>35</v>
      </c>
      <c r="B45" s="7" t="s">
        <v>172</v>
      </c>
      <c r="C45" s="7" t="s">
        <v>224</v>
      </c>
      <c r="D45" s="31">
        <v>7000</v>
      </c>
      <c r="E45" s="7"/>
      <c r="F45" s="7"/>
      <c r="G45" s="31">
        <f t="shared" si="0"/>
        <v>350</v>
      </c>
      <c r="H45" s="34">
        <f t="shared" si="2"/>
        <v>6650</v>
      </c>
      <c r="I45" s="9"/>
      <c r="J45" t="s">
        <v>228</v>
      </c>
    </row>
    <row r="46" spans="1:10" x14ac:dyDescent="0.25">
      <c r="A46" s="6">
        <f t="shared" si="1"/>
        <v>36</v>
      </c>
      <c r="B46" s="7" t="s">
        <v>173</v>
      </c>
      <c r="C46" s="7" t="s">
        <v>225</v>
      </c>
      <c r="D46" s="31">
        <v>7000</v>
      </c>
      <c r="E46" s="7"/>
      <c r="F46" s="7"/>
      <c r="G46" s="31">
        <f t="shared" si="0"/>
        <v>350</v>
      </c>
      <c r="H46" s="34">
        <f t="shared" si="2"/>
        <v>6650</v>
      </c>
      <c r="I46" s="9"/>
      <c r="J46" t="s">
        <v>228</v>
      </c>
    </row>
    <row r="47" spans="1:10" x14ac:dyDescent="0.25">
      <c r="A47" s="6">
        <f t="shared" si="1"/>
        <v>37</v>
      </c>
      <c r="B47" s="7" t="s">
        <v>174</v>
      </c>
      <c r="C47" s="7" t="s">
        <v>224</v>
      </c>
      <c r="D47" s="31">
        <v>7000</v>
      </c>
      <c r="E47" s="7"/>
      <c r="F47" s="7"/>
      <c r="G47" s="31">
        <f t="shared" si="0"/>
        <v>350</v>
      </c>
      <c r="H47" s="34">
        <f t="shared" si="2"/>
        <v>6650</v>
      </c>
      <c r="I47" s="9"/>
      <c r="J47" t="s">
        <v>228</v>
      </c>
    </row>
    <row r="48" spans="1:10" x14ac:dyDescent="0.25">
      <c r="A48" s="6">
        <f t="shared" si="1"/>
        <v>38</v>
      </c>
      <c r="B48" s="7" t="s">
        <v>175</v>
      </c>
      <c r="C48" s="7" t="s">
        <v>227</v>
      </c>
      <c r="D48" s="31">
        <v>7000</v>
      </c>
      <c r="E48" s="7"/>
      <c r="F48" s="7"/>
      <c r="G48" s="31">
        <f t="shared" si="0"/>
        <v>350</v>
      </c>
      <c r="H48" s="34">
        <f t="shared" si="2"/>
        <v>6650</v>
      </c>
      <c r="I48" s="9"/>
      <c r="J48" t="s">
        <v>228</v>
      </c>
    </row>
    <row r="49" spans="1:10" x14ac:dyDescent="0.25">
      <c r="A49" s="6">
        <f t="shared" si="1"/>
        <v>39</v>
      </c>
      <c r="B49" s="7" t="s">
        <v>176</v>
      </c>
      <c r="C49" s="7" t="s">
        <v>225</v>
      </c>
      <c r="D49" s="31">
        <v>7000</v>
      </c>
      <c r="E49" s="7"/>
      <c r="F49" s="7"/>
      <c r="G49" s="31">
        <f t="shared" si="0"/>
        <v>350</v>
      </c>
      <c r="H49" s="34">
        <f t="shared" si="2"/>
        <v>6650</v>
      </c>
      <c r="I49" s="9"/>
      <c r="J49" t="s">
        <v>228</v>
      </c>
    </row>
    <row r="50" spans="1:10" x14ac:dyDescent="0.25">
      <c r="A50" s="6">
        <f t="shared" si="1"/>
        <v>40</v>
      </c>
      <c r="B50" s="7" t="s">
        <v>177</v>
      </c>
      <c r="C50" s="7" t="s">
        <v>224</v>
      </c>
      <c r="D50" s="31">
        <v>7000</v>
      </c>
      <c r="E50" s="7"/>
      <c r="F50" s="7"/>
      <c r="G50" s="31">
        <f t="shared" si="0"/>
        <v>350</v>
      </c>
      <c r="H50" s="34">
        <f t="shared" si="2"/>
        <v>6650</v>
      </c>
      <c r="I50" s="9"/>
      <c r="J50" t="s">
        <v>228</v>
      </c>
    </row>
    <row r="51" spans="1:10" x14ac:dyDescent="0.25">
      <c r="A51" s="6">
        <f t="shared" si="1"/>
        <v>41</v>
      </c>
      <c r="B51" s="7" t="s">
        <v>178</v>
      </c>
      <c r="C51" s="7" t="s">
        <v>224</v>
      </c>
      <c r="D51" s="31">
        <v>5000</v>
      </c>
      <c r="E51" s="7"/>
      <c r="F51" s="7"/>
      <c r="G51" s="31">
        <f t="shared" si="0"/>
        <v>250</v>
      </c>
      <c r="H51" s="34">
        <f t="shared" si="2"/>
        <v>4750</v>
      </c>
      <c r="I51" s="9"/>
      <c r="J51" t="s">
        <v>228</v>
      </c>
    </row>
    <row r="52" spans="1:10" x14ac:dyDescent="0.25">
      <c r="A52" s="6">
        <f t="shared" si="1"/>
        <v>42</v>
      </c>
      <c r="B52" s="7" t="s">
        <v>179</v>
      </c>
      <c r="C52" s="7" t="s">
        <v>227</v>
      </c>
      <c r="D52" s="31">
        <v>5000</v>
      </c>
      <c r="E52" s="7"/>
      <c r="F52" s="7"/>
      <c r="G52" s="31">
        <f t="shared" si="0"/>
        <v>250</v>
      </c>
      <c r="H52" s="34">
        <f t="shared" si="2"/>
        <v>4750</v>
      </c>
      <c r="I52" s="9"/>
      <c r="J52" t="s">
        <v>228</v>
      </c>
    </row>
    <row r="53" spans="1:10" x14ac:dyDescent="0.25">
      <c r="A53" s="6">
        <f t="shared" si="1"/>
        <v>43</v>
      </c>
      <c r="B53" s="7" t="s">
        <v>180</v>
      </c>
      <c r="C53" s="7" t="s">
        <v>225</v>
      </c>
      <c r="D53" s="31">
        <v>5000</v>
      </c>
      <c r="E53" s="7"/>
      <c r="F53" s="7"/>
      <c r="G53" s="31">
        <f t="shared" si="0"/>
        <v>250</v>
      </c>
      <c r="H53" s="34">
        <f t="shared" si="2"/>
        <v>4750</v>
      </c>
      <c r="I53" s="9"/>
      <c r="J53" t="s">
        <v>228</v>
      </c>
    </row>
    <row r="54" spans="1:10" x14ac:dyDescent="0.25">
      <c r="A54" s="6">
        <f t="shared" si="1"/>
        <v>44</v>
      </c>
      <c r="B54" s="7" t="s">
        <v>181</v>
      </c>
      <c r="C54" s="7" t="s">
        <v>225</v>
      </c>
      <c r="D54" s="31">
        <v>5000</v>
      </c>
      <c r="E54" s="7"/>
      <c r="F54" s="7"/>
      <c r="G54" s="31">
        <f t="shared" si="0"/>
        <v>250</v>
      </c>
      <c r="H54" s="34">
        <f t="shared" si="2"/>
        <v>4750</v>
      </c>
      <c r="I54" s="9"/>
      <c r="J54" t="s">
        <v>228</v>
      </c>
    </row>
    <row r="55" spans="1:10" x14ac:dyDescent="0.25">
      <c r="A55" s="6">
        <f t="shared" si="1"/>
        <v>45</v>
      </c>
      <c r="B55" s="7" t="s">
        <v>182</v>
      </c>
      <c r="C55" s="7" t="s">
        <v>225</v>
      </c>
      <c r="D55" s="31">
        <v>5000</v>
      </c>
      <c r="E55" s="7"/>
      <c r="F55" s="7"/>
      <c r="G55" s="31">
        <f t="shared" si="0"/>
        <v>250</v>
      </c>
      <c r="H55" s="34">
        <f t="shared" si="2"/>
        <v>4750</v>
      </c>
      <c r="I55" s="9"/>
      <c r="J55" t="s">
        <v>228</v>
      </c>
    </row>
    <row r="56" spans="1:10" x14ac:dyDescent="0.25">
      <c r="A56" s="6">
        <f t="shared" si="1"/>
        <v>46</v>
      </c>
      <c r="B56" s="7" t="s">
        <v>183</v>
      </c>
      <c r="C56" s="7" t="s">
        <v>225</v>
      </c>
      <c r="D56" s="31">
        <v>5000</v>
      </c>
      <c r="E56" s="7"/>
      <c r="F56" s="7"/>
      <c r="G56" s="31">
        <f t="shared" si="0"/>
        <v>250</v>
      </c>
      <c r="H56" s="34">
        <f t="shared" si="2"/>
        <v>4750</v>
      </c>
      <c r="I56" s="9"/>
      <c r="J56" t="s">
        <v>228</v>
      </c>
    </row>
    <row r="57" spans="1:10" x14ac:dyDescent="0.25">
      <c r="A57" s="6">
        <f t="shared" si="1"/>
        <v>47</v>
      </c>
      <c r="B57" s="7" t="s">
        <v>184</v>
      </c>
      <c r="C57" s="7" t="s">
        <v>225</v>
      </c>
      <c r="D57" s="31">
        <v>5000</v>
      </c>
      <c r="E57" s="7"/>
      <c r="F57" s="7"/>
      <c r="G57" s="31">
        <f t="shared" si="0"/>
        <v>250</v>
      </c>
      <c r="H57" s="34">
        <f t="shared" si="2"/>
        <v>4750</v>
      </c>
      <c r="I57" s="9"/>
      <c r="J57" t="s">
        <v>228</v>
      </c>
    </row>
    <row r="58" spans="1:10" x14ac:dyDescent="0.25">
      <c r="A58" s="6">
        <f t="shared" si="1"/>
        <v>48</v>
      </c>
      <c r="B58" s="7" t="s">
        <v>185</v>
      </c>
      <c r="C58" s="7" t="s">
        <v>225</v>
      </c>
      <c r="D58" s="31">
        <v>5000</v>
      </c>
      <c r="E58" s="7"/>
      <c r="F58" s="7"/>
      <c r="G58" s="31">
        <f t="shared" si="0"/>
        <v>250</v>
      </c>
      <c r="H58" s="34">
        <f t="shared" si="2"/>
        <v>4750</v>
      </c>
      <c r="I58" s="9"/>
      <c r="J58" t="s">
        <v>228</v>
      </c>
    </row>
    <row r="59" spans="1:10" x14ac:dyDescent="0.25">
      <c r="A59" s="6">
        <f t="shared" si="1"/>
        <v>49</v>
      </c>
      <c r="B59" s="7" t="s">
        <v>186</v>
      </c>
      <c r="C59" s="7" t="s">
        <v>225</v>
      </c>
      <c r="D59" s="31">
        <v>5000</v>
      </c>
      <c r="E59" s="7"/>
      <c r="F59" s="7"/>
      <c r="G59" s="31">
        <f t="shared" si="0"/>
        <v>250</v>
      </c>
      <c r="H59" s="34">
        <f t="shared" si="2"/>
        <v>4750</v>
      </c>
      <c r="I59" s="9"/>
      <c r="J59" t="s">
        <v>228</v>
      </c>
    </row>
    <row r="60" spans="1:10" x14ac:dyDescent="0.25">
      <c r="A60" s="6">
        <f t="shared" si="1"/>
        <v>50</v>
      </c>
      <c r="B60" s="7" t="s">
        <v>187</v>
      </c>
      <c r="C60" s="7" t="s">
        <v>225</v>
      </c>
      <c r="D60" s="31">
        <v>5000</v>
      </c>
      <c r="E60" s="7"/>
      <c r="F60" s="7"/>
      <c r="G60" s="31">
        <f t="shared" si="0"/>
        <v>250</v>
      </c>
      <c r="H60" s="34">
        <f t="shared" si="2"/>
        <v>4750</v>
      </c>
      <c r="I60" s="9"/>
      <c r="J60" t="s">
        <v>228</v>
      </c>
    </row>
    <row r="61" spans="1:10" x14ac:dyDescent="0.25">
      <c r="A61" s="6">
        <f t="shared" si="1"/>
        <v>51</v>
      </c>
      <c r="B61" s="7" t="s">
        <v>188</v>
      </c>
      <c r="C61" s="7" t="s">
        <v>225</v>
      </c>
      <c r="D61" s="31">
        <v>5000</v>
      </c>
      <c r="E61" s="7"/>
      <c r="F61" s="7"/>
      <c r="G61" s="31">
        <f t="shared" si="0"/>
        <v>250</v>
      </c>
      <c r="H61" s="34">
        <f t="shared" si="2"/>
        <v>4750</v>
      </c>
      <c r="I61" s="9"/>
      <c r="J61" t="s">
        <v>228</v>
      </c>
    </row>
    <row r="62" spans="1:10" x14ac:dyDescent="0.25">
      <c r="A62" s="6">
        <f t="shared" si="1"/>
        <v>52</v>
      </c>
      <c r="B62" s="7" t="s">
        <v>189</v>
      </c>
      <c r="C62" s="7" t="s">
        <v>225</v>
      </c>
      <c r="D62" s="31">
        <v>5000</v>
      </c>
      <c r="E62" s="7"/>
      <c r="F62" s="7"/>
      <c r="G62" s="31">
        <f t="shared" si="0"/>
        <v>250</v>
      </c>
      <c r="H62" s="34">
        <f t="shared" si="2"/>
        <v>4750</v>
      </c>
      <c r="I62" s="9"/>
      <c r="J62" t="s">
        <v>228</v>
      </c>
    </row>
    <row r="63" spans="1:10" x14ac:dyDescent="0.25">
      <c r="A63" s="6">
        <f t="shared" si="1"/>
        <v>53</v>
      </c>
      <c r="B63" s="7" t="s">
        <v>190</v>
      </c>
      <c r="C63" s="7" t="s">
        <v>225</v>
      </c>
      <c r="D63" s="31">
        <v>5000</v>
      </c>
      <c r="E63" s="7"/>
      <c r="F63" s="7"/>
      <c r="G63" s="31">
        <f t="shared" si="0"/>
        <v>250</v>
      </c>
      <c r="H63" s="34">
        <f t="shared" si="2"/>
        <v>4750</v>
      </c>
      <c r="I63" s="9"/>
      <c r="J63" t="s">
        <v>228</v>
      </c>
    </row>
    <row r="64" spans="1:10" x14ac:dyDescent="0.25">
      <c r="A64" s="6">
        <f t="shared" si="1"/>
        <v>54</v>
      </c>
      <c r="B64" s="7" t="s">
        <v>191</v>
      </c>
      <c r="C64" s="7" t="s">
        <v>225</v>
      </c>
      <c r="D64" s="31">
        <v>5000</v>
      </c>
      <c r="E64" s="7"/>
      <c r="F64" s="7"/>
      <c r="G64" s="31">
        <f t="shared" si="0"/>
        <v>250</v>
      </c>
      <c r="H64" s="34">
        <f t="shared" si="2"/>
        <v>4750</v>
      </c>
      <c r="I64" s="9"/>
      <c r="J64" t="s">
        <v>228</v>
      </c>
    </row>
    <row r="65" spans="1:10" x14ac:dyDescent="0.25">
      <c r="A65" s="6">
        <f t="shared" si="1"/>
        <v>55</v>
      </c>
      <c r="B65" s="7" t="s">
        <v>192</v>
      </c>
      <c r="C65" s="7" t="s">
        <v>225</v>
      </c>
      <c r="D65" s="31">
        <v>5000</v>
      </c>
      <c r="E65" s="7"/>
      <c r="F65" s="7"/>
      <c r="G65" s="31">
        <f t="shared" si="0"/>
        <v>250</v>
      </c>
      <c r="H65" s="34">
        <f t="shared" si="2"/>
        <v>4750</v>
      </c>
      <c r="I65" s="9"/>
      <c r="J65" t="s">
        <v>228</v>
      </c>
    </row>
    <row r="66" spans="1:10" x14ac:dyDescent="0.25">
      <c r="A66" s="6">
        <f t="shared" si="1"/>
        <v>56</v>
      </c>
      <c r="B66" s="7" t="s">
        <v>193</v>
      </c>
      <c r="C66" s="7" t="s">
        <v>225</v>
      </c>
      <c r="D66" s="31">
        <v>5000</v>
      </c>
      <c r="E66" s="7"/>
      <c r="F66" s="7"/>
      <c r="G66" s="31">
        <f t="shared" si="0"/>
        <v>250</v>
      </c>
      <c r="H66" s="34">
        <f t="shared" si="2"/>
        <v>4750</v>
      </c>
      <c r="I66" s="9"/>
      <c r="J66" t="s">
        <v>228</v>
      </c>
    </row>
    <row r="67" spans="1:10" x14ac:dyDescent="0.25">
      <c r="A67" s="6">
        <f t="shared" si="1"/>
        <v>57</v>
      </c>
      <c r="B67" s="7" t="s">
        <v>194</v>
      </c>
      <c r="C67" s="7" t="s">
        <v>225</v>
      </c>
      <c r="D67" s="31">
        <v>5000</v>
      </c>
      <c r="E67" s="7"/>
      <c r="F67" s="7"/>
      <c r="G67" s="31">
        <f t="shared" si="0"/>
        <v>250</v>
      </c>
      <c r="H67" s="34">
        <f t="shared" si="2"/>
        <v>4750</v>
      </c>
      <c r="I67" s="9"/>
      <c r="J67" t="s">
        <v>228</v>
      </c>
    </row>
    <row r="68" spans="1:10" x14ac:dyDescent="0.25">
      <c r="A68" s="6">
        <f t="shared" si="1"/>
        <v>58</v>
      </c>
      <c r="B68" s="7" t="s">
        <v>195</v>
      </c>
      <c r="C68" s="7" t="s">
        <v>225</v>
      </c>
      <c r="D68" s="31">
        <v>5000</v>
      </c>
      <c r="E68" s="7"/>
      <c r="F68" s="7"/>
      <c r="G68" s="31">
        <f t="shared" si="0"/>
        <v>250</v>
      </c>
      <c r="H68" s="34">
        <f t="shared" si="2"/>
        <v>4750</v>
      </c>
      <c r="I68" s="9"/>
      <c r="J68" t="s">
        <v>228</v>
      </c>
    </row>
    <row r="69" spans="1:10" x14ac:dyDescent="0.25">
      <c r="A69" s="6">
        <f t="shared" si="1"/>
        <v>59</v>
      </c>
      <c r="B69" s="7" t="s">
        <v>196</v>
      </c>
      <c r="C69" s="7" t="s">
        <v>224</v>
      </c>
      <c r="D69" s="31">
        <v>5000</v>
      </c>
      <c r="E69" s="7"/>
      <c r="F69" s="7"/>
      <c r="G69" s="31">
        <f t="shared" si="0"/>
        <v>250</v>
      </c>
      <c r="H69" s="34">
        <f t="shared" si="2"/>
        <v>4750</v>
      </c>
      <c r="I69" s="9"/>
      <c r="J69" t="s">
        <v>228</v>
      </c>
    </row>
    <row r="70" spans="1:10" x14ac:dyDescent="0.25">
      <c r="A70" s="6">
        <f t="shared" si="1"/>
        <v>60</v>
      </c>
      <c r="B70" s="7" t="s">
        <v>197</v>
      </c>
      <c r="C70" s="7" t="s">
        <v>225</v>
      </c>
      <c r="D70" s="31">
        <v>5000</v>
      </c>
      <c r="E70" s="7"/>
      <c r="F70" s="7"/>
      <c r="G70" s="31">
        <f t="shared" si="0"/>
        <v>250</v>
      </c>
      <c r="H70" s="34">
        <f t="shared" si="2"/>
        <v>4750</v>
      </c>
      <c r="I70" s="9"/>
      <c r="J70" t="s">
        <v>228</v>
      </c>
    </row>
    <row r="71" spans="1:10" x14ac:dyDescent="0.25">
      <c r="A71" s="6">
        <f t="shared" si="1"/>
        <v>61</v>
      </c>
      <c r="B71" s="7" t="s">
        <v>198</v>
      </c>
      <c r="C71" s="7" t="s">
        <v>225</v>
      </c>
      <c r="D71" s="31">
        <v>5000</v>
      </c>
      <c r="E71" s="7"/>
      <c r="F71" s="7"/>
      <c r="G71" s="31">
        <f t="shared" si="0"/>
        <v>250</v>
      </c>
      <c r="H71" s="34">
        <f t="shared" si="2"/>
        <v>4750</v>
      </c>
      <c r="I71" s="9"/>
      <c r="J71" t="s">
        <v>228</v>
      </c>
    </row>
    <row r="72" spans="1:10" x14ac:dyDescent="0.25">
      <c r="A72" s="6">
        <f t="shared" si="1"/>
        <v>62</v>
      </c>
      <c r="B72" s="7" t="s">
        <v>199</v>
      </c>
      <c r="C72" s="7" t="s">
        <v>225</v>
      </c>
      <c r="D72" s="31">
        <v>5000</v>
      </c>
      <c r="E72" s="7"/>
      <c r="F72" s="7"/>
      <c r="G72" s="31">
        <f t="shared" si="0"/>
        <v>250</v>
      </c>
      <c r="H72" s="34">
        <f t="shared" si="2"/>
        <v>4750</v>
      </c>
      <c r="I72" s="9"/>
      <c r="J72" t="s">
        <v>228</v>
      </c>
    </row>
    <row r="73" spans="1:10" x14ac:dyDescent="0.25">
      <c r="A73" s="6">
        <f t="shared" si="1"/>
        <v>63</v>
      </c>
      <c r="B73" s="7" t="s">
        <v>200</v>
      </c>
      <c r="C73" s="7" t="s">
        <v>225</v>
      </c>
      <c r="D73" s="31">
        <v>5000</v>
      </c>
      <c r="E73" s="7"/>
      <c r="F73" s="7"/>
      <c r="G73" s="31">
        <f t="shared" si="0"/>
        <v>250</v>
      </c>
      <c r="H73" s="34">
        <f t="shared" si="2"/>
        <v>4750</v>
      </c>
      <c r="I73" s="9"/>
      <c r="J73" t="s">
        <v>228</v>
      </c>
    </row>
    <row r="74" spans="1:10" x14ac:dyDescent="0.25">
      <c r="A74" s="6">
        <f t="shared" si="1"/>
        <v>64</v>
      </c>
      <c r="B74" s="7" t="s">
        <v>201</v>
      </c>
      <c r="C74" s="7" t="s">
        <v>225</v>
      </c>
      <c r="D74" s="31">
        <v>5000</v>
      </c>
      <c r="E74" s="7"/>
      <c r="F74" s="7"/>
      <c r="G74" s="31">
        <f t="shared" si="0"/>
        <v>250</v>
      </c>
      <c r="H74" s="34">
        <f t="shared" si="2"/>
        <v>4750</v>
      </c>
      <c r="I74" s="9"/>
      <c r="J74" t="s">
        <v>228</v>
      </c>
    </row>
    <row r="75" spans="1:10" x14ac:dyDescent="0.25">
      <c r="A75" s="6">
        <f t="shared" si="1"/>
        <v>65</v>
      </c>
      <c r="B75" s="7" t="s">
        <v>202</v>
      </c>
      <c r="C75" s="7" t="s">
        <v>225</v>
      </c>
      <c r="D75" s="31">
        <v>5000</v>
      </c>
      <c r="E75" s="7"/>
      <c r="F75" s="7"/>
      <c r="G75" s="31">
        <f t="shared" si="0"/>
        <v>250</v>
      </c>
      <c r="H75" s="34">
        <f t="shared" si="2"/>
        <v>4750</v>
      </c>
      <c r="I75" s="9"/>
      <c r="J75" t="s">
        <v>228</v>
      </c>
    </row>
    <row r="76" spans="1:10" x14ac:dyDescent="0.25">
      <c r="A76" s="6">
        <f t="shared" si="1"/>
        <v>66</v>
      </c>
      <c r="B76" s="7" t="s">
        <v>203</v>
      </c>
      <c r="C76" s="7" t="s">
        <v>225</v>
      </c>
      <c r="D76" s="31">
        <v>10000</v>
      </c>
      <c r="E76" s="7"/>
      <c r="F76" s="7"/>
      <c r="G76" s="31">
        <f t="shared" ref="G76:G96" si="3">+D76*0.05</f>
        <v>500</v>
      </c>
      <c r="H76" s="34">
        <f t="shared" si="2"/>
        <v>9500</v>
      </c>
      <c r="I76" s="9"/>
      <c r="J76" t="s">
        <v>228</v>
      </c>
    </row>
    <row r="77" spans="1:10" x14ac:dyDescent="0.25">
      <c r="A77" s="6">
        <f t="shared" ref="A77:A96" si="4">1+A76</f>
        <v>67</v>
      </c>
      <c r="B77" s="7" t="s">
        <v>204</v>
      </c>
      <c r="C77" s="7" t="s">
        <v>225</v>
      </c>
      <c r="D77" s="31">
        <v>8000</v>
      </c>
      <c r="E77" s="7"/>
      <c r="F77" s="7"/>
      <c r="G77" s="31">
        <f t="shared" si="3"/>
        <v>400</v>
      </c>
      <c r="H77" s="34">
        <f t="shared" ref="H77:H96" si="5">+D77-G77</f>
        <v>7600</v>
      </c>
      <c r="I77" s="9"/>
      <c r="J77" t="s">
        <v>228</v>
      </c>
    </row>
    <row r="78" spans="1:10" x14ac:dyDescent="0.25">
      <c r="A78" s="6">
        <f t="shared" si="4"/>
        <v>68</v>
      </c>
      <c r="B78" s="7" t="s">
        <v>205</v>
      </c>
      <c r="C78" s="7" t="s">
        <v>225</v>
      </c>
      <c r="D78" s="31">
        <v>18000</v>
      </c>
      <c r="E78" s="7"/>
      <c r="F78" s="7"/>
      <c r="G78" s="31">
        <f>+(D78/1.12)*0.05</f>
        <v>803.57142857142856</v>
      </c>
      <c r="H78" s="34">
        <f t="shared" si="5"/>
        <v>17196.428571428572</v>
      </c>
      <c r="I78" s="9"/>
      <c r="J78" t="s">
        <v>229</v>
      </c>
    </row>
    <row r="79" spans="1:10" x14ac:dyDescent="0.25">
      <c r="A79" s="6">
        <f t="shared" si="4"/>
        <v>69</v>
      </c>
      <c r="B79" s="7" t="s">
        <v>206</v>
      </c>
      <c r="C79" s="7" t="s">
        <v>225</v>
      </c>
      <c r="D79" s="31">
        <v>9000</v>
      </c>
      <c r="E79" s="7"/>
      <c r="F79" s="7"/>
      <c r="G79" s="31">
        <f t="shared" si="3"/>
        <v>450</v>
      </c>
      <c r="H79" s="34">
        <f t="shared" si="5"/>
        <v>8550</v>
      </c>
      <c r="I79" s="9"/>
      <c r="J79" t="s">
        <v>228</v>
      </c>
    </row>
    <row r="80" spans="1:10" x14ac:dyDescent="0.25">
      <c r="A80" s="6">
        <f t="shared" si="4"/>
        <v>70</v>
      </c>
      <c r="B80" s="7" t="s">
        <v>207</v>
      </c>
      <c r="C80" s="7" t="s">
        <v>225</v>
      </c>
      <c r="D80" s="31">
        <v>5000</v>
      </c>
      <c r="E80" s="7"/>
      <c r="F80" s="7"/>
      <c r="G80" s="31">
        <f t="shared" si="3"/>
        <v>250</v>
      </c>
      <c r="H80" s="34">
        <f t="shared" si="5"/>
        <v>4750</v>
      </c>
      <c r="I80" s="9"/>
      <c r="J80" t="s">
        <v>228</v>
      </c>
    </row>
    <row r="81" spans="1:10" x14ac:dyDescent="0.25">
      <c r="A81" s="6">
        <f t="shared" si="4"/>
        <v>71</v>
      </c>
      <c r="B81" s="7" t="s">
        <v>208</v>
      </c>
      <c r="C81" s="7" t="s">
        <v>225</v>
      </c>
      <c r="D81" s="31">
        <v>6032.34</v>
      </c>
      <c r="E81" s="7"/>
      <c r="F81" s="7"/>
      <c r="G81" s="31">
        <f t="shared" si="3"/>
        <v>301.61700000000002</v>
      </c>
      <c r="H81" s="34">
        <f t="shared" si="5"/>
        <v>5730.723</v>
      </c>
      <c r="I81" s="9"/>
      <c r="J81" t="s">
        <v>228</v>
      </c>
    </row>
    <row r="82" spans="1:10" x14ac:dyDescent="0.25">
      <c r="A82" s="6">
        <f t="shared" si="4"/>
        <v>72</v>
      </c>
      <c r="B82" s="7" t="s">
        <v>209</v>
      </c>
      <c r="C82" s="7" t="s">
        <v>225</v>
      </c>
      <c r="D82" s="31">
        <v>7000</v>
      </c>
      <c r="E82" s="7"/>
      <c r="F82" s="7"/>
      <c r="G82" s="31">
        <f t="shared" si="3"/>
        <v>350</v>
      </c>
      <c r="H82" s="34">
        <f t="shared" si="5"/>
        <v>6650</v>
      </c>
      <c r="I82" s="9"/>
      <c r="J82" t="s">
        <v>228</v>
      </c>
    </row>
    <row r="83" spans="1:10" x14ac:dyDescent="0.25">
      <c r="A83" s="6">
        <f t="shared" si="4"/>
        <v>73</v>
      </c>
      <c r="B83" s="7" t="s">
        <v>210</v>
      </c>
      <c r="C83" s="7" t="s">
        <v>225</v>
      </c>
      <c r="D83" s="31">
        <v>4500</v>
      </c>
      <c r="E83" s="7"/>
      <c r="F83" s="7"/>
      <c r="G83" s="31">
        <f t="shared" si="3"/>
        <v>225</v>
      </c>
      <c r="H83" s="34">
        <f t="shared" si="5"/>
        <v>4275</v>
      </c>
      <c r="I83" s="9"/>
      <c r="J83" t="s">
        <v>228</v>
      </c>
    </row>
    <row r="84" spans="1:10" x14ac:dyDescent="0.25">
      <c r="A84" s="6">
        <f t="shared" si="4"/>
        <v>74</v>
      </c>
      <c r="B84" s="7" t="s">
        <v>211</v>
      </c>
      <c r="C84" s="7" t="s">
        <v>224</v>
      </c>
      <c r="D84" s="31">
        <v>6775</v>
      </c>
      <c r="E84" s="7"/>
      <c r="F84" s="7"/>
      <c r="G84" s="31">
        <f t="shared" si="3"/>
        <v>338.75</v>
      </c>
      <c r="H84" s="34">
        <f t="shared" si="5"/>
        <v>6436.25</v>
      </c>
      <c r="I84" s="9"/>
      <c r="J84" t="s">
        <v>228</v>
      </c>
    </row>
    <row r="85" spans="1:10" x14ac:dyDescent="0.25">
      <c r="A85" s="6">
        <f t="shared" si="4"/>
        <v>75</v>
      </c>
      <c r="B85" s="7" t="s">
        <v>212</v>
      </c>
      <c r="C85" s="7" t="s">
        <v>225</v>
      </c>
      <c r="D85" s="31">
        <v>4323.7219999999998</v>
      </c>
      <c r="E85" s="7"/>
      <c r="F85" s="7"/>
      <c r="G85" s="31">
        <f t="shared" si="3"/>
        <v>216.18610000000001</v>
      </c>
      <c r="H85" s="34">
        <f t="shared" si="5"/>
        <v>4107.5358999999999</v>
      </c>
      <c r="I85" s="9"/>
      <c r="J85" t="s">
        <v>228</v>
      </c>
    </row>
    <row r="86" spans="1:10" x14ac:dyDescent="0.25">
      <c r="A86" s="6">
        <f t="shared" si="4"/>
        <v>76</v>
      </c>
      <c r="B86" s="7" t="s">
        <v>213</v>
      </c>
      <c r="C86" s="7" t="s">
        <v>225</v>
      </c>
      <c r="D86" s="31">
        <v>5000</v>
      </c>
      <c r="E86" s="7"/>
      <c r="F86" s="7"/>
      <c r="G86" s="31">
        <f t="shared" si="3"/>
        <v>250</v>
      </c>
      <c r="H86" s="34">
        <f t="shared" si="5"/>
        <v>4750</v>
      </c>
      <c r="I86" s="9"/>
      <c r="J86" t="s">
        <v>228</v>
      </c>
    </row>
    <row r="87" spans="1:10" x14ac:dyDescent="0.25">
      <c r="A87" s="6">
        <f t="shared" si="4"/>
        <v>77</v>
      </c>
      <c r="B87" s="7" t="s">
        <v>214</v>
      </c>
      <c r="C87" s="7" t="s">
        <v>224</v>
      </c>
      <c r="D87" s="31">
        <v>3200</v>
      </c>
      <c r="E87" s="7"/>
      <c r="F87" s="7"/>
      <c r="G87" s="31">
        <f t="shared" si="3"/>
        <v>160</v>
      </c>
      <c r="H87" s="34">
        <f t="shared" si="5"/>
        <v>3040</v>
      </c>
      <c r="I87" s="9"/>
      <c r="J87" t="s">
        <v>228</v>
      </c>
    </row>
    <row r="88" spans="1:10" x14ac:dyDescent="0.25">
      <c r="A88" s="6">
        <f t="shared" si="4"/>
        <v>78</v>
      </c>
      <c r="B88" s="7" t="s">
        <v>215</v>
      </c>
      <c r="C88" s="7" t="s">
        <v>225</v>
      </c>
      <c r="D88" s="31">
        <v>3200</v>
      </c>
      <c r="E88" s="7"/>
      <c r="F88" s="7"/>
      <c r="G88" s="31">
        <f t="shared" si="3"/>
        <v>160</v>
      </c>
      <c r="H88" s="34">
        <f t="shared" si="5"/>
        <v>3040</v>
      </c>
      <c r="I88" s="9"/>
      <c r="J88" t="s">
        <v>228</v>
      </c>
    </row>
    <row r="89" spans="1:10" x14ac:dyDescent="0.25">
      <c r="A89" s="6">
        <f t="shared" si="4"/>
        <v>79</v>
      </c>
      <c r="B89" s="7" t="s">
        <v>216</v>
      </c>
      <c r="C89" s="7" t="s">
        <v>225</v>
      </c>
      <c r="D89" s="31">
        <v>3200</v>
      </c>
      <c r="E89" s="7"/>
      <c r="F89" s="7"/>
      <c r="G89" s="31">
        <f t="shared" si="3"/>
        <v>160</v>
      </c>
      <c r="H89" s="34">
        <f t="shared" si="5"/>
        <v>3040</v>
      </c>
      <c r="I89" s="9"/>
      <c r="J89" t="s">
        <v>228</v>
      </c>
    </row>
    <row r="90" spans="1:10" x14ac:dyDescent="0.25">
      <c r="A90" s="6">
        <f t="shared" si="4"/>
        <v>80</v>
      </c>
      <c r="B90" s="7" t="s">
        <v>217</v>
      </c>
      <c r="C90" s="7" t="s">
        <v>225</v>
      </c>
      <c r="D90" s="31">
        <v>3200</v>
      </c>
      <c r="E90" s="7"/>
      <c r="F90" s="7"/>
      <c r="G90" s="31">
        <f t="shared" si="3"/>
        <v>160</v>
      </c>
      <c r="H90" s="34">
        <f t="shared" si="5"/>
        <v>3040</v>
      </c>
      <c r="I90" s="9"/>
      <c r="J90" t="s">
        <v>228</v>
      </c>
    </row>
    <row r="91" spans="1:10" x14ac:dyDescent="0.25">
      <c r="A91" s="6">
        <f t="shared" si="4"/>
        <v>81</v>
      </c>
      <c r="B91" s="7" t="s">
        <v>218</v>
      </c>
      <c r="C91" s="7" t="s">
        <v>225</v>
      </c>
      <c r="D91" s="31">
        <v>3200</v>
      </c>
      <c r="E91" s="7"/>
      <c r="F91" s="7"/>
      <c r="G91" s="31">
        <f t="shared" si="3"/>
        <v>160</v>
      </c>
      <c r="H91" s="34">
        <f t="shared" si="5"/>
        <v>3040</v>
      </c>
      <c r="I91" s="9"/>
      <c r="J91" t="s">
        <v>228</v>
      </c>
    </row>
    <row r="92" spans="1:10" x14ac:dyDescent="0.25">
      <c r="A92" s="6">
        <f t="shared" si="4"/>
        <v>82</v>
      </c>
      <c r="B92" s="7" t="s">
        <v>219</v>
      </c>
      <c r="C92" s="7" t="s">
        <v>225</v>
      </c>
      <c r="D92" s="31">
        <v>3200</v>
      </c>
      <c r="E92" s="7"/>
      <c r="F92" s="7"/>
      <c r="G92" s="31">
        <f t="shared" si="3"/>
        <v>160</v>
      </c>
      <c r="H92" s="34">
        <f t="shared" si="5"/>
        <v>3040</v>
      </c>
      <c r="I92" s="9"/>
      <c r="J92" t="s">
        <v>228</v>
      </c>
    </row>
    <row r="93" spans="1:10" x14ac:dyDescent="0.25">
      <c r="A93" s="6">
        <f t="shared" si="4"/>
        <v>83</v>
      </c>
      <c r="B93" s="7" t="s">
        <v>220</v>
      </c>
      <c r="C93" s="7" t="s">
        <v>225</v>
      </c>
      <c r="D93" s="31">
        <v>3200</v>
      </c>
      <c r="E93" s="7"/>
      <c r="F93" s="7"/>
      <c r="G93" s="31">
        <f t="shared" si="3"/>
        <v>160</v>
      </c>
      <c r="H93" s="34">
        <f t="shared" si="5"/>
        <v>3040</v>
      </c>
      <c r="I93" s="9"/>
      <c r="J93" t="s">
        <v>228</v>
      </c>
    </row>
    <row r="94" spans="1:10" x14ac:dyDescent="0.25">
      <c r="A94" s="6">
        <f t="shared" si="4"/>
        <v>84</v>
      </c>
      <c r="B94" s="7" t="s">
        <v>221</v>
      </c>
      <c r="C94" s="7" t="s">
        <v>225</v>
      </c>
      <c r="D94" s="31">
        <v>3200</v>
      </c>
      <c r="E94" s="7"/>
      <c r="F94" s="7"/>
      <c r="G94" s="31">
        <f t="shared" si="3"/>
        <v>160</v>
      </c>
      <c r="H94" s="34">
        <f t="shared" si="5"/>
        <v>3040</v>
      </c>
      <c r="I94" s="9"/>
      <c r="J94" t="s">
        <v>228</v>
      </c>
    </row>
    <row r="95" spans="1:10" x14ac:dyDescent="0.25">
      <c r="A95" s="6">
        <f t="shared" si="4"/>
        <v>85</v>
      </c>
      <c r="B95" s="7" t="s">
        <v>222</v>
      </c>
      <c r="C95" s="7" t="s">
        <v>225</v>
      </c>
      <c r="D95" s="31">
        <v>3200</v>
      </c>
      <c r="E95" s="7"/>
      <c r="F95" s="7"/>
      <c r="G95" s="31">
        <f t="shared" si="3"/>
        <v>160</v>
      </c>
      <c r="H95" s="34">
        <f t="shared" si="5"/>
        <v>3040</v>
      </c>
      <c r="I95" s="9"/>
      <c r="J95" t="s">
        <v>228</v>
      </c>
    </row>
    <row r="96" spans="1:10" x14ac:dyDescent="0.25">
      <c r="A96" s="6">
        <f t="shared" si="4"/>
        <v>86</v>
      </c>
      <c r="B96" s="7" t="s">
        <v>223</v>
      </c>
      <c r="C96" s="7" t="s">
        <v>225</v>
      </c>
      <c r="D96" s="31">
        <v>8000</v>
      </c>
      <c r="E96" s="7"/>
      <c r="F96" s="7"/>
      <c r="G96" s="31">
        <f t="shared" si="3"/>
        <v>400</v>
      </c>
      <c r="H96" s="34">
        <f t="shared" si="5"/>
        <v>7600</v>
      </c>
      <c r="I96" s="9"/>
      <c r="J96" t="s">
        <v>228</v>
      </c>
    </row>
  </sheetData>
  <mergeCells count="8">
    <mergeCell ref="A6:I6"/>
    <mergeCell ref="A7:I7"/>
    <mergeCell ref="A9:I9"/>
    <mergeCell ref="A1:I1"/>
    <mergeCell ref="A2:I2"/>
    <mergeCell ref="A3:I3"/>
    <mergeCell ref="A4:I4"/>
    <mergeCell ref="A5:I5"/>
  </mergeCells>
  <pageMargins left="0.7" right="0.7" top="0.75" bottom="0.75" header="0.3" footer="0.3"/>
  <pageSetup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0"/>
  <sheetViews>
    <sheetView zoomScale="90" zoomScaleNormal="90" workbookViewId="0">
      <selection activeCell="A8" sqref="A8"/>
    </sheetView>
  </sheetViews>
  <sheetFormatPr baseColWidth="10" defaultRowHeight="15" x14ac:dyDescent="0.25"/>
  <cols>
    <col min="1" max="1" width="8.7109375" customWidth="1"/>
    <col min="2" max="2" width="45.28515625" customWidth="1"/>
    <col min="3" max="3" width="31" customWidth="1"/>
    <col min="4" max="4" width="19" customWidth="1"/>
    <col min="5" max="5" width="12.85546875" customWidth="1"/>
    <col min="6" max="6" width="22.7109375" customWidth="1"/>
    <col min="7" max="8" width="15.5703125" customWidth="1"/>
    <col min="9" max="9" width="16.85546875" customWidth="1"/>
  </cols>
  <sheetData>
    <row r="1" spans="1:17" ht="23.2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1"/>
      <c r="K1" s="1"/>
      <c r="L1" s="1"/>
      <c r="M1" s="1"/>
      <c r="N1" s="1"/>
      <c r="O1" s="1"/>
      <c r="P1" s="1"/>
      <c r="Q1" s="1"/>
    </row>
    <row r="2" spans="1:17" s="1" customFormat="1" ht="23.25" customHeight="1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</row>
    <row r="3" spans="1:17" ht="21" customHeight="1" x14ac:dyDescent="0.25">
      <c r="A3" s="39" t="s">
        <v>65</v>
      </c>
      <c r="B3" s="39"/>
      <c r="C3" s="39"/>
      <c r="D3" s="39"/>
      <c r="E3" s="39"/>
      <c r="F3" s="39"/>
      <c r="G3" s="39"/>
      <c r="H3" s="39"/>
      <c r="I3" s="39"/>
      <c r="J3" s="18"/>
      <c r="K3" s="18"/>
      <c r="L3" s="18"/>
      <c r="M3" s="18"/>
      <c r="N3" s="18"/>
      <c r="O3" s="18"/>
      <c r="P3" s="18"/>
      <c r="Q3" s="18"/>
    </row>
    <row r="4" spans="1:17" ht="18.75" customHeight="1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19"/>
      <c r="K4" s="19"/>
      <c r="L4" s="19"/>
      <c r="M4" s="19"/>
      <c r="N4" s="19"/>
      <c r="O4" s="19"/>
      <c r="P4" s="19"/>
      <c r="Q4" s="19"/>
    </row>
    <row r="5" spans="1:17" ht="18.75" customHeight="1" x14ac:dyDescent="0.25">
      <c r="A5" s="41" t="s">
        <v>47</v>
      </c>
      <c r="B5" s="41"/>
      <c r="C5" s="41"/>
      <c r="D5" s="41"/>
      <c r="E5" s="41"/>
      <c r="F5" s="41"/>
      <c r="G5" s="41"/>
      <c r="H5" s="41"/>
      <c r="I5" s="41"/>
      <c r="J5" s="19"/>
      <c r="K5" s="19"/>
      <c r="L5" s="19"/>
      <c r="M5" s="19"/>
      <c r="N5" s="19"/>
      <c r="O5" s="19"/>
      <c r="P5" s="19"/>
      <c r="Q5" s="19"/>
    </row>
    <row r="6" spans="1:17" ht="15.75" customHeight="1" x14ac:dyDescent="0.25">
      <c r="A6" s="57" t="s">
        <v>230</v>
      </c>
      <c r="B6" s="57"/>
      <c r="C6" s="57"/>
      <c r="D6" s="57"/>
      <c r="E6" s="57"/>
      <c r="F6" s="57"/>
      <c r="G6" s="57"/>
      <c r="H6" s="57"/>
      <c r="I6" s="57"/>
      <c r="J6" s="20"/>
      <c r="K6" s="20"/>
      <c r="L6" s="20"/>
      <c r="M6" s="20"/>
      <c r="N6" s="20"/>
      <c r="O6" s="20"/>
      <c r="P6" s="20"/>
      <c r="Q6" s="20"/>
    </row>
    <row r="7" spans="1:17" ht="15.75" customHeight="1" x14ac:dyDescent="0.25">
      <c r="A7" s="44" t="s">
        <v>231</v>
      </c>
      <c r="B7" s="44"/>
      <c r="C7" s="44"/>
      <c r="D7" s="44"/>
      <c r="E7" s="44"/>
      <c r="F7" s="44"/>
      <c r="G7" s="44"/>
      <c r="H7" s="44"/>
      <c r="I7" s="44"/>
      <c r="J7" s="20"/>
      <c r="K7" s="20"/>
      <c r="L7" s="20"/>
      <c r="M7" s="20"/>
      <c r="N7" s="20"/>
      <c r="O7" s="20"/>
      <c r="P7" s="20"/>
      <c r="Q7" s="20"/>
    </row>
    <row r="8" spans="1:17" ht="15.75" customHeight="1" x14ac:dyDescent="0.25">
      <c r="A8" s="2"/>
      <c r="B8" s="2"/>
      <c r="C8" s="2"/>
      <c r="D8" s="2"/>
      <c r="E8" s="2"/>
      <c r="F8" s="2"/>
      <c r="G8" s="2"/>
      <c r="H8" s="2"/>
      <c r="I8" s="2"/>
    </row>
    <row r="9" spans="1:17" ht="21" customHeight="1" thickBot="1" x14ac:dyDescent="0.3">
      <c r="A9" s="45" t="s">
        <v>48</v>
      </c>
      <c r="B9" s="45"/>
      <c r="C9" s="45"/>
      <c r="D9" s="45"/>
      <c r="E9" s="45"/>
      <c r="F9" s="45"/>
      <c r="G9" s="45"/>
      <c r="H9" s="45"/>
      <c r="I9" s="45"/>
      <c r="J9" s="21"/>
      <c r="K9" s="21"/>
      <c r="L9" s="21"/>
      <c r="M9" s="21"/>
      <c r="N9" s="21"/>
      <c r="O9" s="21"/>
      <c r="P9" s="21"/>
      <c r="Q9" s="21"/>
    </row>
    <row r="10" spans="1:17" ht="26.25" thickBot="1" x14ac:dyDescent="0.3">
      <c r="A10" s="29" t="s">
        <v>34</v>
      </c>
      <c r="B10" s="29" t="s">
        <v>35</v>
      </c>
      <c r="C10" s="29" t="s">
        <v>36</v>
      </c>
      <c r="D10" s="29" t="s">
        <v>37</v>
      </c>
      <c r="E10" s="29" t="s">
        <v>38</v>
      </c>
      <c r="F10" s="29" t="s">
        <v>39</v>
      </c>
      <c r="G10" s="29" t="s">
        <v>28</v>
      </c>
      <c r="H10" s="29" t="s">
        <v>26</v>
      </c>
      <c r="I10" s="29" t="s">
        <v>12</v>
      </c>
    </row>
    <row r="11" spans="1:17" x14ac:dyDescent="0.25">
      <c r="A11" s="14"/>
      <c r="B11" s="15"/>
      <c r="C11" s="15"/>
      <c r="D11" s="15"/>
      <c r="E11" s="15"/>
      <c r="F11" s="15"/>
      <c r="G11" s="15"/>
      <c r="H11" s="17"/>
      <c r="I11" s="16"/>
    </row>
    <row r="12" spans="1:17" x14ac:dyDescent="0.25">
      <c r="A12" s="6"/>
      <c r="B12" s="7"/>
      <c r="C12" s="7"/>
      <c r="D12" s="7"/>
      <c r="E12" s="7"/>
      <c r="F12" s="7"/>
      <c r="G12" s="7"/>
      <c r="H12" s="8"/>
      <c r="I12" s="9"/>
    </row>
    <row r="13" spans="1:17" x14ac:dyDescent="0.25">
      <c r="A13" s="6"/>
      <c r="B13" s="7"/>
      <c r="C13" s="7"/>
      <c r="D13" s="7"/>
      <c r="E13" s="7"/>
      <c r="F13" s="7"/>
      <c r="G13" s="7"/>
      <c r="H13" s="8"/>
      <c r="I13" s="9"/>
    </row>
    <row r="14" spans="1:17" x14ac:dyDescent="0.25">
      <c r="A14" s="6"/>
      <c r="B14" s="7"/>
      <c r="C14" s="7"/>
      <c r="D14" s="7"/>
      <c r="E14" s="7"/>
      <c r="F14" s="7"/>
      <c r="G14" s="7"/>
      <c r="H14" s="8"/>
      <c r="I14" s="9"/>
    </row>
    <row r="15" spans="1:17" x14ac:dyDescent="0.25">
      <c r="A15" s="6"/>
      <c r="B15" s="7"/>
      <c r="C15" s="7"/>
      <c r="D15" s="7"/>
      <c r="E15" s="7"/>
      <c r="F15" s="7"/>
      <c r="G15" s="7"/>
      <c r="H15" s="8"/>
      <c r="I15" s="9"/>
    </row>
    <row r="16" spans="1:17" x14ac:dyDescent="0.25">
      <c r="A16" s="6"/>
      <c r="B16" s="7"/>
      <c r="C16" s="7"/>
      <c r="D16" s="7"/>
      <c r="E16" s="7"/>
      <c r="F16" s="7"/>
      <c r="G16" s="7"/>
      <c r="H16" s="8"/>
      <c r="I16" s="9"/>
    </row>
    <row r="17" spans="1:9" x14ac:dyDescent="0.25">
      <c r="A17" s="6"/>
      <c r="B17" s="7"/>
      <c r="C17" s="7"/>
      <c r="D17" s="7"/>
      <c r="E17" s="7"/>
      <c r="F17" s="7"/>
      <c r="G17" s="7"/>
      <c r="H17" s="8"/>
      <c r="I17" s="9"/>
    </row>
    <row r="18" spans="1:9" x14ac:dyDescent="0.25">
      <c r="A18" s="6"/>
      <c r="B18" s="7"/>
      <c r="C18" s="7"/>
      <c r="D18" s="7"/>
      <c r="E18" s="7"/>
      <c r="F18" s="7"/>
      <c r="G18" s="7"/>
      <c r="H18" s="8"/>
      <c r="I18" s="9"/>
    </row>
    <row r="19" spans="1:9" x14ac:dyDescent="0.25">
      <c r="A19" s="6"/>
      <c r="B19" s="7"/>
      <c r="C19" s="7"/>
      <c r="D19" s="7"/>
      <c r="E19" s="7"/>
      <c r="F19" s="7"/>
      <c r="G19" s="7"/>
      <c r="H19" s="8"/>
      <c r="I19" s="9"/>
    </row>
    <row r="20" spans="1:9" ht="15.75" thickBot="1" x14ac:dyDescent="0.3">
      <c r="A20" s="10"/>
      <c r="B20" s="11"/>
      <c r="C20" s="11"/>
      <c r="D20" s="11"/>
      <c r="E20" s="11"/>
      <c r="F20" s="11"/>
      <c r="G20" s="11"/>
      <c r="H20" s="12"/>
      <c r="I20" s="13"/>
    </row>
  </sheetData>
  <mergeCells count="8">
    <mergeCell ref="A7:I7"/>
    <mergeCell ref="A9:I9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RENGLON 011</vt:lpstr>
      <vt:lpstr>RENGLON 021</vt:lpstr>
      <vt:lpstr>RENGLON 022</vt:lpstr>
      <vt:lpstr>RENGLON 031</vt:lpstr>
      <vt:lpstr>RENGLON 029</vt:lpstr>
      <vt:lpstr>SUBGRUPO 18</vt:lpstr>
    </vt:vector>
  </TitlesOfParts>
  <Company>Ministerio de Cultura y Deportes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Isabel Perez Osorio</dc:creator>
  <cp:lastModifiedBy>Auxiliar Plani</cp:lastModifiedBy>
  <cp:lastPrinted>2020-03-06T21:44:26Z</cp:lastPrinted>
  <dcterms:created xsi:type="dcterms:W3CDTF">2020-01-24T19:03:11Z</dcterms:created>
  <dcterms:modified xsi:type="dcterms:W3CDTF">2020-03-06T21:46:58Z</dcterms:modified>
</cp:coreProperties>
</file>