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2 Archivos Sandy 2021\6 IPO 2021\11 IPO Noviembre 2021\0 IPO ENTREGADA MES SEPTIEMBRE\UDAF\"/>
    </mc:Choice>
  </mc:AlternateContent>
  <bookViews>
    <workbookView showHorizontalScroll="0" showVerticalScroll="0" showSheetTabs="0" xWindow="0" yWindow="0" windowWidth="28800" windowHeight="12300"/>
  </bookViews>
  <sheets>
    <sheet name="Articulo 10 . Númeral 19" sheetId="1" r:id="rId1"/>
  </sheets>
  <definedNames>
    <definedName name="_1Excel_BuiltIn_Print_Titles_1_1" localSheetId="0">#REF!</definedName>
    <definedName name="_1Excel_BuiltIn_Print_Titles_1_1">#REF!</definedName>
    <definedName name="_xlnm.Print_Area" localSheetId="0">'Articulo 10 . Númeral 19'!$A$1:$R$40</definedName>
    <definedName name="Excel_BuiltIn_Print_Titles_1" localSheetId="0">#REF!</definedName>
    <definedName name="Excel_BuiltIn_Print_Titles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J38" i="1"/>
  <c r="M34" i="1"/>
  <c r="P11" i="1"/>
  <c r="J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N10" i="1"/>
</calcChain>
</file>

<file path=xl/sharedStrings.xml><?xml version="1.0" encoding="utf-8"?>
<sst xmlns="http://schemas.openxmlformats.org/spreadsheetml/2006/main" count="209" uniqueCount="150">
  <si>
    <t>ARTÍCULO 10, NUMERAL 19</t>
  </si>
  <si>
    <t>CONTRATOS DE ARRENDAMIENTO</t>
  </si>
  <si>
    <t>DIRECCIÓN GENERAL DE LAS ARTES</t>
  </si>
  <si>
    <t>Dependencia: Dirección General de las Artes.</t>
  </si>
  <si>
    <t>NO.</t>
  </si>
  <si>
    <t xml:space="preserve">TIPO </t>
  </si>
  <si>
    <t>CARACTERISTICAS DEL BIEN O SERVICIO ADQUIRIDO</t>
  </si>
  <si>
    <t>MOTIVO DEL ARRENDAMIENTO Y USO</t>
  </si>
  <si>
    <t>VALOR TOTAL DEL CONTRATO</t>
  </si>
  <si>
    <t>MONTO MENSUAL</t>
  </si>
  <si>
    <t>OBSERVACIONES</t>
  </si>
  <si>
    <t>ARRENDAMIENTO DE INMUEBLES</t>
  </si>
  <si>
    <t>DATOS GENERALES DEL ARRENDATARIO
Nombre</t>
  </si>
  <si>
    <t>NIT DEL ARRENDATARIO</t>
  </si>
  <si>
    <t xml:space="preserve">No. DE CONTRATO </t>
  </si>
  <si>
    <t xml:space="preserve"> No. DE RESOLUCIÓN DE CONTRATO</t>
  </si>
  <si>
    <t xml:space="preserve">PLAZO DE CONTRATO  </t>
  </si>
  <si>
    <t xml:space="preserve">ACUMULADO (#) DE MESES PAGADOS </t>
  </si>
  <si>
    <t>MONTO ACUMULADO PAGADO (Q)</t>
  </si>
  <si>
    <t>PENDIENTE DE PAGO (Q)</t>
  </si>
  <si>
    <t>MONTO TOTAL</t>
  </si>
  <si>
    <t>MESES PAGADOS</t>
  </si>
  <si>
    <t xml:space="preserve">Mes/ año: Noviembre, 2021. </t>
  </si>
  <si>
    <t>Responsable: Jerson Makepeace Mazariegos</t>
  </si>
  <si>
    <t>Inmueble</t>
  </si>
  <si>
    <t xml:space="preserve">6ta. Calle 4-17, Zona 1, Ciudad Capital de Guatemala; Finca 74555; Tipo Inmueble; Propietario:  Ana Beatríz Cruz Santos de Molina. </t>
  </si>
  <si>
    <t>DYC - Arrendamiento de bien inmueble para siete (07) Oficinas a cargo de la  Dirección General de las Artes</t>
  </si>
  <si>
    <t>INVERSIONES INMOBILIARIAS TIKAL, S.A. / 34274-2</t>
  </si>
  <si>
    <t>34274-2</t>
  </si>
  <si>
    <t>01/06/2021 AL 31/10/2021</t>
  </si>
  <si>
    <t>MCD-DGA-30-2021</t>
  </si>
  <si>
    <t>vc-dga-85-2021.</t>
  </si>
  <si>
    <t>1</t>
  </si>
  <si>
    <t>Servicio de arrendamiento de 7 oficinas, 2 para el depto. financiero, 2 para archivo del despacho de la direccion, 2 para recursos humanos y 1 para el sindicato de artistas, a cargo de la dga, corresponde al mes de noviembre de 2021, segun contrato no mcd-dga-30-2021 y resolución no. vc-dga-85-2021.</t>
  </si>
  <si>
    <t>DYC - Arrendamiento de bien inmueble para una (01) Oficina a cargo de la  Dirección General de las Artes</t>
  </si>
  <si>
    <t>01/09/2021 al 31/12/2021</t>
  </si>
  <si>
    <t>Servicio de arrendamiento de 1 oficina,  a cargo de La Sección de Almacen  de 2021, segun contrato No. MCD-DGA-37-2021 y resolución no. VC-DGA-0136-2021. Noviembre</t>
  </si>
  <si>
    <t>3ra. ave. 2-12 zona 2 Municipio de Cobán del Departamento de Alta Verapaz</t>
  </si>
  <si>
    <t>FA-Arrendamiento del Bien Inmueble para uso del Escuela Regional de Arte Alfredo Galvez Suárez</t>
  </si>
  <si>
    <t>Alfredo Gutiérrez Orellana</t>
  </si>
  <si>
    <t>01/02/2021 al 31/12/2021</t>
  </si>
  <si>
    <t>-</t>
  </si>
  <si>
    <t>Cantón San José del Municipio de Santa Ana Huista del Departamento de Huehuetenango.</t>
  </si>
  <si>
    <t>FA-Arrendamiento de lbien inmueble para la Escuela Nacional de Marimba de Santa Ana Huista</t>
  </si>
  <si>
    <t>Adolfo Faustino Ramírez Castillo</t>
  </si>
  <si>
    <t xml:space="preserve"> 01/02/2021 al 31/12/2021</t>
  </si>
  <si>
    <t>1ra calle 2-050 zona 1 del Municipio de San Benito del Departamento de Petén</t>
  </si>
  <si>
    <t>FA-Arrendamiento del bien inmueble para el Conservatorio Regional de Musica Noh Petén</t>
  </si>
  <si>
    <t xml:space="preserve"> Rosalinda Amarilis Trujillo Baldizón de Colmenares</t>
  </si>
  <si>
    <t>Cantón Rayos del Sol, 1era. ave. Estadio Opuesto 2-45 zona 2, del Municipio de Mazatenango, del Departamento de Suchitepéquez</t>
  </si>
  <si>
    <t>FA-Arrendamiento del bien inmueble para el Conservatorio Regional de Música Oxlajuj Kiej</t>
  </si>
  <si>
    <t xml:space="preserve">Zuddy Franz De León Ävila </t>
  </si>
  <si>
    <t>1era. calle 4-31 zona 8 Frente al Estadio Caibil Balan, del Municipio y departamento de Huehuetenango</t>
  </si>
  <si>
    <t>FA-Arrendamiento del bien inmueble para la Escuela Regional de Arte " Rafael Pereyra"</t>
  </si>
  <si>
    <t>Odilia Etelvina Morales Morales de Santos</t>
  </si>
  <si>
    <t>Calle 8 a media cuadra de la Pila Municipal del Municipio de San Ildefonso Ixtahuacán, del Departamento de Huehuetenango</t>
  </si>
  <si>
    <t>FA-Arrendamiento del bien inmueble para la Escuela Nacional de Marimba de San Ildefonso Ixtahuacán</t>
  </si>
  <si>
    <t>Lenin Gundemaro Martínez López</t>
  </si>
  <si>
    <t>Cantón Central del Municipio de San Antonio Huista, del Departamento de Huehuetenango</t>
  </si>
  <si>
    <t>FA-Arrendamiento del bien inmueble para la Escuela Nacional de Marimba de San Antonio Huista</t>
  </si>
  <si>
    <t>Elder Miguel Morales Figueroa en su representación Amaidi Luidilia Morales Figueroa</t>
  </si>
  <si>
    <t>9na. ave. 2da. calle Zona 2, Barrio El Calvario, Municipio y Departamento de Sololá</t>
  </si>
  <si>
    <t>FA-Arrendamiento del bien inmueble para la Escuela Regional de Arte " Basilio Eliseo de León Rosales"</t>
  </si>
  <si>
    <t>Ingrid Zucelly Flores Mollinedo de Figueroa</t>
  </si>
  <si>
    <t>Sector Sabana Chiquita, Municipio de santa Maria de Jesús del departamento de Sacatepequez</t>
  </si>
  <si>
    <t xml:space="preserve">FA-Arrendamiento del bien inmueble para la Orquesta Juvenil de Santa María de Jesús </t>
  </si>
  <si>
    <t>Julio Cesar Mixtún Tij</t>
  </si>
  <si>
    <t>Cantón Chujupén, municipio de Chichicastenango y departamento de Quiche</t>
  </si>
  <si>
    <t>FA-Arrendamiento del bien inmueble de la Escuela Regional de Arte "Ovidio Rodas Corzo"</t>
  </si>
  <si>
    <t>Tomás Chitic Ren</t>
  </si>
  <si>
    <t>9 Calle 17-27 zona 3, Barrio El Tamarindal del Municipio y Departamento de Zacapa</t>
  </si>
  <si>
    <t>FA-Arrendamiento del bien inmueble de la Orquesta Juvenil de Zacapa</t>
  </si>
  <si>
    <t>Aura Leticia Vanegas Franco de Lucas</t>
  </si>
  <si>
    <t>15/03/2021 al 31/12/2021</t>
  </si>
  <si>
    <t>Primer Pago     Q 2,600.00 y 9 pagos de Q 4,600.00</t>
  </si>
  <si>
    <t>4ta. Ave. 0-49 zona 5 Colona Alvarado del Municipio y Departamento de Huehuetenango.</t>
  </si>
  <si>
    <t>FA-Arrendamiento del bien inmueble del Conservatorio Regional de Música " Gumercindo Palacios Flores"</t>
  </si>
  <si>
    <t>Juana Peruch Cogoux de Xiloj</t>
  </si>
  <si>
    <t>16/03/2021 al 31/12/2021</t>
  </si>
  <si>
    <t>Primer Pago Q 3,292.00 y 9 pagos de Q 5,100.00</t>
  </si>
  <si>
    <t>5ta. Calle 4-31 zona 1, del Municipio y departamento de Retalhuleu</t>
  </si>
  <si>
    <t>FA-Arrendamiento del bien inmueble de la Escuela Regional de Arte "Lolo Beltrán"</t>
  </si>
  <si>
    <t>Nancy Roxana Reyes Castillo</t>
  </si>
  <si>
    <t>Primer Pago Q 2,993.00 y 9 pagos de Q 5,000.00</t>
  </si>
  <si>
    <t>2da. Calle 6-020 zona 1 del Municipio de Salama del Departamento de Baja Verapaz</t>
  </si>
  <si>
    <t>FA-Arrendamiento del bien inmueble de la Orquesta Juvenil de Baja Verapaz</t>
  </si>
  <si>
    <t>Juan Carlos Gómez Escobar</t>
  </si>
  <si>
    <t>15/04/2021 al 31/12/2021</t>
  </si>
  <si>
    <t>Primer pago Q 3,200.00 y 08 pagos de Q 5,100.00</t>
  </si>
  <si>
    <t>3era. Calle 6-60 zona 2 del Municipio de Cobán del departamento de Alta Verapaz</t>
  </si>
  <si>
    <t>FA-Arrendamiento del bien inmueble de la Orquesta Juvenil de Alta Verapaz</t>
  </si>
  <si>
    <t>Cesar Donald Reynoso Reynoso Reynoso</t>
  </si>
  <si>
    <t>Barrio El Golfo del Municipio de Guastatoya delDepartamento de El Progreso.</t>
  </si>
  <si>
    <t>FA-Arrendamiento del bien inmueble de la Orquesta Juvenil de El Progreso</t>
  </si>
  <si>
    <t>Fredi Orlando Archila Orellana</t>
  </si>
  <si>
    <t>Primer Pago Q 2,600.00 y 09 pagos de Q 4,600.00</t>
  </si>
  <si>
    <t>2da. Calle Zona 2 Barrio Nueva Democracia  del Municipio de Asunción Mita del Departamento de Jutiapa.</t>
  </si>
  <si>
    <t>FA-Arrendamiento del bien inmueble de la Orquesta Juvenil de Jutiapa</t>
  </si>
  <si>
    <t>Cosuelo Palma Orellana de Saquil</t>
  </si>
  <si>
    <t>Primer Pago Q 2,500.00 y 09 pagos de Q 4,000.00</t>
  </si>
  <si>
    <t>Cantón Buena Vista, del Municipio de Santa Maria Ixhuatán, del Departamento de Santa Rosa</t>
  </si>
  <si>
    <t>FA-Arrendamiento del bien inmueble de la Orquesta Juvenil de Santa Rosa</t>
  </si>
  <si>
    <t>Bairon Noe Figueroa Herrera</t>
  </si>
  <si>
    <t>Primer Pago de Q 3,200.00 y 08 pagos de Q 5,100.00.</t>
  </si>
  <si>
    <t>0 Ave. 2-09 Zona 4 del Municipio de San Juan Comalapa, del Departamento de Chimaltenango.</t>
  </si>
  <si>
    <t>FA-Arrendamiento de la Escuela Elemental de Música " Rafael Avarez Ovalle".</t>
  </si>
  <si>
    <t>Glathis Yolanda Ovalle Salazar</t>
  </si>
  <si>
    <t>Primer Pago de Q 2,397.00 y 08 pagos de Q 5,100.00.</t>
  </si>
  <si>
    <t>6 calle 4-71 zona 1 Edificio Tikal,  del Municipio de Guatemala y Departamento de Guatemala</t>
  </si>
  <si>
    <t>FA-Arrendamiento de 02 Bodegas para la Dirección de Formación Artística.</t>
  </si>
  <si>
    <t>Ana Beatriz Cruz Santos de Molina</t>
  </si>
  <si>
    <t>16/06/2021 al 31/12/2021</t>
  </si>
  <si>
    <t>Primer Pago de Q 2,250.00 y 06 pagos de Q 4,500.00.</t>
  </si>
  <si>
    <t>1ra avenida 0-45 zona 6 Barrio Chipilapa  municipio y departamento Jalapa.</t>
  </si>
  <si>
    <t xml:space="preserve">FA-Arrendamiento de la Orquesta Juvenil de Jalapa </t>
  </si>
  <si>
    <t>Lissbeth Marlene Avila</t>
  </si>
  <si>
    <t>15/06/2021 al 31/12/2021</t>
  </si>
  <si>
    <t>Primer pago de Q 3,300 y 06 pagos de Q 4,950.00</t>
  </si>
  <si>
    <t>23 calle Barrio El Limonar, calzada General Ubico, municipio de Puerto Barrios y departamento de Izabal.</t>
  </si>
  <si>
    <t>FA-Escuela Regional de Arte " Sergio López de León.</t>
  </si>
  <si>
    <t>Manuel de Jesús Garay Ventura</t>
  </si>
  <si>
    <t>16/08/2021 al 31/12/2021</t>
  </si>
  <si>
    <t>Primer pago de Q 3,888 y 04 pagos de Q 7,778.00</t>
  </si>
  <si>
    <t>Inmueble ubicado en la 3a. avenida 11-28, zona 1, con 2 servcios sanitarios y 3 puertas para accesar, en el 2do. nivel del edificio.</t>
  </si>
  <si>
    <t>BMYF-La bodega se utiliza para el almacenamiento y resguardo de vestuario, utilería, escenografía e instrumentos musciales que se usan en las presentaciones artísticas del Ballet Moderno y Folklórico de la Dirección General de las Artes del Ministerio de Cultura y Deportes.</t>
  </si>
  <si>
    <t>Propiedad de Mauricio Lionel Guerra Berducido          NIT 390653-1</t>
  </si>
  <si>
    <t>02/01/2021                al                31/12/2021</t>
  </si>
  <si>
    <t>02/01/2021      al  31/12/2021</t>
  </si>
  <si>
    <t>Se han realizado el pago correspondiente al mes de noviembre  2021.</t>
  </si>
  <si>
    <t>Bodega ubicada en el primer nivel, Oficina No.105, Ala Norte con 48.72 Mts. Cuadrados del Edificio Tikal, 6ta. Calle 4-17, zona 1 Ciudad de Guatemala.</t>
  </si>
  <si>
    <t>EC-Para Bodega que se utiliza para el resguardo y almacenamiento de los diversos libros que publica el departamento de Editorial Cultura de la Dirección General de las Artes.</t>
  </si>
  <si>
    <t xml:space="preserve">INVERSIONES INMOBILIARIAS TIKAL, S.A. </t>
  </si>
  <si>
    <t>Q.35,567.95</t>
  </si>
  <si>
    <t>Se realiza el pago de arrendamiento a Inversiones Inmobiliarias Tikal, S.A. correspondiente al mes de noviembre del presente año por un monto de Q3,233.45.</t>
  </si>
  <si>
    <t xml:space="preserve">6ta. Calle 4-17, Zona 1, Ciudad Capital de Guatemala; Tipo Inmueble; Propietario:  Ana Beatríz Cruz Santos de Molina. </t>
  </si>
  <si>
    <t>DEP - Arrendamiento de bien inmueble para resguardo y archivo de documentación oficial de la Dirección de Espectáculos Públicos.</t>
  </si>
  <si>
    <t>05/04/2021 al 31/12/2021</t>
  </si>
  <si>
    <t>Servicio de arrendamiento de bien inmueble para resguardo y archivo de documentación oficial de la Dirección de Espectáculos Públicos, según contrato Administrativo MCD-DGA-25-2021 y Resolución VC-DGA-052-2021 correspondiente al periodo del mes de noviembre de 2021.</t>
  </si>
  <si>
    <t>INMUEBLE</t>
  </si>
  <si>
    <t>6ta. Calle 4-17 zona 1.  Edificio Tikal, Nivel 8, Oficina 810. Guatemala, Guatemala.</t>
  </si>
  <si>
    <t xml:space="preserve">CNG-Uso para oficinas administrativas para el Coro Nacional de Guatemala </t>
  </si>
  <si>
    <t>Inversiones Inmobiliarias Tikal S.A.  34274-2</t>
  </si>
  <si>
    <t>Corresponde al pago de arrendamiento al mes de octubre   de 2021.</t>
  </si>
  <si>
    <t>Arrendamiento de Bodega ubicado en 6ta. Calle 4-17 zona 1 Oficina N-509</t>
  </si>
  <si>
    <t>Arrendamiento del Bien Inmueble para uso de Bodega para el resguardo de insumos, equipo de oficina y equipo de grabación a cargo del Departamento de Apoyo a la Creación Artistica</t>
  </si>
  <si>
    <t>Inversiones Inmobiliarias INTIKASA - Ana Beatriz Cruz Santos de Molina</t>
  </si>
  <si>
    <t>4588324-6</t>
  </si>
  <si>
    <t>Del 01/03/2021 al 31/12/2021</t>
  </si>
  <si>
    <t>Servicio de arrendamiento de 1 oficinas,  a cargo del  Departamento de Apoyo a la Creación Artística, correspondiente al mes de noviembre de 2021, segun contrato No. MCD-DGA-16-2021 y resolución no. VC-DGA-018-2021.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</si>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</sst>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&quot;Q&quot;* #,##0.00_-;\-&quot;Q&quot;* #,##0.00_-;_-&quot;Q&quot;* &quot;-&quot;??_-;_-@"/>
    <numFmt numFmtId="165" formatCode="[$Q-100A]\ #,##0.00;[$Q-100A]\ \-#,##0.00"/>
    <numFmt numFmtId="166" formatCode="_-[$Q-100A]* #,##0.00_-;\-[$Q-100A]* #,##0.00_-;_-[$Q-100A]* &quot;-&quot;??_-;_-@_-"/>
    <numFmt numFmtId="167" formatCode="&quot;Q&quot;#,##0.0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ndara"/>
      <family val="2"/>
    </font>
    <font>
      <sz val="10"/>
      <name val="Candara"/>
      <family val="2"/>
    </font>
    <font>
      <sz val="10"/>
      <color rgb="FF000000"/>
      <name val="Arial"/>
      <family val="2"/>
    </font>
    <font>
      <sz val="10"/>
      <color rgb="FF000000"/>
      <name val="Candar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0" borderId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52">
    <xf numFmtId="0" fontId="0" fillId="0" borderId="0" xfId="0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/>
    </xf>
    <xf numFmtId="44" fontId="10" fillId="3" borderId="0" xfId="0" applyNumberFormat="1" applyFont="1" applyFill="1" applyAlignment="1">
      <alignment horizontal="right"/>
    </xf>
    <xf numFmtId="0" fontId="10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44" fontId="10" fillId="0" borderId="0" xfId="0" applyNumberFormat="1" applyFont="1" applyFill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19" fillId="3" borderId="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44" fontId="17" fillId="0" borderId="0" xfId="0" applyNumberFormat="1" applyFont="1" applyAlignment="1">
      <alignment horizontal="left" vertical="top"/>
    </xf>
    <xf numFmtId="44" fontId="19" fillId="0" borderId="0" xfId="0" applyNumberFormat="1" applyFont="1" applyFill="1" applyBorder="1" applyAlignment="1">
      <alignment horizontal="left" vertical="top" wrapText="1"/>
    </xf>
    <xf numFmtId="44" fontId="19" fillId="3" borderId="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44" fontId="17" fillId="0" borderId="0" xfId="0" applyNumberFormat="1" applyFont="1" applyAlignment="1">
      <alignment horizontal="left" vertical="top" wrapText="1"/>
    </xf>
    <xf numFmtId="44" fontId="20" fillId="0" borderId="0" xfId="0" applyNumberFormat="1" applyFont="1" applyFill="1" applyBorder="1" applyAlignment="1">
      <alignment horizontal="left" vertical="top" wrapText="1"/>
    </xf>
    <xf numFmtId="44" fontId="20" fillId="3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44" fontId="20" fillId="0" borderId="0" xfId="0" applyNumberFormat="1" applyFont="1" applyFill="1" applyBorder="1" applyAlignment="1">
      <alignment horizontal="left" vertical="top"/>
    </xf>
    <xf numFmtId="44" fontId="21" fillId="3" borderId="0" xfId="0" applyNumberFormat="1" applyFont="1" applyFill="1" applyBorder="1" applyAlignment="1">
      <alignment horizontal="left" vertical="top"/>
    </xf>
    <xf numFmtId="44" fontId="17" fillId="3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top" wrapText="1"/>
    </xf>
    <xf numFmtId="44" fontId="26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2" fontId="18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44" fontId="17" fillId="2" borderId="1" xfId="0" applyNumberFormat="1" applyFont="1" applyFill="1" applyBorder="1" applyAlignment="1">
      <alignment horizontal="center" vertical="top" wrapText="1"/>
    </xf>
    <xf numFmtId="44" fontId="17" fillId="3" borderId="1" xfId="0" applyNumberFormat="1" applyFont="1" applyFill="1" applyBorder="1" applyAlignment="1">
      <alignment horizontal="center" vertical="top" wrapText="1"/>
    </xf>
    <xf numFmtId="44" fontId="2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2" borderId="1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164" fontId="26" fillId="3" borderId="1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8" fontId="26" fillId="0" borderId="1" xfId="0" applyNumberFormat="1" applyFont="1" applyFill="1" applyBorder="1" applyAlignment="1">
      <alignment horizontal="center" vertical="top" wrapText="1"/>
    </xf>
    <xf numFmtId="44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left" vertical="center" wrapText="1"/>
    </xf>
    <xf numFmtId="44" fontId="26" fillId="3" borderId="1" xfId="0" applyNumberFormat="1" applyFont="1" applyFill="1" applyBorder="1" applyAlignment="1">
      <alignment horizontal="left" vertical="top" wrapText="1"/>
    </xf>
    <xf numFmtId="4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164" fontId="27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top" wrapText="1"/>
    </xf>
    <xf numFmtId="165" fontId="27" fillId="0" borderId="3" xfId="0" applyNumberFormat="1" applyFont="1" applyBorder="1" applyAlignment="1">
      <alignment horizontal="center" vertical="center" wrapText="1"/>
    </xf>
    <xf numFmtId="44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left" vertical="top"/>
    </xf>
    <xf numFmtId="44" fontId="27" fillId="0" borderId="3" xfId="0" applyNumberFormat="1" applyFont="1" applyBorder="1" applyAlignment="1">
      <alignment horizontal="left" vertical="center" wrapText="1"/>
    </xf>
    <xf numFmtId="44" fontId="26" fillId="3" borderId="1" xfId="0" applyNumberFormat="1" applyFont="1" applyFill="1" applyBorder="1" applyAlignment="1">
      <alignment horizontal="left" vertical="top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wrapText="1"/>
    </xf>
    <xf numFmtId="0" fontId="27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top" wrapText="1"/>
    </xf>
    <xf numFmtId="165" fontId="27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top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44" fontId="26" fillId="0" borderId="4" xfId="65" applyFont="1" applyBorder="1" applyAlignment="1">
      <alignment horizontal="center" vertical="center"/>
    </xf>
    <xf numFmtId="44" fontId="26" fillId="0" borderId="1" xfId="65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4" fontId="26" fillId="0" borderId="5" xfId="65" applyFont="1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44" fontId="26" fillId="0" borderId="5" xfId="65" applyNumberFormat="1" applyFont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8" fontId="26" fillId="0" borderId="1" xfId="0" applyNumberFormat="1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6" fillId="0" borderId="1" xfId="25" applyFont="1" applyBorder="1" applyAlignment="1">
      <alignment horizontal="center" vertical="center" wrapText="1"/>
    </xf>
    <xf numFmtId="166" fontId="26" fillId="0" borderId="1" xfId="25" applyNumberFormat="1" applyFont="1" applyBorder="1" applyAlignment="1">
      <alignment horizontal="center" vertical="center" wrapText="1"/>
    </xf>
    <xf numFmtId="44" fontId="26" fillId="0" borderId="1" xfId="25" applyNumberFormat="1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44" fontId="26" fillId="3" borderId="6" xfId="0" applyNumberFormat="1" applyFont="1" applyFill="1" applyBorder="1" applyAlignment="1">
      <alignment horizontal="left" vertical="top" wrapText="1"/>
    </xf>
    <xf numFmtId="44" fontId="26" fillId="0" borderId="1" xfId="25" applyNumberFormat="1" applyFont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7" fontId="29" fillId="0" borderId="3" xfId="0" applyNumberFormat="1" applyFont="1" applyBorder="1" applyAlignment="1">
      <alignment horizontal="center" vertical="center" wrapText="1"/>
    </xf>
    <xf numFmtId="44" fontId="29" fillId="0" borderId="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44" fontId="19" fillId="0" borderId="0" xfId="0" applyNumberFormat="1" applyFont="1" applyAlignment="1">
      <alignment horizontal="left" vertical="top"/>
    </xf>
    <xf numFmtId="2" fontId="19" fillId="0" borderId="0" xfId="0" applyNumberFormat="1" applyFont="1" applyFill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44" fontId="30" fillId="0" borderId="0" xfId="0" applyNumberFormat="1" applyFont="1" applyFill="1" applyBorder="1" applyAlignment="1">
      <alignment horizontal="left" vertical="center" wrapText="1"/>
    </xf>
    <xf numFmtId="44" fontId="19" fillId="3" borderId="0" xfId="0" applyNumberFormat="1" applyFont="1" applyFill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2" fontId="23" fillId="0" borderId="0" xfId="0" applyNumberFormat="1" applyFont="1" applyFill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left" vertical="top"/>
    </xf>
    <xf numFmtId="44" fontId="24" fillId="0" borderId="11" xfId="0" applyNumberFormat="1" applyFont="1" applyFill="1" applyBorder="1" applyAlignment="1">
      <alignment horizontal="left" vertical="center"/>
    </xf>
    <xf numFmtId="44" fontId="21" fillId="3" borderId="12" xfId="0" applyNumberFormat="1" applyFont="1" applyFill="1" applyBorder="1" applyAlignment="1">
      <alignment horizontal="left" vertical="top"/>
    </xf>
  </cellXfs>
  <cellStyles count="66">
    <cellStyle name="Millares 2" xfId="2"/>
    <cellStyle name="Millares 2 2" xfId="4"/>
    <cellStyle name="Millares 2 2 2" xfId="20"/>
    <cellStyle name="Millares 2 2 3" xfId="37"/>
    <cellStyle name="Millares 2 2 4" xfId="52"/>
    <cellStyle name="Millares 2 3" xfId="6"/>
    <cellStyle name="Millares 2 3 2" xfId="22"/>
    <cellStyle name="Millares 2 3 3" xfId="39"/>
    <cellStyle name="Millares 2 3 4" xfId="54"/>
    <cellStyle name="Millares 2 4" xfId="7"/>
    <cellStyle name="Millares 2 4 2" xfId="23"/>
    <cellStyle name="Millares 2 4 3" xfId="40"/>
    <cellStyle name="Millares 2 4 4" xfId="55"/>
    <cellStyle name="Millares 2 5" xfId="14"/>
    <cellStyle name="Millares 2 5 2" xfId="30"/>
    <cellStyle name="Millares 2 5 3" xfId="46"/>
    <cellStyle name="Millares 2 5 4" xfId="61"/>
    <cellStyle name="Millares 2 6" xfId="17"/>
    <cellStyle name="Millares 2 6 2" xfId="32"/>
    <cellStyle name="Millares 2 6 3" xfId="48"/>
    <cellStyle name="Millares 2 6 4" xfId="64"/>
    <cellStyle name="Millares 2 7" xfId="18"/>
    <cellStyle name="Millares 2 8" xfId="35"/>
    <cellStyle name="Millares 2 9" xfId="50"/>
    <cellStyle name="Moneda" xfId="65" builtinId="4"/>
    <cellStyle name="Moneda 10" xfId="49"/>
    <cellStyle name="Moneda 2" xfId="3"/>
    <cellStyle name="Moneda 2 2" xfId="19"/>
    <cellStyle name="Moneda 2 3" xfId="36"/>
    <cellStyle name="Moneda 2 4" xfId="51"/>
    <cellStyle name="Moneda 3" xfId="5"/>
    <cellStyle name="Moneda 3 2" xfId="21"/>
    <cellStyle name="Moneda 3 3" xfId="38"/>
    <cellStyle name="Moneda 3 4" xfId="53"/>
    <cellStyle name="Moneda 4" xfId="8"/>
    <cellStyle name="Moneda 4 2" xfId="24"/>
    <cellStyle name="Moneda 4 3" xfId="41"/>
    <cellStyle name="Moneda 4 4" xfId="56"/>
    <cellStyle name="Moneda 5" xfId="10"/>
    <cellStyle name="Moneda 5 2" xfId="26"/>
    <cellStyle name="Moneda 5 3" xfId="42"/>
    <cellStyle name="Moneda 5 4" xfId="57"/>
    <cellStyle name="Moneda 6" xfId="12"/>
    <cellStyle name="Moneda 6 2" xfId="28"/>
    <cellStyle name="Moneda 6 3" xfId="44"/>
    <cellStyle name="Moneda 6 4" xfId="59"/>
    <cellStyle name="Moneda 7" xfId="13"/>
    <cellStyle name="Moneda 7 2" xfId="29"/>
    <cellStyle name="Moneda 7 3" xfId="45"/>
    <cellStyle name="Moneda 7 4" xfId="60"/>
    <cellStyle name="Moneda 8" xfId="15"/>
    <cellStyle name="Moneda 8 2" xfId="31"/>
    <cellStyle name="Moneda 8 3" xfId="47"/>
    <cellStyle name="Moneda 8 4" xfId="62"/>
    <cellStyle name="Moneda 9" xfId="34"/>
    <cellStyle name="Normal" xfId="0" builtinId="0"/>
    <cellStyle name="Normal 2" xfId="1"/>
    <cellStyle name="Normal 3" xfId="9"/>
    <cellStyle name="Normal 3 2" xfId="25"/>
    <cellStyle name="Normal 4" xfId="11"/>
    <cellStyle name="Normal 4 2" xfId="27"/>
    <cellStyle name="Normal 4 3" xfId="43"/>
    <cellStyle name="Normal 4 4" xfId="58"/>
    <cellStyle name="Normal 5" xfId="16"/>
    <cellStyle name="Normal 5 2" xfId="33"/>
    <cellStyle name="Normal 5 3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57150</xdr:rowOff>
    </xdr:to>
    <xdr:sp macro="" textlink="">
      <xdr:nvSpPr>
        <xdr:cNvPr id="1025" name="AutoShape 1" descr="Inicio - Portal MCD"/>
        <xdr:cNvSpPr>
          <a:spLocks noChangeAspect="1" noChangeArrowheads="1"/>
        </xdr:cNvSpPr>
      </xdr:nvSpPr>
      <xdr:spPr bwMode="auto">
        <a:xfrm>
          <a:off x="6762750" y="2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57150</xdr:rowOff>
    </xdr:to>
    <xdr:sp macro="" textlink="">
      <xdr:nvSpPr>
        <xdr:cNvPr id="1026" name="AutoShape 2" descr="Inicio - Portal MCD"/>
        <xdr:cNvSpPr>
          <a:spLocks noChangeAspect="1" noChangeArrowheads="1"/>
        </xdr:cNvSpPr>
      </xdr:nvSpPr>
      <xdr:spPr bwMode="auto">
        <a:xfrm>
          <a:off x="6762750" y="52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406400</xdr:colOff>
      <xdr:row>0</xdr:row>
      <xdr:rowOff>139700</xdr:rowOff>
    </xdr:from>
    <xdr:to>
      <xdr:col>6</xdr:col>
      <xdr:colOff>1250950</xdr:colOff>
      <xdr:row>5</xdr:row>
      <xdr:rowOff>177800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39700"/>
          <a:ext cx="3765550" cy="123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1"/>
  <sheetViews>
    <sheetView tabSelected="1" view="pageBreakPreview" zoomScale="90" zoomScaleNormal="75" zoomScaleSheetLayoutView="90" workbookViewId="0">
      <selection activeCell="Q14" sqref="Q14"/>
    </sheetView>
  </sheetViews>
  <sheetFormatPr baseColWidth="10" defaultColWidth="11.5703125" defaultRowHeight="15" x14ac:dyDescent="0.25"/>
  <cols>
    <col min="1" max="1" width="6.28515625" style="15" customWidth="1"/>
    <col min="2" max="2" width="13.5703125" style="16" customWidth="1"/>
    <col min="3" max="3" width="35.28515625" style="16" customWidth="1"/>
    <col min="4" max="4" width="46.28515625" style="20" customWidth="1"/>
    <col min="5" max="5" width="43.7109375" style="24" customWidth="1"/>
    <col min="6" max="6" width="19.85546875" style="26" hidden="1" customWidth="1"/>
    <col min="7" max="7" width="30.140625" style="20" customWidth="1"/>
    <col min="8" max="8" width="22.42578125" style="21" hidden="1" customWidth="1"/>
    <col min="9" max="9" width="25.140625" style="21" hidden="1" customWidth="1"/>
    <col min="10" max="10" width="18.5703125" style="27" customWidth="1"/>
    <col min="11" max="11" width="23.140625" style="27" customWidth="1"/>
    <col min="12" max="12" width="20.28515625" style="30" bestFit="1" customWidth="1"/>
    <col min="13" max="13" width="26.85546875" style="39" hidden="1" customWidth="1"/>
    <col min="14" max="14" width="26.42578125" style="18" hidden="1" customWidth="1"/>
    <col min="15" max="15" width="19.7109375" style="28" bestFit="1" customWidth="1"/>
    <col min="16" max="16" width="24.140625" style="23" hidden="1" customWidth="1"/>
    <col min="17" max="17" width="45.140625" style="20" customWidth="1"/>
    <col min="18" max="16384" width="11.5703125" style="6"/>
  </cols>
  <sheetData>
    <row r="1" spans="1:19" s="1" customFormat="1" ht="21.75" customHeight="1" x14ac:dyDescent="0.2">
      <c r="A1" s="41" t="s">
        <v>0</v>
      </c>
      <c r="B1" s="41"/>
      <c r="C1" s="41"/>
      <c r="D1" s="41"/>
      <c r="E1" s="41"/>
      <c r="F1" s="42"/>
      <c r="G1" s="41"/>
      <c r="H1" s="42"/>
      <c r="I1" s="42"/>
      <c r="J1" s="43"/>
      <c r="K1" s="43"/>
      <c r="L1" s="63"/>
      <c r="M1" s="34"/>
      <c r="N1" s="32"/>
      <c r="O1" s="44"/>
      <c r="P1" s="45"/>
      <c r="Q1" s="41"/>
      <c r="R1" s="41"/>
      <c r="S1" s="41"/>
    </row>
    <row r="2" spans="1:19" s="2" customFormat="1" ht="20.100000000000001" customHeight="1" x14ac:dyDescent="0.2">
      <c r="A2" s="41" t="s">
        <v>1</v>
      </c>
      <c r="B2" s="41"/>
      <c r="C2" s="41"/>
      <c r="D2" s="41"/>
      <c r="E2"/>
      <c r="F2" s="42"/>
      <c r="G2" s="41"/>
      <c r="H2" s="42"/>
      <c r="I2" s="42"/>
      <c r="J2" s="43"/>
      <c r="K2" s="43"/>
      <c r="L2" s="64"/>
      <c r="M2" s="35"/>
      <c r="N2" s="45"/>
      <c r="O2" s="44"/>
      <c r="P2" s="45"/>
      <c r="Q2" s="41"/>
      <c r="R2" s="41"/>
      <c r="S2" s="41"/>
    </row>
    <row r="3" spans="1:19" s="3" customFormat="1" ht="20.100000000000001" customHeight="1" x14ac:dyDescent="0.2">
      <c r="A3" s="41" t="s">
        <v>2</v>
      </c>
      <c r="B3" s="46"/>
      <c r="C3" s="46"/>
      <c r="D3" s="46"/>
      <c r="E3"/>
      <c r="F3" s="47"/>
      <c r="G3" s="46"/>
      <c r="H3" s="47"/>
      <c r="I3" s="47"/>
      <c r="J3" s="48"/>
      <c r="K3" s="48"/>
      <c r="L3" s="64"/>
      <c r="M3" s="36"/>
      <c r="N3" s="33"/>
      <c r="O3" s="49"/>
      <c r="P3" s="50"/>
      <c r="Q3" s="46"/>
      <c r="R3" s="46"/>
      <c r="S3" s="46"/>
    </row>
    <row r="4" spans="1:19" s="4" customFormat="1" ht="15.95" customHeight="1" x14ac:dyDescent="0.2">
      <c r="A4" s="41" t="s">
        <v>3</v>
      </c>
      <c r="B4" s="46"/>
      <c r="C4" s="46"/>
      <c r="D4" s="46"/>
      <c r="E4" s="41"/>
      <c r="F4" s="42"/>
      <c r="G4" s="41"/>
      <c r="H4" s="47"/>
      <c r="I4" s="47"/>
      <c r="J4" s="48"/>
      <c r="K4" s="48"/>
      <c r="L4" s="64"/>
      <c r="M4" s="35"/>
      <c r="N4" s="32"/>
      <c r="O4" s="44"/>
      <c r="P4" s="45"/>
      <c r="Q4" s="46"/>
      <c r="R4" s="46"/>
      <c r="S4" s="46"/>
    </row>
    <row r="5" spans="1:19" s="4" customFormat="1" ht="15.95" customHeight="1" x14ac:dyDescent="0.2">
      <c r="A5" s="51" t="s">
        <v>23</v>
      </c>
      <c r="B5" s="46"/>
      <c r="C5" s="46"/>
      <c r="D5" s="46"/>
      <c r="E5" s="74"/>
      <c r="F5" s="74"/>
      <c r="G5" s="74"/>
      <c r="H5" s="74"/>
      <c r="I5" s="74"/>
      <c r="J5" s="74"/>
      <c r="K5" s="48"/>
      <c r="L5" s="64"/>
      <c r="M5" s="35"/>
      <c r="N5" s="52"/>
      <c r="O5" s="53"/>
      <c r="P5" s="54"/>
      <c r="Q5" s="46"/>
      <c r="R5" s="46"/>
      <c r="S5" s="46"/>
    </row>
    <row r="6" spans="1:19" s="5" customFormat="1" ht="15.95" customHeight="1" x14ac:dyDescent="0.2">
      <c r="A6" s="41" t="s">
        <v>22</v>
      </c>
      <c r="B6" s="41"/>
      <c r="C6" s="41"/>
      <c r="D6" s="41"/>
      <c r="E6" s="41"/>
      <c r="F6" s="42"/>
      <c r="G6" s="41"/>
      <c r="H6" s="42"/>
      <c r="I6" s="42"/>
      <c r="J6" s="43"/>
      <c r="K6" s="43"/>
      <c r="L6" s="65"/>
      <c r="M6" s="37"/>
      <c r="N6" s="52"/>
      <c r="O6" s="53"/>
      <c r="P6" s="55"/>
      <c r="Q6" s="41"/>
      <c r="R6" s="41"/>
      <c r="S6" s="41"/>
    </row>
    <row r="7" spans="1:19" s="5" customFormat="1" ht="36" customHeight="1" x14ac:dyDescent="0.2">
      <c r="A7" s="41"/>
      <c r="B7" s="41"/>
      <c r="C7" s="41"/>
      <c r="D7" s="41"/>
      <c r="E7" s="41"/>
      <c r="F7" s="42"/>
      <c r="G7" s="41"/>
      <c r="H7" s="42"/>
      <c r="I7" s="42"/>
      <c r="J7" s="43"/>
      <c r="K7" s="43"/>
      <c r="L7" s="65"/>
      <c r="M7" s="37"/>
      <c r="N7" s="52"/>
      <c r="O7" s="53"/>
      <c r="P7" s="55"/>
      <c r="Q7" s="41"/>
      <c r="R7" s="41"/>
      <c r="S7" s="41"/>
    </row>
    <row r="8" spans="1:19" s="8" customFormat="1" ht="27" customHeight="1" x14ac:dyDescent="0.2">
      <c r="A8" s="75" t="s">
        <v>11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7"/>
      <c r="S8" s="57"/>
    </row>
    <row r="9" spans="1:19" s="8" customFormat="1" ht="36" customHeight="1" x14ac:dyDescent="0.2">
      <c r="A9" s="67" t="s">
        <v>4</v>
      </c>
      <c r="B9" s="67" t="s">
        <v>5</v>
      </c>
      <c r="C9" s="68" t="s">
        <v>6</v>
      </c>
      <c r="D9" s="68" t="s">
        <v>7</v>
      </c>
      <c r="E9" s="68" t="s">
        <v>12</v>
      </c>
      <c r="F9" s="69" t="s">
        <v>13</v>
      </c>
      <c r="G9" s="68" t="s">
        <v>16</v>
      </c>
      <c r="H9" s="69" t="s">
        <v>14</v>
      </c>
      <c r="I9" s="69" t="s">
        <v>15</v>
      </c>
      <c r="J9" s="70" t="s">
        <v>8</v>
      </c>
      <c r="K9" s="70" t="s">
        <v>9</v>
      </c>
      <c r="L9" s="29" t="s">
        <v>21</v>
      </c>
      <c r="M9" s="25" t="s">
        <v>17</v>
      </c>
      <c r="N9" s="71" t="s">
        <v>18</v>
      </c>
      <c r="O9" s="72" t="s">
        <v>20</v>
      </c>
      <c r="P9" s="71" t="s">
        <v>19</v>
      </c>
      <c r="Q9" s="68" t="s">
        <v>10</v>
      </c>
      <c r="R9" s="57"/>
      <c r="S9" s="57"/>
    </row>
    <row r="10" spans="1:19" s="7" customFormat="1" ht="78" customHeight="1" x14ac:dyDescent="0.2">
      <c r="A10" s="76">
        <v>1</v>
      </c>
      <c r="B10" s="77" t="s">
        <v>24</v>
      </c>
      <c r="C10" s="77" t="s">
        <v>25</v>
      </c>
      <c r="D10" s="77" t="s">
        <v>26</v>
      </c>
      <c r="E10" s="77" t="s">
        <v>27</v>
      </c>
      <c r="F10" s="60" t="s">
        <v>28</v>
      </c>
      <c r="G10" s="78" t="s">
        <v>29</v>
      </c>
      <c r="H10" s="79" t="s">
        <v>30</v>
      </c>
      <c r="I10" s="80" t="s">
        <v>31</v>
      </c>
      <c r="J10" s="81">
        <v>70040</v>
      </c>
      <c r="K10" s="82">
        <v>14008</v>
      </c>
      <c r="L10" s="83" t="s">
        <v>32</v>
      </c>
      <c r="M10" s="84">
        <v>2</v>
      </c>
      <c r="N10" s="60">
        <f>+K10*2</f>
        <v>28016</v>
      </c>
      <c r="O10" s="85">
        <v>14008</v>
      </c>
      <c r="P10" s="86">
        <v>14008</v>
      </c>
      <c r="Q10" s="58" t="s">
        <v>33</v>
      </c>
      <c r="R10" s="57"/>
      <c r="S10" s="57"/>
    </row>
    <row r="11" spans="1:19" s="38" customFormat="1" ht="78" customHeight="1" x14ac:dyDescent="0.2">
      <c r="A11" s="58">
        <f>+A10+1</f>
        <v>2</v>
      </c>
      <c r="B11" s="77" t="s">
        <v>24</v>
      </c>
      <c r="C11" s="77" t="s">
        <v>25</v>
      </c>
      <c r="D11" s="77" t="s">
        <v>34</v>
      </c>
      <c r="E11" s="77" t="s">
        <v>27</v>
      </c>
      <c r="F11" s="58" t="s">
        <v>28</v>
      </c>
      <c r="G11" s="78" t="s">
        <v>35</v>
      </c>
      <c r="H11" s="81">
        <v>8340</v>
      </c>
      <c r="I11" s="81">
        <v>2085</v>
      </c>
      <c r="J11" s="81">
        <f>+I11+2085</f>
        <v>4170</v>
      </c>
      <c r="K11" s="82">
        <v>8340</v>
      </c>
      <c r="L11" s="40">
        <v>1</v>
      </c>
      <c r="M11" s="84">
        <v>2</v>
      </c>
      <c r="N11" s="58">
        <v>4170</v>
      </c>
      <c r="O11" s="87">
        <v>2085</v>
      </c>
      <c r="P11" s="86">
        <f>+O11+I11</f>
        <v>4170</v>
      </c>
      <c r="Q11" s="88" t="s">
        <v>36</v>
      </c>
      <c r="R11" s="57"/>
      <c r="S11" s="57"/>
    </row>
    <row r="12" spans="1:19" s="8" customFormat="1" ht="45" x14ac:dyDescent="0.2">
      <c r="A12" s="58">
        <f t="shared" ref="A12:A38" si="0">+A11+1</f>
        <v>3</v>
      </c>
      <c r="B12" s="89" t="s">
        <v>24</v>
      </c>
      <c r="C12" s="90" t="s">
        <v>37</v>
      </c>
      <c r="D12" s="90" t="s">
        <v>38</v>
      </c>
      <c r="E12" s="90" t="s">
        <v>39</v>
      </c>
      <c r="F12" s="60"/>
      <c r="G12" s="91" t="s">
        <v>40</v>
      </c>
      <c r="H12" s="92"/>
      <c r="I12" s="92"/>
      <c r="J12" s="93">
        <v>55198</v>
      </c>
      <c r="K12" s="94">
        <v>5018</v>
      </c>
      <c r="L12" s="83">
        <v>1</v>
      </c>
      <c r="M12" s="95"/>
      <c r="N12" s="96"/>
      <c r="O12" s="97">
        <v>5018</v>
      </c>
      <c r="P12" s="98"/>
      <c r="Q12" s="99" t="s">
        <v>41</v>
      </c>
      <c r="R12" s="57"/>
      <c r="S12" s="57"/>
    </row>
    <row r="13" spans="1:19" s="8" customFormat="1" ht="45" x14ac:dyDescent="0.25">
      <c r="A13" s="58">
        <f t="shared" si="0"/>
        <v>4</v>
      </c>
      <c r="B13" s="89" t="s">
        <v>24</v>
      </c>
      <c r="C13" s="90" t="s">
        <v>42</v>
      </c>
      <c r="D13" s="100" t="s">
        <v>43</v>
      </c>
      <c r="E13" s="90" t="s">
        <v>44</v>
      </c>
      <c r="F13" s="60"/>
      <c r="G13" s="99" t="s">
        <v>45</v>
      </c>
      <c r="H13" s="101"/>
      <c r="I13" s="92"/>
      <c r="J13" s="93">
        <v>41998</v>
      </c>
      <c r="K13" s="94">
        <v>3818</v>
      </c>
      <c r="L13" s="83">
        <v>1</v>
      </c>
      <c r="M13" s="95"/>
      <c r="N13" s="96"/>
      <c r="O13" s="97">
        <v>3818</v>
      </c>
      <c r="P13" s="98"/>
      <c r="Q13" s="99" t="s">
        <v>41</v>
      </c>
      <c r="R13" s="57"/>
      <c r="S13" s="57"/>
    </row>
    <row r="14" spans="1:19" s="8" customFormat="1" ht="30" x14ac:dyDescent="0.25">
      <c r="A14" s="58">
        <f t="shared" si="0"/>
        <v>5</v>
      </c>
      <c r="B14" s="89" t="s">
        <v>24</v>
      </c>
      <c r="C14" s="90" t="s">
        <v>46</v>
      </c>
      <c r="D14" s="100" t="s">
        <v>47</v>
      </c>
      <c r="E14" s="90" t="s">
        <v>48</v>
      </c>
      <c r="F14" s="60"/>
      <c r="G14" s="99" t="s">
        <v>45</v>
      </c>
      <c r="H14" s="101"/>
      <c r="I14" s="92"/>
      <c r="J14" s="93">
        <v>59994</v>
      </c>
      <c r="K14" s="94">
        <v>5454</v>
      </c>
      <c r="L14" s="83">
        <v>1</v>
      </c>
      <c r="M14" s="95"/>
      <c r="N14" s="96"/>
      <c r="O14" s="97">
        <v>5454</v>
      </c>
      <c r="P14" s="98"/>
      <c r="Q14" s="99" t="s">
        <v>41</v>
      </c>
      <c r="R14" s="57"/>
      <c r="S14" s="57"/>
    </row>
    <row r="15" spans="1:19" s="8" customFormat="1" ht="60" x14ac:dyDescent="0.25">
      <c r="A15" s="58">
        <f t="shared" si="0"/>
        <v>6</v>
      </c>
      <c r="B15" s="89" t="s">
        <v>24</v>
      </c>
      <c r="C15" s="90" t="s">
        <v>49</v>
      </c>
      <c r="D15" s="100" t="s">
        <v>50</v>
      </c>
      <c r="E15" s="90" t="s">
        <v>51</v>
      </c>
      <c r="F15" s="60"/>
      <c r="G15" s="99" t="s">
        <v>45</v>
      </c>
      <c r="H15" s="101"/>
      <c r="I15" s="92"/>
      <c r="J15" s="93">
        <v>57596</v>
      </c>
      <c r="K15" s="94">
        <v>5236</v>
      </c>
      <c r="L15" s="83">
        <v>1</v>
      </c>
      <c r="M15" s="95"/>
      <c r="N15" s="96"/>
      <c r="O15" s="97">
        <v>5236</v>
      </c>
      <c r="P15" s="98"/>
      <c r="Q15" s="99" t="s">
        <v>41</v>
      </c>
      <c r="R15" s="57"/>
      <c r="S15" s="57"/>
    </row>
    <row r="16" spans="1:19" s="8" customFormat="1" ht="44.25" customHeight="1" x14ac:dyDescent="0.25">
      <c r="A16" s="58">
        <f t="shared" si="0"/>
        <v>7</v>
      </c>
      <c r="B16" s="89" t="s">
        <v>24</v>
      </c>
      <c r="C16" s="90" t="s">
        <v>52</v>
      </c>
      <c r="D16" s="100" t="s">
        <v>53</v>
      </c>
      <c r="E16" s="90" t="s">
        <v>54</v>
      </c>
      <c r="F16" s="60"/>
      <c r="G16" s="99" t="s">
        <v>45</v>
      </c>
      <c r="H16" s="101"/>
      <c r="I16" s="92"/>
      <c r="J16" s="93">
        <v>47993</v>
      </c>
      <c r="K16" s="94">
        <v>4363</v>
      </c>
      <c r="L16" s="83">
        <v>1</v>
      </c>
      <c r="M16" s="95"/>
      <c r="N16" s="96"/>
      <c r="O16" s="97">
        <v>4363</v>
      </c>
      <c r="P16" s="98"/>
      <c r="Q16" s="99" t="s">
        <v>41</v>
      </c>
      <c r="R16" s="57"/>
      <c r="S16" s="57"/>
    </row>
    <row r="17" spans="1:32" s="8" customFormat="1" ht="60" x14ac:dyDescent="0.25">
      <c r="A17" s="58">
        <f t="shared" si="0"/>
        <v>8</v>
      </c>
      <c r="B17" s="89" t="s">
        <v>24</v>
      </c>
      <c r="C17" s="90" t="s">
        <v>55</v>
      </c>
      <c r="D17" s="100" t="s">
        <v>56</v>
      </c>
      <c r="E17" s="90" t="s">
        <v>57</v>
      </c>
      <c r="F17" s="60"/>
      <c r="G17" s="99" t="s">
        <v>45</v>
      </c>
      <c r="H17" s="101"/>
      <c r="I17" s="92"/>
      <c r="J17" s="93">
        <v>47993</v>
      </c>
      <c r="K17" s="94">
        <v>4363</v>
      </c>
      <c r="L17" s="83">
        <v>1</v>
      </c>
      <c r="M17" s="95"/>
      <c r="N17" s="96"/>
      <c r="O17" s="97">
        <v>4363</v>
      </c>
      <c r="P17" s="98"/>
      <c r="Q17" s="99" t="s">
        <v>41</v>
      </c>
      <c r="R17" s="57"/>
      <c r="S17" s="57"/>
    </row>
    <row r="18" spans="1:32" s="8" customFormat="1" ht="45" x14ac:dyDescent="0.25">
      <c r="A18" s="58">
        <f t="shared" si="0"/>
        <v>9</v>
      </c>
      <c r="B18" s="89" t="s">
        <v>24</v>
      </c>
      <c r="C18" s="90" t="s">
        <v>58</v>
      </c>
      <c r="D18" s="100" t="s">
        <v>59</v>
      </c>
      <c r="E18" s="90" t="s">
        <v>60</v>
      </c>
      <c r="F18" s="60"/>
      <c r="G18" s="99" t="s">
        <v>45</v>
      </c>
      <c r="H18" s="101"/>
      <c r="I18" s="92"/>
      <c r="J18" s="93">
        <v>39600</v>
      </c>
      <c r="K18" s="94">
        <v>3600</v>
      </c>
      <c r="L18" s="83">
        <v>1</v>
      </c>
      <c r="M18" s="95"/>
      <c r="N18" s="96"/>
      <c r="O18" s="97">
        <v>3600</v>
      </c>
      <c r="P18" s="98"/>
      <c r="Q18" s="99" t="s">
        <v>41</v>
      </c>
      <c r="R18" s="57"/>
      <c r="S18" s="57"/>
    </row>
    <row r="19" spans="1:32" s="8" customFormat="1" ht="45" x14ac:dyDescent="0.25">
      <c r="A19" s="58">
        <f t="shared" si="0"/>
        <v>10</v>
      </c>
      <c r="B19" s="89" t="s">
        <v>24</v>
      </c>
      <c r="C19" s="90" t="s">
        <v>61</v>
      </c>
      <c r="D19" s="100" t="s">
        <v>62</v>
      </c>
      <c r="E19" s="90" t="s">
        <v>63</v>
      </c>
      <c r="F19" s="60"/>
      <c r="G19" s="99" t="s">
        <v>45</v>
      </c>
      <c r="H19" s="101"/>
      <c r="I19" s="92"/>
      <c r="J19" s="93">
        <v>56991</v>
      </c>
      <c r="K19" s="94">
        <v>5181</v>
      </c>
      <c r="L19" s="83">
        <v>1</v>
      </c>
      <c r="M19" s="95"/>
      <c r="N19" s="96"/>
      <c r="O19" s="97">
        <v>5181</v>
      </c>
      <c r="P19" s="98"/>
      <c r="Q19" s="99" t="s">
        <v>41</v>
      </c>
      <c r="R19" s="57"/>
      <c r="S19" s="57"/>
    </row>
    <row r="20" spans="1:32" s="8" customFormat="1" ht="45" x14ac:dyDescent="0.25">
      <c r="A20" s="58">
        <f t="shared" si="0"/>
        <v>11</v>
      </c>
      <c r="B20" s="89" t="s">
        <v>24</v>
      </c>
      <c r="C20" s="90" t="s">
        <v>64</v>
      </c>
      <c r="D20" s="100" t="s">
        <v>65</v>
      </c>
      <c r="E20" s="90" t="s">
        <v>66</v>
      </c>
      <c r="F20" s="60"/>
      <c r="G20" s="99" t="s">
        <v>45</v>
      </c>
      <c r="H20" s="101"/>
      <c r="I20" s="92"/>
      <c r="J20" s="93">
        <v>38500</v>
      </c>
      <c r="K20" s="94">
        <v>3500</v>
      </c>
      <c r="L20" s="83">
        <v>1</v>
      </c>
      <c r="M20" s="95"/>
      <c r="N20" s="96"/>
      <c r="O20" s="97">
        <v>3500</v>
      </c>
      <c r="P20" s="98"/>
      <c r="Q20" s="99" t="s">
        <v>41</v>
      </c>
      <c r="R20" s="57"/>
      <c r="S20" s="57"/>
    </row>
    <row r="21" spans="1:32" s="8" customFormat="1" ht="64.5" customHeight="1" x14ac:dyDescent="0.25">
      <c r="A21" s="58">
        <f t="shared" si="0"/>
        <v>12</v>
      </c>
      <c r="B21" s="89" t="s">
        <v>24</v>
      </c>
      <c r="C21" s="90" t="s">
        <v>67</v>
      </c>
      <c r="D21" s="100" t="s">
        <v>68</v>
      </c>
      <c r="E21" s="90" t="s">
        <v>69</v>
      </c>
      <c r="F21" s="60"/>
      <c r="G21" s="99" t="s">
        <v>45</v>
      </c>
      <c r="H21" s="101"/>
      <c r="I21" s="92"/>
      <c r="J21" s="93">
        <v>41998</v>
      </c>
      <c r="K21" s="94">
        <v>3818</v>
      </c>
      <c r="L21" s="83">
        <v>1</v>
      </c>
      <c r="M21" s="95"/>
      <c r="N21" s="96"/>
      <c r="O21" s="97">
        <v>3818</v>
      </c>
      <c r="P21" s="98"/>
      <c r="Q21" s="99" t="s">
        <v>41</v>
      </c>
      <c r="R21" s="73"/>
      <c r="S21" s="73"/>
    </row>
    <row r="22" spans="1:32" s="9" customFormat="1" ht="56.25" customHeight="1" x14ac:dyDescent="0.25">
      <c r="A22" s="58">
        <f t="shared" si="0"/>
        <v>13</v>
      </c>
      <c r="B22" s="89" t="s">
        <v>24</v>
      </c>
      <c r="C22" s="90" t="s">
        <v>70</v>
      </c>
      <c r="D22" s="100" t="s">
        <v>71</v>
      </c>
      <c r="E22" s="90" t="s">
        <v>72</v>
      </c>
      <c r="F22" s="60"/>
      <c r="G22" s="99" t="s">
        <v>73</v>
      </c>
      <c r="H22" s="101"/>
      <c r="I22" s="101"/>
      <c r="J22" s="93">
        <v>44000</v>
      </c>
      <c r="K22" s="94">
        <v>4600</v>
      </c>
      <c r="L22" s="83">
        <v>1</v>
      </c>
      <c r="M22" s="95"/>
      <c r="N22" s="96"/>
      <c r="O22" s="97">
        <v>4600</v>
      </c>
      <c r="P22" s="98"/>
      <c r="Q22" s="102" t="s">
        <v>74</v>
      </c>
      <c r="R22" s="57"/>
      <c r="S22" s="57"/>
    </row>
    <row r="23" spans="1:32" s="7" customFormat="1" ht="60.75" customHeight="1" x14ac:dyDescent="0.25">
      <c r="A23" s="58">
        <f t="shared" si="0"/>
        <v>14</v>
      </c>
      <c r="B23" s="89" t="s">
        <v>24</v>
      </c>
      <c r="C23" s="90" t="s">
        <v>75</v>
      </c>
      <c r="D23" s="100" t="s">
        <v>76</v>
      </c>
      <c r="E23" s="90" t="s">
        <v>77</v>
      </c>
      <c r="F23" s="60"/>
      <c r="G23" s="99" t="s">
        <v>78</v>
      </c>
      <c r="H23" s="101"/>
      <c r="I23" s="101"/>
      <c r="J23" s="93">
        <v>49192</v>
      </c>
      <c r="K23" s="94">
        <v>5100</v>
      </c>
      <c r="L23" s="83">
        <v>1</v>
      </c>
      <c r="M23" s="95"/>
      <c r="N23" s="96"/>
      <c r="O23" s="97">
        <v>5100</v>
      </c>
      <c r="P23" s="98"/>
      <c r="Q23" s="102" t="s">
        <v>79</v>
      </c>
      <c r="R23" s="57"/>
      <c r="S23" s="57"/>
    </row>
    <row r="24" spans="1:32" s="9" customFormat="1" ht="51" customHeight="1" x14ac:dyDescent="0.25">
      <c r="A24" s="58">
        <f t="shared" si="0"/>
        <v>15</v>
      </c>
      <c r="B24" s="89" t="s">
        <v>24</v>
      </c>
      <c r="C24" s="90" t="s">
        <v>80</v>
      </c>
      <c r="D24" s="100" t="s">
        <v>81</v>
      </c>
      <c r="E24" s="90" t="s">
        <v>82</v>
      </c>
      <c r="F24" s="60"/>
      <c r="G24" s="99" t="s">
        <v>73</v>
      </c>
      <c r="H24" s="101"/>
      <c r="I24" s="101"/>
      <c r="J24" s="93">
        <v>47993</v>
      </c>
      <c r="K24" s="94">
        <v>5000</v>
      </c>
      <c r="L24" s="83">
        <v>1</v>
      </c>
      <c r="M24" s="95"/>
      <c r="N24" s="96"/>
      <c r="O24" s="97">
        <v>5000</v>
      </c>
      <c r="P24" s="98"/>
      <c r="Q24" s="102" t="s">
        <v>83</v>
      </c>
      <c r="R24" s="59"/>
      <c r="S24" s="5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2" customFormat="1" ht="46.5" customHeight="1" x14ac:dyDescent="0.25">
      <c r="A25" s="58">
        <f t="shared" si="0"/>
        <v>16</v>
      </c>
      <c r="B25" s="89" t="s">
        <v>24</v>
      </c>
      <c r="C25" s="90" t="s">
        <v>84</v>
      </c>
      <c r="D25" s="100" t="s">
        <v>85</v>
      </c>
      <c r="E25" s="90" t="s">
        <v>86</v>
      </c>
      <c r="F25" s="60"/>
      <c r="G25" s="99" t="s">
        <v>87</v>
      </c>
      <c r="H25" s="103"/>
      <c r="I25" s="103"/>
      <c r="J25" s="104">
        <v>44000</v>
      </c>
      <c r="K25" s="94">
        <v>5100</v>
      </c>
      <c r="L25" s="83">
        <v>1</v>
      </c>
      <c r="M25" s="105"/>
      <c r="N25" s="96"/>
      <c r="O25" s="97">
        <v>5100</v>
      </c>
      <c r="P25" s="98"/>
      <c r="Q25" s="100" t="s">
        <v>88</v>
      </c>
      <c r="R25" s="59"/>
      <c r="S25" s="5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8" customFormat="1" ht="45" x14ac:dyDescent="0.25">
      <c r="A26" s="58">
        <f t="shared" si="0"/>
        <v>17</v>
      </c>
      <c r="B26" s="89" t="s">
        <v>24</v>
      </c>
      <c r="C26" s="90" t="s">
        <v>89</v>
      </c>
      <c r="D26" s="100" t="s">
        <v>90</v>
      </c>
      <c r="E26" s="90" t="s">
        <v>91</v>
      </c>
      <c r="F26" s="60"/>
      <c r="G26" s="99" t="s">
        <v>87</v>
      </c>
      <c r="H26" s="103"/>
      <c r="I26" s="103"/>
      <c r="J26" s="104">
        <v>44000</v>
      </c>
      <c r="K26" s="94">
        <v>5100</v>
      </c>
      <c r="L26" s="83">
        <v>1</v>
      </c>
      <c r="M26" s="105"/>
      <c r="N26" s="96"/>
      <c r="O26" s="97">
        <v>5100</v>
      </c>
      <c r="P26" s="98"/>
      <c r="Q26" s="100" t="s">
        <v>88</v>
      </c>
      <c r="R26" s="57"/>
      <c r="S26" s="57"/>
    </row>
    <row r="27" spans="1:32" s="8" customFormat="1" ht="45" x14ac:dyDescent="0.25">
      <c r="A27" s="58">
        <f t="shared" si="0"/>
        <v>18</v>
      </c>
      <c r="B27" s="89" t="s">
        <v>24</v>
      </c>
      <c r="C27" s="90" t="s">
        <v>92</v>
      </c>
      <c r="D27" s="100" t="s">
        <v>93</v>
      </c>
      <c r="E27" s="90" t="s">
        <v>94</v>
      </c>
      <c r="F27" s="60"/>
      <c r="G27" s="99" t="s">
        <v>73</v>
      </c>
      <c r="H27" s="103"/>
      <c r="I27" s="103"/>
      <c r="J27" s="104">
        <v>44000</v>
      </c>
      <c r="K27" s="94">
        <v>4600</v>
      </c>
      <c r="L27" s="83">
        <v>1</v>
      </c>
      <c r="M27" s="105"/>
      <c r="N27" s="96"/>
      <c r="O27" s="97">
        <v>4600</v>
      </c>
      <c r="P27" s="98"/>
      <c r="Q27" s="100" t="s">
        <v>95</v>
      </c>
      <c r="R27" s="57"/>
      <c r="S27" s="57"/>
    </row>
    <row r="28" spans="1:32" s="13" customFormat="1" ht="51.75" customHeight="1" x14ac:dyDescent="0.25">
      <c r="A28" s="58">
        <f t="shared" si="0"/>
        <v>19</v>
      </c>
      <c r="B28" s="89" t="s">
        <v>24</v>
      </c>
      <c r="C28" s="90" t="s">
        <v>96</v>
      </c>
      <c r="D28" s="100" t="s">
        <v>97</v>
      </c>
      <c r="E28" s="90" t="s">
        <v>98</v>
      </c>
      <c r="F28" s="60"/>
      <c r="G28" s="99" t="s">
        <v>73</v>
      </c>
      <c r="H28" s="103"/>
      <c r="I28" s="103"/>
      <c r="J28" s="104">
        <v>38500</v>
      </c>
      <c r="K28" s="94">
        <v>4000</v>
      </c>
      <c r="L28" s="83">
        <v>1</v>
      </c>
      <c r="M28" s="105"/>
      <c r="N28" s="96"/>
      <c r="O28" s="97">
        <v>4000</v>
      </c>
      <c r="P28" s="98"/>
      <c r="Q28" s="100" t="s">
        <v>99</v>
      </c>
      <c r="R28" s="57"/>
      <c r="S28" s="57"/>
    </row>
    <row r="29" spans="1:32" s="13" customFormat="1" ht="54.75" customHeight="1" x14ac:dyDescent="0.25">
      <c r="A29" s="58">
        <f t="shared" si="0"/>
        <v>20</v>
      </c>
      <c r="B29" s="89" t="s">
        <v>24</v>
      </c>
      <c r="C29" s="90" t="s">
        <v>100</v>
      </c>
      <c r="D29" s="100" t="s">
        <v>101</v>
      </c>
      <c r="E29" s="90" t="s">
        <v>102</v>
      </c>
      <c r="F29" s="60"/>
      <c r="G29" s="99" t="s">
        <v>87</v>
      </c>
      <c r="H29" s="103"/>
      <c r="I29" s="103"/>
      <c r="J29" s="104">
        <v>44000</v>
      </c>
      <c r="K29" s="94">
        <v>5100</v>
      </c>
      <c r="L29" s="83">
        <v>1</v>
      </c>
      <c r="M29" s="105"/>
      <c r="N29" s="96"/>
      <c r="O29" s="97">
        <v>5100</v>
      </c>
      <c r="P29" s="98"/>
      <c r="Q29" s="100" t="s">
        <v>103</v>
      </c>
      <c r="R29" s="57"/>
      <c r="S29" s="57"/>
    </row>
    <row r="30" spans="1:32" s="13" customFormat="1" ht="57.75" customHeight="1" x14ac:dyDescent="0.25">
      <c r="A30" s="58">
        <f t="shared" si="0"/>
        <v>21</v>
      </c>
      <c r="B30" s="89" t="s">
        <v>24</v>
      </c>
      <c r="C30" s="90" t="s">
        <v>104</v>
      </c>
      <c r="D30" s="100" t="s">
        <v>105</v>
      </c>
      <c r="E30" s="90" t="s">
        <v>106</v>
      </c>
      <c r="F30" s="60"/>
      <c r="G30" s="99" t="s">
        <v>87</v>
      </c>
      <c r="H30" s="103"/>
      <c r="I30" s="103"/>
      <c r="J30" s="104">
        <v>43197</v>
      </c>
      <c r="K30" s="94">
        <v>5100</v>
      </c>
      <c r="L30" s="83">
        <v>1</v>
      </c>
      <c r="M30" s="105"/>
      <c r="N30" s="96"/>
      <c r="O30" s="97">
        <v>5100</v>
      </c>
      <c r="P30" s="98"/>
      <c r="Q30" s="100" t="s">
        <v>107</v>
      </c>
      <c r="R30" s="57"/>
      <c r="S30" s="57"/>
    </row>
    <row r="31" spans="1:32" s="17" customFormat="1" ht="63" customHeight="1" x14ac:dyDescent="0.25">
      <c r="A31" s="58">
        <f t="shared" si="0"/>
        <v>22</v>
      </c>
      <c r="B31" s="89" t="s">
        <v>24</v>
      </c>
      <c r="C31" s="90" t="s">
        <v>108</v>
      </c>
      <c r="D31" s="100" t="s">
        <v>109</v>
      </c>
      <c r="E31" s="90" t="s">
        <v>110</v>
      </c>
      <c r="F31" s="60"/>
      <c r="G31" s="99" t="s">
        <v>111</v>
      </c>
      <c r="H31" s="103"/>
      <c r="I31" s="103"/>
      <c r="J31" s="104">
        <v>29250</v>
      </c>
      <c r="K31" s="94">
        <v>4500</v>
      </c>
      <c r="L31" s="83">
        <v>1</v>
      </c>
      <c r="M31" s="105"/>
      <c r="N31" s="96"/>
      <c r="O31" s="97">
        <v>4500</v>
      </c>
      <c r="P31" s="98"/>
      <c r="Q31" s="100" t="s">
        <v>112</v>
      </c>
      <c r="R31" s="57"/>
      <c r="S31" s="57"/>
    </row>
    <row r="32" spans="1:32" s="14" customFormat="1" ht="45" x14ac:dyDescent="0.25">
      <c r="A32" s="58">
        <f t="shared" si="0"/>
        <v>23</v>
      </c>
      <c r="B32" s="89" t="s">
        <v>24</v>
      </c>
      <c r="C32" s="90" t="s">
        <v>113</v>
      </c>
      <c r="D32" s="100" t="s">
        <v>114</v>
      </c>
      <c r="E32" s="90" t="s">
        <v>115</v>
      </c>
      <c r="F32" s="60"/>
      <c r="G32" s="99" t="s">
        <v>116</v>
      </c>
      <c r="H32" s="103"/>
      <c r="I32" s="103"/>
      <c r="J32" s="104">
        <v>33000</v>
      </c>
      <c r="K32" s="94">
        <v>4950</v>
      </c>
      <c r="L32" s="83">
        <v>1</v>
      </c>
      <c r="M32" s="105"/>
      <c r="N32" s="96"/>
      <c r="O32" s="97">
        <v>4950</v>
      </c>
      <c r="P32" s="98"/>
      <c r="Q32" s="100" t="s">
        <v>117</v>
      </c>
      <c r="R32" s="56"/>
      <c r="S32" s="56"/>
    </row>
    <row r="33" spans="1:19" s="31" customFormat="1" ht="45" x14ac:dyDescent="0.25">
      <c r="A33" s="58">
        <f t="shared" si="0"/>
        <v>24</v>
      </c>
      <c r="B33" s="89" t="s">
        <v>24</v>
      </c>
      <c r="C33" s="90" t="s">
        <v>118</v>
      </c>
      <c r="D33" s="100" t="s">
        <v>119</v>
      </c>
      <c r="E33" s="90" t="s">
        <v>120</v>
      </c>
      <c r="F33" s="106"/>
      <c r="G33" s="99" t="s">
        <v>121</v>
      </c>
      <c r="H33" s="103"/>
      <c r="I33" s="103"/>
      <c r="J33" s="104">
        <v>35000</v>
      </c>
      <c r="K33" s="94">
        <v>7778</v>
      </c>
      <c r="L33" s="83">
        <v>1</v>
      </c>
      <c r="M33" s="105"/>
      <c r="N33" s="96"/>
      <c r="O33" s="97">
        <v>7778</v>
      </c>
      <c r="P33" s="98"/>
      <c r="Q33" s="90" t="s">
        <v>122</v>
      </c>
      <c r="R33" s="56"/>
      <c r="S33" s="56"/>
    </row>
    <row r="34" spans="1:19" s="14" customFormat="1" ht="90" x14ac:dyDescent="0.2">
      <c r="A34" s="58">
        <f t="shared" si="0"/>
        <v>25</v>
      </c>
      <c r="B34" s="107" t="s">
        <v>24</v>
      </c>
      <c r="C34" s="107" t="s">
        <v>123</v>
      </c>
      <c r="D34" s="107" t="s">
        <v>124</v>
      </c>
      <c r="E34" s="107" t="s">
        <v>125</v>
      </c>
      <c r="F34" s="108" t="s">
        <v>126</v>
      </c>
      <c r="G34" s="108" t="s">
        <v>127</v>
      </c>
      <c r="H34" s="103"/>
      <c r="I34" s="103"/>
      <c r="J34" s="109">
        <v>56642</v>
      </c>
      <c r="K34" s="110">
        <v>4720</v>
      </c>
      <c r="L34" s="111">
        <v>1</v>
      </c>
      <c r="M34" s="112">
        <f>(K34*L34)</f>
        <v>4720</v>
      </c>
      <c r="N34" s="113" t="s">
        <v>128</v>
      </c>
      <c r="O34" s="114">
        <v>4720</v>
      </c>
      <c r="P34" s="86"/>
      <c r="Q34" s="113" t="s">
        <v>128</v>
      </c>
      <c r="R34" s="56"/>
      <c r="S34" s="56"/>
    </row>
    <row r="35" spans="1:19" s="13" customFormat="1" ht="63.75" customHeight="1" x14ac:dyDescent="0.2">
      <c r="A35" s="58">
        <f t="shared" si="0"/>
        <v>26</v>
      </c>
      <c r="B35" s="107" t="s">
        <v>24</v>
      </c>
      <c r="C35" s="115" t="s">
        <v>129</v>
      </c>
      <c r="D35" s="115" t="s">
        <v>130</v>
      </c>
      <c r="E35" s="115" t="s">
        <v>131</v>
      </c>
      <c r="F35" s="58"/>
      <c r="G35" s="116" t="s">
        <v>40</v>
      </c>
      <c r="H35" s="78"/>
      <c r="I35" s="78"/>
      <c r="J35" s="117" t="s">
        <v>132</v>
      </c>
      <c r="K35" s="118">
        <v>3233.45</v>
      </c>
      <c r="L35" s="111">
        <v>1</v>
      </c>
      <c r="M35" s="83"/>
      <c r="N35" s="119"/>
      <c r="O35" s="85">
        <v>3233.45</v>
      </c>
      <c r="P35" s="61"/>
      <c r="Q35" s="120" t="s">
        <v>133</v>
      </c>
      <c r="R35" s="57"/>
      <c r="S35" s="57"/>
    </row>
    <row r="36" spans="1:19" s="14" customFormat="1" ht="90" x14ac:dyDescent="0.2">
      <c r="A36" s="58">
        <f t="shared" si="0"/>
        <v>27</v>
      </c>
      <c r="B36" s="107" t="s">
        <v>24</v>
      </c>
      <c r="C36" s="107" t="s">
        <v>134</v>
      </c>
      <c r="D36" s="115" t="s">
        <v>135</v>
      </c>
      <c r="E36" s="115" t="s">
        <v>131</v>
      </c>
      <c r="F36" s="58"/>
      <c r="G36" s="121" t="s">
        <v>136</v>
      </c>
      <c r="H36" s="80"/>
      <c r="I36" s="80"/>
      <c r="J36" s="122">
        <v>29288.81</v>
      </c>
      <c r="K36" s="123">
        <v>3322.11</v>
      </c>
      <c r="L36" s="111">
        <v>1</v>
      </c>
      <c r="M36" s="124"/>
      <c r="N36" s="125"/>
      <c r="O36" s="126">
        <v>3322.11</v>
      </c>
      <c r="P36" s="125"/>
      <c r="Q36" s="58" t="s">
        <v>137</v>
      </c>
      <c r="R36" s="56"/>
      <c r="S36" s="56"/>
    </row>
    <row r="37" spans="1:19" s="22" customFormat="1" ht="42.75" x14ac:dyDescent="0.25">
      <c r="A37" s="58">
        <f t="shared" si="0"/>
        <v>28</v>
      </c>
      <c r="B37" s="127" t="s">
        <v>138</v>
      </c>
      <c r="C37" s="128" t="s">
        <v>139</v>
      </c>
      <c r="D37" s="128" t="s">
        <v>140</v>
      </c>
      <c r="E37" s="128" t="s">
        <v>141</v>
      </c>
      <c r="F37" s="129">
        <v>7302568</v>
      </c>
      <c r="G37" s="121" t="s">
        <v>73</v>
      </c>
      <c r="H37" s="80"/>
      <c r="I37" s="80"/>
      <c r="J37" s="130">
        <v>36000</v>
      </c>
      <c r="K37" s="131">
        <v>3800</v>
      </c>
      <c r="L37" s="111">
        <v>1</v>
      </c>
      <c r="M37" s="84"/>
      <c r="N37" s="86"/>
      <c r="O37" s="85">
        <v>3800</v>
      </c>
      <c r="P37" s="86"/>
      <c r="Q37" s="132" t="s">
        <v>142</v>
      </c>
      <c r="R37" s="56"/>
      <c r="S37" s="56"/>
    </row>
    <row r="38" spans="1:19" s="66" customFormat="1" ht="75" x14ac:dyDescent="0.25">
      <c r="A38" s="58">
        <f t="shared" si="0"/>
        <v>29</v>
      </c>
      <c r="B38" s="133" t="s">
        <v>24</v>
      </c>
      <c r="C38" s="133" t="s">
        <v>143</v>
      </c>
      <c r="D38" s="133" t="s">
        <v>144</v>
      </c>
      <c r="E38" s="133" t="s">
        <v>145</v>
      </c>
      <c r="F38" s="129" t="s">
        <v>146</v>
      </c>
      <c r="G38" s="134" t="s">
        <v>147</v>
      </c>
      <c r="H38" s="78"/>
      <c r="I38" s="78"/>
      <c r="J38" s="135">
        <f>3103.2*10</f>
        <v>31032</v>
      </c>
      <c r="K38" s="136">
        <v>3103.2</v>
      </c>
      <c r="L38" s="111">
        <v>1</v>
      </c>
      <c r="M38" s="116"/>
      <c r="N38" s="58"/>
      <c r="O38" s="137">
        <v>3103.2</v>
      </c>
      <c r="P38" s="61"/>
      <c r="Q38" s="58" t="s">
        <v>148</v>
      </c>
      <c r="R38" s="57"/>
      <c r="S38" s="57"/>
    </row>
    <row r="39" spans="1:19" ht="19.5" thickBot="1" x14ac:dyDescent="0.25">
      <c r="A39" s="138"/>
      <c r="B39" s="56"/>
      <c r="C39" s="56"/>
      <c r="D39" s="56"/>
      <c r="E39" s="56"/>
      <c r="F39" s="139"/>
      <c r="G39" s="56"/>
      <c r="H39" s="139"/>
      <c r="I39" s="140"/>
      <c r="J39" s="62"/>
      <c r="K39" s="141"/>
      <c r="L39" s="142"/>
      <c r="M39" s="143"/>
      <c r="N39" s="32"/>
      <c r="O39" s="144">
        <v>0</v>
      </c>
      <c r="P39" s="145"/>
      <c r="Q39" s="62"/>
      <c r="R39" s="62"/>
      <c r="S39" s="62"/>
    </row>
    <row r="40" spans="1:19" ht="21" thickBot="1" x14ac:dyDescent="0.25">
      <c r="A40" s="138"/>
      <c r="B40" s="56"/>
      <c r="C40" s="146"/>
      <c r="D40" s="56"/>
      <c r="E40" s="56"/>
      <c r="F40" s="139"/>
      <c r="G40" s="56"/>
      <c r="H40" s="139"/>
      <c r="I40" s="140"/>
      <c r="J40" s="62"/>
      <c r="K40" s="141"/>
      <c r="L40" s="147" t="s">
        <v>149</v>
      </c>
      <c r="M40" s="148" t="s">
        <v>149</v>
      </c>
      <c r="N40" s="149"/>
      <c r="O40" s="150">
        <f>+SUM(O10:O38)</f>
        <v>139550.76</v>
      </c>
      <c r="P40" s="151"/>
      <c r="Q40" s="62"/>
      <c r="R40" s="62"/>
      <c r="S40" s="62"/>
    </row>
    <row r="41" spans="1:19" x14ac:dyDescent="0.25">
      <c r="A41" s="19"/>
    </row>
  </sheetData>
  <mergeCells count="3">
    <mergeCell ref="R21:S21"/>
    <mergeCell ref="E5:J5"/>
    <mergeCell ref="A8:Q8"/>
  </mergeCells>
  <phoneticPr fontId="1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8" fitToHeight="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Articulo 10 . Númeral 19</vt:lpstr>
      <vt:lpstr>'Articulo 10 . Númeral 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cp:lastPrinted>2021-12-02T20:43:11Z</cp:lastPrinted>
  <dcterms:created xsi:type="dcterms:W3CDTF">2021-06-01T15:57:06Z</dcterms:created>
  <dcterms:modified xsi:type="dcterms:W3CDTF">2021-12-02T20:44:02Z</dcterms:modified>
</cp:coreProperties>
</file>