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p\Enero\Direccion Superior\"/>
    </mc:Choice>
  </mc:AlternateContent>
  <bookViews>
    <workbookView xWindow="-120" yWindow="-120" windowWidth="29040" windowHeight="15840" activeTab="2"/>
  </bookViews>
  <sheets>
    <sheet name="031-2021" sheetId="1" r:id="rId1"/>
    <sheet name="031-2021 (2)" sheetId="2" r:id="rId2"/>
    <sheet name="031-2021 (3)" sheetId="3" r:id="rId3"/>
  </sheets>
  <definedNames>
    <definedName name="_xlnm.Print_Area" localSheetId="0">'031-2021'!$A$1:$R$402</definedName>
    <definedName name="_xlnm.Print_Titles" localSheetId="0">'031-2021'!$1:$10</definedName>
    <definedName name="_xlnm.Print_Titles" localSheetId="1">'031-2021 (2)'!$1:$10</definedName>
    <definedName name="_xlnm.Print_Titles" localSheetId="2">'031-2021 (3)'!$1:$10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35" i="3" l="1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E386" i="3" s="1"/>
  <c r="E12" i="3" s="1"/>
  <c r="F423" i="3"/>
  <c r="F422" i="3"/>
  <c r="F421" i="3"/>
  <c r="F420" i="3"/>
  <c r="F419" i="3"/>
  <c r="F418" i="3"/>
  <c r="F417" i="3"/>
  <c r="F416" i="3"/>
  <c r="F415" i="3"/>
  <c r="R414" i="3"/>
  <c r="Q414" i="3"/>
  <c r="P414" i="3"/>
  <c r="O414" i="3"/>
  <c r="N414" i="3"/>
  <c r="M414" i="3"/>
  <c r="L414" i="3"/>
  <c r="L386" i="3" s="1"/>
  <c r="K414" i="3"/>
  <c r="J414" i="3"/>
  <c r="I414" i="3"/>
  <c r="H414" i="3"/>
  <c r="G414" i="3"/>
  <c r="F414" i="3" s="1"/>
  <c r="E414" i="3"/>
  <c r="F411" i="3"/>
  <c r="F388" i="3" s="1"/>
  <c r="F14" i="3" s="1"/>
  <c r="F410" i="3"/>
  <c r="F409" i="3"/>
  <c r="F408" i="3"/>
  <c r="F407" i="3"/>
  <c r="F406" i="3"/>
  <c r="F405" i="3"/>
  <c r="R404" i="3"/>
  <c r="Q404" i="3"/>
  <c r="Q386" i="3" s="1"/>
  <c r="P404" i="3"/>
  <c r="O404" i="3"/>
  <c r="N404" i="3"/>
  <c r="M404" i="3"/>
  <c r="L404" i="3"/>
  <c r="K404" i="3"/>
  <c r="J404" i="3"/>
  <c r="I404" i="3"/>
  <c r="I386" i="3" s="1"/>
  <c r="H404" i="3"/>
  <c r="G404" i="3"/>
  <c r="F404" i="3" s="1"/>
  <c r="E404" i="3"/>
  <c r="F401" i="3"/>
  <c r="F400" i="3"/>
  <c r="F399" i="3"/>
  <c r="F398" i="3"/>
  <c r="F387" i="3" s="1"/>
  <c r="F397" i="3"/>
  <c r="F396" i="3"/>
  <c r="F395" i="3"/>
  <c r="F394" i="3"/>
  <c r="F393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 s="1"/>
  <c r="E392" i="3"/>
  <c r="R386" i="3"/>
  <c r="P386" i="3"/>
  <c r="O386" i="3"/>
  <c r="N386" i="3"/>
  <c r="M386" i="3"/>
  <c r="K386" i="3"/>
  <c r="J386" i="3"/>
  <c r="H386" i="3"/>
  <c r="G386" i="3"/>
  <c r="E60" i="3"/>
  <c r="E59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 s="1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R56" i="3"/>
  <c r="Q56" i="3"/>
  <c r="P56" i="3"/>
  <c r="O56" i="3"/>
  <c r="N56" i="3"/>
  <c r="M56" i="3"/>
  <c r="L56" i="3"/>
  <c r="K56" i="3"/>
  <c r="F56" i="3" s="1"/>
  <c r="J56" i="3"/>
  <c r="I56" i="3"/>
  <c r="H56" i="3"/>
  <c r="G56" i="3"/>
  <c r="R55" i="3"/>
  <c r="Q55" i="3"/>
  <c r="P55" i="3"/>
  <c r="O55" i="3"/>
  <c r="N55" i="3"/>
  <c r="M55" i="3"/>
  <c r="L55" i="3"/>
  <c r="K55" i="3"/>
  <c r="J55" i="3"/>
  <c r="I55" i="3"/>
  <c r="H55" i="3"/>
  <c r="F55" i="3" s="1"/>
  <c r="G55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 s="1"/>
  <c r="R53" i="3"/>
  <c r="Q53" i="3"/>
  <c r="P53" i="3"/>
  <c r="O53" i="3"/>
  <c r="N53" i="3"/>
  <c r="M53" i="3"/>
  <c r="L53" i="3"/>
  <c r="K53" i="3"/>
  <c r="J53" i="3"/>
  <c r="I53" i="3"/>
  <c r="H53" i="3"/>
  <c r="G53" i="3"/>
  <c r="F53" i="3" s="1"/>
  <c r="R52" i="3"/>
  <c r="Q52" i="3"/>
  <c r="P52" i="3"/>
  <c r="O52" i="3"/>
  <c r="N52" i="3"/>
  <c r="M52" i="3"/>
  <c r="L52" i="3"/>
  <c r="K52" i="3"/>
  <c r="J52" i="3"/>
  <c r="I52" i="3"/>
  <c r="H52" i="3"/>
  <c r="G52" i="3"/>
  <c r="F52" i="3" s="1"/>
  <c r="R51" i="3"/>
  <c r="Q51" i="3"/>
  <c r="P51" i="3"/>
  <c r="O51" i="3"/>
  <c r="N51" i="3"/>
  <c r="M51" i="3"/>
  <c r="L51" i="3"/>
  <c r="K51" i="3"/>
  <c r="J51" i="3"/>
  <c r="I51" i="3"/>
  <c r="H51" i="3"/>
  <c r="G51" i="3"/>
  <c r="F51" i="3" s="1"/>
  <c r="R50" i="3"/>
  <c r="Q50" i="3"/>
  <c r="P50" i="3"/>
  <c r="O50" i="3"/>
  <c r="N50" i="3"/>
  <c r="M50" i="3"/>
  <c r="L50" i="3"/>
  <c r="K50" i="3"/>
  <c r="J50" i="3"/>
  <c r="I50" i="3"/>
  <c r="H50" i="3"/>
  <c r="G50" i="3"/>
  <c r="F50" i="3" s="1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R48" i="3"/>
  <c r="Q48" i="3"/>
  <c r="P48" i="3"/>
  <c r="O48" i="3"/>
  <c r="N48" i="3"/>
  <c r="M48" i="3"/>
  <c r="L48" i="3"/>
  <c r="K48" i="3"/>
  <c r="F48" i="3" s="1"/>
  <c r="J48" i="3"/>
  <c r="I48" i="3"/>
  <c r="H48" i="3"/>
  <c r="G48" i="3"/>
  <c r="R47" i="3"/>
  <c r="Q47" i="3"/>
  <c r="P47" i="3"/>
  <c r="O47" i="3"/>
  <c r="N47" i="3"/>
  <c r="M47" i="3"/>
  <c r="L47" i="3"/>
  <c r="K47" i="3"/>
  <c r="K41" i="3" s="1"/>
  <c r="J47" i="3"/>
  <c r="I47" i="3"/>
  <c r="H47" i="3"/>
  <c r="G47" i="3"/>
  <c r="F47" i="3" s="1"/>
  <c r="R46" i="3"/>
  <c r="Q46" i="3"/>
  <c r="P46" i="3"/>
  <c r="P41" i="3" s="1"/>
  <c r="O46" i="3"/>
  <c r="N46" i="3"/>
  <c r="M46" i="3"/>
  <c r="L46" i="3"/>
  <c r="K46" i="3"/>
  <c r="J46" i="3"/>
  <c r="I46" i="3"/>
  <c r="H46" i="3"/>
  <c r="H41" i="3" s="1"/>
  <c r="G46" i="3"/>
  <c r="F46" i="3" s="1"/>
  <c r="R45" i="3"/>
  <c r="Q45" i="3"/>
  <c r="P45" i="3"/>
  <c r="O45" i="3"/>
  <c r="N45" i="3"/>
  <c r="M45" i="3"/>
  <c r="M41" i="3" s="1"/>
  <c r="M19" i="3" s="1"/>
  <c r="M12" i="3" s="1"/>
  <c r="L45" i="3"/>
  <c r="K45" i="3"/>
  <c r="J45" i="3"/>
  <c r="I45" i="3"/>
  <c r="H45" i="3"/>
  <c r="G45" i="3"/>
  <c r="F45" i="3" s="1"/>
  <c r="R44" i="3"/>
  <c r="R41" i="3" s="1"/>
  <c r="Q44" i="3"/>
  <c r="P44" i="3"/>
  <c r="O44" i="3"/>
  <c r="N44" i="3"/>
  <c r="M44" i="3"/>
  <c r="L44" i="3"/>
  <c r="K44" i="3"/>
  <c r="J44" i="3"/>
  <c r="J41" i="3" s="1"/>
  <c r="I44" i="3"/>
  <c r="H44" i="3"/>
  <c r="G44" i="3"/>
  <c r="F44" i="3" s="1"/>
  <c r="R43" i="3"/>
  <c r="Q43" i="3"/>
  <c r="P43" i="3"/>
  <c r="O43" i="3"/>
  <c r="N43" i="3"/>
  <c r="M43" i="3"/>
  <c r="L43" i="3"/>
  <c r="K43" i="3"/>
  <c r="J43" i="3"/>
  <c r="I43" i="3"/>
  <c r="H43" i="3"/>
  <c r="G43" i="3"/>
  <c r="F43" i="3" s="1"/>
  <c r="R42" i="3"/>
  <c r="Q42" i="3"/>
  <c r="Q41" i="3" s="1"/>
  <c r="P42" i="3"/>
  <c r="O42" i="3"/>
  <c r="O41" i="3" s="1"/>
  <c r="N42" i="3"/>
  <c r="M42" i="3"/>
  <c r="L42" i="3"/>
  <c r="L41" i="3" s="1"/>
  <c r="K42" i="3"/>
  <c r="J42" i="3"/>
  <c r="I42" i="3"/>
  <c r="I41" i="3" s="1"/>
  <c r="H42" i="3"/>
  <c r="G42" i="3"/>
  <c r="F42" i="3" s="1"/>
  <c r="N41" i="3"/>
  <c r="E41" i="3"/>
  <c r="E38" i="3"/>
  <c r="R37" i="3"/>
  <c r="Q37" i="3"/>
  <c r="P37" i="3"/>
  <c r="O37" i="3"/>
  <c r="N37" i="3"/>
  <c r="F37" i="3" s="1"/>
  <c r="M37" i="3"/>
  <c r="L37" i="3"/>
  <c r="K37" i="3"/>
  <c r="J37" i="3"/>
  <c r="I37" i="3"/>
  <c r="H37" i="3"/>
  <c r="G37" i="3"/>
  <c r="R36" i="3"/>
  <c r="Q36" i="3"/>
  <c r="Q35" i="3" s="1"/>
  <c r="P36" i="3"/>
  <c r="O36" i="3"/>
  <c r="N36" i="3"/>
  <c r="N35" i="3" s="1"/>
  <c r="M36" i="3"/>
  <c r="L36" i="3"/>
  <c r="K36" i="3"/>
  <c r="F36" i="3" s="1"/>
  <c r="J36" i="3"/>
  <c r="I36" i="3"/>
  <c r="I35" i="3" s="1"/>
  <c r="H36" i="3"/>
  <c r="G36" i="3"/>
  <c r="R35" i="3"/>
  <c r="P35" i="3"/>
  <c r="P19" i="3" s="1"/>
  <c r="P12" i="3" s="1"/>
  <c r="O35" i="3"/>
  <c r="M35" i="3"/>
  <c r="L35" i="3"/>
  <c r="J35" i="3"/>
  <c r="H35" i="3"/>
  <c r="G35" i="3"/>
  <c r="E35" i="3"/>
  <c r="E31" i="3"/>
  <c r="R30" i="3"/>
  <c r="R26" i="3" s="1"/>
  <c r="R19" i="3" s="1"/>
  <c r="R12" i="3" s="1"/>
  <c r="Q30" i="3"/>
  <c r="P30" i="3"/>
  <c r="O30" i="3"/>
  <c r="N30" i="3"/>
  <c r="M30" i="3"/>
  <c r="L30" i="3"/>
  <c r="K30" i="3"/>
  <c r="J30" i="3"/>
  <c r="J26" i="3" s="1"/>
  <c r="J19" i="3" s="1"/>
  <c r="J12" i="3" s="1"/>
  <c r="I30" i="3"/>
  <c r="H30" i="3"/>
  <c r="G30" i="3"/>
  <c r="F30" i="3" s="1"/>
  <c r="R29" i="3"/>
  <c r="Q29" i="3"/>
  <c r="P29" i="3"/>
  <c r="O29" i="3"/>
  <c r="O26" i="3" s="1"/>
  <c r="O19" i="3" s="1"/>
  <c r="O12" i="3" s="1"/>
  <c r="N29" i="3"/>
  <c r="M29" i="3"/>
  <c r="L29" i="3"/>
  <c r="K29" i="3"/>
  <c r="J29" i="3"/>
  <c r="I29" i="3"/>
  <c r="H29" i="3"/>
  <c r="G29" i="3"/>
  <c r="G26" i="3" s="1"/>
  <c r="R28" i="3"/>
  <c r="Q28" i="3"/>
  <c r="P28" i="3"/>
  <c r="O28" i="3"/>
  <c r="N28" i="3"/>
  <c r="M28" i="3"/>
  <c r="L28" i="3"/>
  <c r="K28" i="3"/>
  <c r="J28" i="3"/>
  <c r="I28" i="3"/>
  <c r="H28" i="3"/>
  <c r="G28" i="3"/>
  <c r="F28" i="3" s="1"/>
  <c r="R27" i="3"/>
  <c r="Q27" i="3"/>
  <c r="Q26" i="3" s="1"/>
  <c r="P27" i="3"/>
  <c r="O27" i="3"/>
  <c r="N27" i="3"/>
  <c r="N26" i="3" s="1"/>
  <c r="N19" i="3" s="1"/>
  <c r="N12" i="3" s="1"/>
  <c r="M27" i="3"/>
  <c r="L27" i="3"/>
  <c r="L26" i="3" s="1"/>
  <c r="L19" i="3" s="1"/>
  <c r="L12" i="3" s="1"/>
  <c r="K27" i="3"/>
  <c r="J27" i="3"/>
  <c r="I27" i="3"/>
  <c r="I26" i="3" s="1"/>
  <c r="H27" i="3"/>
  <c r="G27" i="3"/>
  <c r="F27" i="3"/>
  <c r="P26" i="3"/>
  <c r="M26" i="3"/>
  <c r="K26" i="3"/>
  <c r="H26" i="3"/>
  <c r="E26" i="3"/>
  <c r="F25" i="3"/>
  <c r="F23" i="3"/>
  <c r="F21" i="3"/>
  <c r="F19" i="3"/>
  <c r="F15" i="3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F421" i="2"/>
  <c r="F420" i="2"/>
  <c r="F419" i="2"/>
  <c r="F418" i="2"/>
  <c r="F417" i="2"/>
  <c r="F416" i="2"/>
  <c r="F415" i="2"/>
  <c r="F414" i="2"/>
  <c r="R413" i="2"/>
  <c r="Q413" i="2"/>
  <c r="P413" i="2"/>
  <c r="O413" i="2"/>
  <c r="N413" i="2"/>
  <c r="M413" i="2"/>
  <c r="L413" i="2"/>
  <c r="K413" i="2"/>
  <c r="J413" i="2"/>
  <c r="F413" i="2" s="1"/>
  <c r="I413" i="2"/>
  <c r="H413" i="2"/>
  <c r="G413" i="2"/>
  <c r="E413" i="2"/>
  <c r="F409" i="2"/>
  <c r="F408" i="2"/>
  <c r="F407" i="2"/>
  <c r="F406" i="2"/>
  <c r="F405" i="2"/>
  <c r="F404" i="2"/>
  <c r="R403" i="2"/>
  <c r="R386" i="2" s="1"/>
  <c r="Q403" i="2"/>
  <c r="P403" i="2"/>
  <c r="O403" i="2"/>
  <c r="O386" i="2" s="1"/>
  <c r="N403" i="2"/>
  <c r="F403" i="2" s="1"/>
  <c r="M403" i="2"/>
  <c r="L403" i="2"/>
  <c r="K403" i="2"/>
  <c r="K386" i="2" s="1"/>
  <c r="J403" i="2"/>
  <c r="J386" i="2" s="1"/>
  <c r="I403" i="2"/>
  <c r="H403" i="2"/>
  <c r="G403" i="2"/>
  <c r="G386" i="2" s="1"/>
  <c r="E403" i="2"/>
  <c r="F399" i="2"/>
  <c r="F398" i="2"/>
  <c r="F397" i="2"/>
  <c r="F396" i="2"/>
  <c r="F395" i="2"/>
  <c r="F394" i="2"/>
  <c r="F393" i="2"/>
  <c r="F392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 s="1"/>
  <c r="E391" i="2"/>
  <c r="F388" i="2"/>
  <c r="Q386" i="2"/>
  <c r="P386" i="2"/>
  <c r="M386" i="2"/>
  <c r="L386" i="2"/>
  <c r="I386" i="2"/>
  <c r="H386" i="2"/>
  <c r="E386" i="2"/>
  <c r="E58" i="2"/>
  <c r="R57" i="2"/>
  <c r="Q57" i="2"/>
  <c r="P57" i="2"/>
  <c r="O57" i="2"/>
  <c r="N57" i="2"/>
  <c r="M57" i="2"/>
  <c r="L57" i="2"/>
  <c r="K57" i="2"/>
  <c r="J57" i="2"/>
  <c r="I57" i="2"/>
  <c r="F57" i="2" s="1"/>
  <c r="H57" i="2"/>
  <c r="G57" i="2"/>
  <c r="R56" i="2"/>
  <c r="Q56" i="2"/>
  <c r="P56" i="2"/>
  <c r="O56" i="2"/>
  <c r="N56" i="2"/>
  <c r="M56" i="2"/>
  <c r="L56" i="2"/>
  <c r="K56" i="2"/>
  <c r="J56" i="2"/>
  <c r="F56" i="2" s="1"/>
  <c r="I56" i="2"/>
  <c r="H56" i="2"/>
  <c r="G56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 s="1"/>
  <c r="R54" i="2"/>
  <c r="Q54" i="2"/>
  <c r="P54" i="2"/>
  <c r="O54" i="2"/>
  <c r="N54" i="2"/>
  <c r="M54" i="2"/>
  <c r="L54" i="2"/>
  <c r="K54" i="2"/>
  <c r="J54" i="2"/>
  <c r="I54" i="2"/>
  <c r="H54" i="2"/>
  <c r="F54" i="2" s="1"/>
  <c r="G54" i="2"/>
  <c r="R53" i="2"/>
  <c r="Q53" i="2"/>
  <c r="P53" i="2"/>
  <c r="O53" i="2"/>
  <c r="N53" i="2"/>
  <c r="M53" i="2"/>
  <c r="L53" i="2"/>
  <c r="K53" i="2"/>
  <c r="J53" i="2"/>
  <c r="I53" i="2"/>
  <c r="F53" i="2" s="1"/>
  <c r="H53" i="2"/>
  <c r="G53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 s="1"/>
  <c r="R50" i="2"/>
  <c r="Q50" i="2"/>
  <c r="P50" i="2"/>
  <c r="O50" i="2"/>
  <c r="N50" i="2"/>
  <c r="M50" i="2"/>
  <c r="L50" i="2"/>
  <c r="K50" i="2"/>
  <c r="J50" i="2"/>
  <c r="I50" i="2"/>
  <c r="H50" i="2"/>
  <c r="G50" i="2"/>
  <c r="F50" i="2" s="1"/>
  <c r="R49" i="2"/>
  <c r="Q49" i="2"/>
  <c r="P49" i="2"/>
  <c r="O49" i="2"/>
  <c r="N49" i="2"/>
  <c r="M49" i="2"/>
  <c r="L49" i="2"/>
  <c r="K49" i="2"/>
  <c r="J49" i="2"/>
  <c r="I49" i="2"/>
  <c r="F49" i="2" s="1"/>
  <c r="H49" i="2"/>
  <c r="G49" i="2"/>
  <c r="R48" i="2"/>
  <c r="Q48" i="2"/>
  <c r="P48" i="2"/>
  <c r="O48" i="2"/>
  <c r="N48" i="2"/>
  <c r="M48" i="2"/>
  <c r="L48" i="2"/>
  <c r="K48" i="2"/>
  <c r="J48" i="2"/>
  <c r="F48" i="2" s="1"/>
  <c r="I48" i="2"/>
  <c r="H48" i="2"/>
  <c r="G48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 s="1"/>
  <c r="R46" i="2"/>
  <c r="Q46" i="2"/>
  <c r="P46" i="2"/>
  <c r="O46" i="2"/>
  <c r="N46" i="2"/>
  <c r="M46" i="2"/>
  <c r="L46" i="2"/>
  <c r="K46" i="2"/>
  <c r="J46" i="2"/>
  <c r="I46" i="2"/>
  <c r="H46" i="2"/>
  <c r="G46" i="2"/>
  <c r="F46" i="2" s="1"/>
  <c r="R45" i="2"/>
  <c r="Q45" i="2"/>
  <c r="P45" i="2"/>
  <c r="O45" i="2"/>
  <c r="N45" i="2"/>
  <c r="M45" i="2"/>
  <c r="L45" i="2"/>
  <c r="K45" i="2"/>
  <c r="J45" i="2"/>
  <c r="I45" i="2"/>
  <c r="F45" i="2" s="1"/>
  <c r="H45" i="2"/>
  <c r="G45" i="2"/>
  <c r="R44" i="2"/>
  <c r="Q44" i="2"/>
  <c r="P44" i="2"/>
  <c r="O44" i="2"/>
  <c r="N44" i="2"/>
  <c r="N40" i="2" s="1"/>
  <c r="M44" i="2"/>
  <c r="L44" i="2"/>
  <c r="K44" i="2"/>
  <c r="J44" i="2"/>
  <c r="I44" i="2"/>
  <c r="H44" i="2"/>
  <c r="G44" i="2"/>
  <c r="F44" i="2"/>
  <c r="R43" i="2"/>
  <c r="Q43" i="2"/>
  <c r="P43" i="2"/>
  <c r="O43" i="2"/>
  <c r="O40" i="2" s="1"/>
  <c r="N43" i="2"/>
  <c r="M43" i="2"/>
  <c r="L43" i="2"/>
  <c r="K43" i="2"/>
  <c r="K40" i="2" s="1"/>
  <c r="J43" i="2"/>
  <c r="I43" i="2"/>
  <c r="H43" i="2"/>
  <c r="G43" i="2"/>
  <c r="G40" i="2" s="1"/>
  <c r="R42" i="2"/>
  <c r="Q42" i="2"/>
  <c r="P42" i="2"/>
  <c r="P40" i="2" s="1"/>
  <c r="O42" i="2"/>
  <c r="N42" i="2"/>
  <c r="M42" i="2"/>
  <c r="L42" i="2"/>
  <c r="L40" i="2" s="1"/>
  <c r="K42" i="2"/>
  <c r="J42" i="2"/>
  <c r="I42" i="2"/>
  <c r="H42" i="2"/>
  <c r="H40" i="2" s="1"/>
  <c r="G42" i="2"/>
  <c r="F42" i="2" s="1"/>
  <c r="R41" i="2"/>
  <c r="Q41" i="2"/>
  <c r="Q40" i="2" s="1"/>
  <c r="P41" i="2"/>
  <c r="O41" i="2"/>
  <c r="N41" i="2"/>
  <c r="M41" i="2"/>
  <c r="M40" i="2" s="1"/>
  <c r="L41" i="2"/>
  <c r="K41" i="2"/>
  <c r="J41" i="2"/>
  <c r="I41" i="2"/>
  <c r="I40" i="2" s="1"/>
  <c r="H41" i="2"/>
  <c r="G41" i="2"/>
  <c r="R40" i="2"/>
  <c r="J40" i="2"/>
  <c r="E40" i="2"/>
  <c r="E37" i="2"/>
  <c r="R36" i="2"/>
  <c r="R34" i="2" s="1"/>
  <c r="Q36" i="2"/>
  <c r="P36" i="2"/>
  <c r="O36" i="2"/>
  <c r="N36" i="2"/>
  <c r="N34" i="2" s="1"/>
  <c r="M36" i="2"/>
  <c r="L36" i="2"/>
  <c r="K36" i="2"/>
  <c r="J36" i="2"/>
  <c r="J34" i="2" s="1"/>
  <c r="I36" i="2"/>
  <c r="H36" i="2"/>
  <c r="G36" i="2"/>
  <c r="R35" i="2"/>
  <c r="Q35" i="2"/>
  <c r="P35" i="2"/>
  <c r="O35" i="2"/>
  <c r="O34" i="2" s="1"/>
  <c r="N35" i="2"/>
  <c r="M35" i="2"/>
  <c r="L35" i="2"/>
  <c r="K35" i="2"/>
  <c r="K34" i="2" s="1"/>
  <c r="J35" i="2"/>
  <c r="I35" i="2"/>
  <c r="H35" i="2"/>
  <c r="G35" i="2"/>
  <c r="F35" i="2" s="1"/>
  <c r="Q34" i="2"/>
  <c r="P34" i="2"/>
  <c r="M34" i="2"/>
  <c r="L34" i="2"/>
  <c r="I34" i="2"/>
  <c r="H34" i="2"/>
  <c r="E34" i="2"/>
  <c r="E31" i="2"/>
  <c r="E59" i="2" s="1"/>
  <c r="R30" i="2"/>
  <c r="Q30" i="2"/>
  <c r="P30" i="2"/>
  <c r="O30" i="2"/>
  <c r="N30" i="2"/>
  <c r="M30" i="2"/>
  <c r="L30" i="2"/>
  <c r="K30" i="2"/>
  <c r="J30" i="2"/>
  <c r="I30" i="2"/>
  <c r="H30" i="2"/>
  <c r="G30" i="2"/>
  <c r="F30" i="2" s="1"/>
  <c r="R29" i="2"/>
  <c r="Q29" i="2"/>
  <c r="P29" i="2"/>
  <c r="O29" i="2"/>
  <c r="N29" i="2"/>
  <c r="M29" i="2"/>
  <c r="L29" i="2"/>
  <c r="K29" i="2"/>
  <c r="J29" i="2"/>
  <c r="I29" i="2"/>
  <c r="F29" i="2" s="1"/>
  <c r="H29" i="2"/>
  <c r="G29" i="2"/>
  <c r="U28" i="2"/>
  <c r="R28" i="2"/>
  <c r="Q28" i="2"/>
  <c r="P28" i="2"/>
  <c r="O28" i="2"/>
  <c r="O26" i="2" s="1"/>
  <c r="O22" i="2" s="1"/>
  <c r="N28" i="2"/>
  <c r="M28" i="2"/>
  <c r="L28" i="2"/>
  <c r="K28" i="2"/>
  <c r="J28" i="2"/>
  <c r="I28" i="2"/>
  <c r="H28" i="2"/>
  <c r="G28" i="2"/>
  <c r="F28" i="2" s="1"/>
  <c r="R27" i="2"/>
  <c r="Q27" i="2"/>
  <c r="P27" i="2"/>
  <c r="P26" i="2" s="1"/>
  <c r="O27" i="2"/>
  <c r="N27" i="2"/>
  <c r="M27" i="2"/>
  <c r="L27" i="2"/>
  <c r="L26" i="2" s="1"/>
  <c r="L22" i="2" s="1"/>
  <c r="L12" i="2" s="1"/>
  <c r="K27" i="2"/>
  <c r="K26" i="2" s="1"/>
  <c r="K22" i="2" s="1"/>
  <c r="K12" i="2" s="1"/>
  <c r="J27" i="2"/>
  <c r="I27" i="2"/>
  <c r="H27" i="2"/>
  <c r="H26" i="2" s="1"/>
  <c r="G27" i="2"/>
  <c r="F27" i="2" s="1"/>
  <c r="R26" i="2"/>
  <c r="R22" i="2" s="1"/>
  <c r="R12" i="2" s="1"/>
  <c r="Q26" i="2"/>
  <c r="N26" i="2"/>
  <c r="M26" i="2"/>
  <c r="J26" i="2"/>
  <c r="J22" i="2" s="1"/>
  <c r="J12" i="2" s="1"/>
  <c r="I26" i="2"/>
  <c r="I22" i="2" s="1"/>
  <c r="I12" i="2" s="1"/>
  <c r="E26" i="2"/>
  <c r="F23" i="2"/>
  <c r="F21" i="2"/>
  <c r="F14" i="2" s="1"/>
  <c r="F26" i="3" l="1"/>
  <c r="F20" i="3" s="1"/>
  <c r="F13" i="3" s="1"/>
  <c r="F41" i="3"/>
  <c r="F60" i="3" s="1"/>
  <c r="F386" i="3"/>
  <c r="F12" i="3" s="1"/>
  <c r="F35" i="3"/>
  <c r="F38" i="3" s="1"/>
  <c r="I19" i="3"/>
  <c r="I12" i="3" s="1"/>
  <c r="Q19" i="3"/>
  <c r="Q12" i="3" s="1"/>
  <c r="G19" i="3"/>
  <c r="G12" i="3" s="1"/>
  <c r="H19" i="3"/>
  <c r="H12" i="3" s="1"/>
  <c r="K19" i="3"/>
  <c r="K12" i="3" s="1"/>
  <c r="G41" i="3"/>
  <c r="F29" i="3"/>
  <c r="K35" i="3"/>
  <c r="F26" i="2"/>
  <c r="H22" i="2"/>
  <c r="H12" i="2" s="1"/>
  <c r="P22" i="2"/>
  <c r="P12" i="2" s="1"/>
  <c r="N22" i="2"/>
  <c r="M22" i="2"/>
  <c r="M12" i="2" s="1"/>
  <c r="O12" i="2"/>
  <c r="Q22" i="2"/>
  <c r="Q12" i="2" s="1"/>
  <c r="N386" i="2"/>
  <c r="F386" i="2" s="1"/>
  <c r="F387" i="2" s="1"/>
  <c r="F41" i="2"/>
  <c r="G34" i="2"/>
  <c r="F43" i="2"/>
  <c r="F36" i="2"/>
  <c r="F34" i="2" s="1"/>
  <c r="F37" i="2" s="1"/>
  <c r="G26" i="2"/>
  <c r="G22" i="2" s="1"/>
  <c r="F22" i="2" l="1"/>
  <c r="G12" i="2"/>
  <c r="F31" i="2"/>
  <c r="N12" i="2"/>
  <c r="F40" i="2"/>
  <c r="F59" i="2" s="1"/>
  <c r="F20" i="2" l="1"/>
  <c r="F19" i="2" l="1"/>
  <c r="F12" i="2" s="1"/>
  <c r="F13" i="2"/>
  <c r="F20" i="1" l="1"/>
  <c r="F14" i="1" s="1"/>
  <c r="F355" i="1"/>
  <c r="R380" i="1"/>
  <c r="R370" i="1"/>
  <c r="R358" i="1"/>
  <c r="R401" i="1" l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F388" i="1"/>
  <c r="F387" i="1"/>
  <c r="F385" i="1"/>
  <c r="F384" i="1"/>
  <c r="F383" i="1"/>
  <c r="F382" i="1"/>
  <c r="F381" i="1"/>
  <c r="Q380" i="1"/>
  <c r="P380" i="1"/>
  <c r="O380" i="1"/>
  <c r="N380" i="1"/>
  <c r="M380" i="1"/>
  <c r="L380" i="1"/>
  <c r="K380" i="1"/>
  <c r="J380" i="1"/>
  <c r="I380" i="1"/>
  <c r="H380" i="1"/>
  <c r="G380" i="1"/>
  <c r="F386" i="1" s="1"/>
  <c r="E380" i="1"/>
  <c r="F375" i="1"/>
  <c r="F374" i="1"/>
  <c r="F373" i="1"/>
  <c r="F372" i="1"/>
  <c r="F371" i="1"/>
  <c r="Q370" i="1"/>
  <c r="P370" i="1"/>
  <c r="O370" i="1"/>
  <c r="N370" i="1"/>
  <c r="M370" i="1"/>
  <c r="L370" i="1"/>
  <c r="K370" i="1"/>
  <c r="J370" i="1"/>
  <c r="I370" i="1"/>
  <c r="H370" i="1"/>
  <c r="G370" i="1"/>
  <c r="E370" i="1"/>
  <c r="F366" i="1"/>
  <c r="F365" i="1"/>
  <c r="F363" i="1"/>
  <c r="F362" i="1"/>
  <c r="F361" i="1"/>
  <c r="F360" i="1"/>
  <c r="F359" i="1"/>
  <c r="Q358" i="1"/>
  <c r="P358" i="1"/>
  <c r="O358" i="1"/>
  <c r="N358" i="1"/>
  <c r="M358" i="1"/>
  <c r="L358" i="1"/>
  <c r="K358" i="1"/>
  <c r="J358" i="1"/>
  <c r="I358" i="1"/>
  <c r="H358" i="1"/>
  <c r="G358" i="1"/>
  <c r="E358" i="1"/>
  <c r="F364" i="1" l="1"/>
  <c r="F358" i="1"/>
  <c r="F376" i="1"/>
  <c r="F370" i="1"/>
  <c r="I353" i="1"/>
  <c r="M353" i="1"/>
  <c r="Q353" i="1"/>
  <c r="H353" i="1"/>
  <c r="L353" i="1"/>
  <c r="P353" i="1"/>
  <c r="J353" i="1"/>
  <c r="N353" i="1"/>
  <c r="R353" i="1"/>
  <c r="F380" i="1"/>
  <c r="K353" i="1"/>
  <c r="O353" i="1"/>
  <c r="E353" i="1"/>
  <c r="G353" i="1"/>
  <c r="F353" i="1" l="1"/>
  <c r="F354" i="1" s="1"/>
  <c r="F21" i="1" l="1"/>
  <c r="R55" i="1" l="1"/>
  <c r="Q55" i="1"/>
  <c r="P55" i="1"/>
  <c r="O55" i="1"/>
  <c r="N55" i="1"/>
  <c r="M55" i="1"/>
  <c r="L55" i="1"/>
  <c r="K55" i="1"/>
  <c r="J55" i="1"/>
  <c r="I55" i="1"/>
  <c r="H55" i="1"/>
  <c r="R54" i="1"/>
  <c r="Q54" i="1"/>
  <c r="P54" i="1"/>
  <c r="O54" i="1"/>
  <c r="N54" i="1"/>
  <c r="M54" i="1"/>
  <c r="L54" i="1"/>
  <c r="K54" i="1"/>
  <c r="J54" i="1"/>
  <c r="I54" i="1"/>
  <c r="H54" i="1"/>
  <c r="G55" i="1"/>
  <c r="G54" i="1"/>
  <c r="R53" i="1"/>
  <c r="Q53" i="1"/>
  <c r="P53" i="1"/>
  <c r="O53" i="1"/>
  <c r="N53" i="1"/>
  <c r="M53" i="1"/>
  <c r="L53" i="1"/>
  <c r="K53" i="1"/>
  <c r="J53" i="1"/>
  <c r="I53" i="1"/>
  <c r="H53" i="1"/>
  <c r="G53" i="1"/>
  <c r="R52" i="1"/>
  <c r="Q52" i="1"/>
  <c r="P52" i="1"/>
  <c r="O52" i="1"/>
  <c r="N52" i="1"/>
  <c r="M52" i="1"/>
  <c r="L52" i="1"/>
  <c r="K52" i="1"/>
  <c r="J52" i="1"/>
  <c r="I52" i="1"/>
  <c r="H52" i="1"/>
  <c r="G52" i="1"/>
  <c r="R51" i="1"/>
  <c r="Q51" i="1"/>
  <c r="P51" i="1"/>
  <c r="O51" i="1"/>
  <c r="N51" i="1"/>
  <c r="M51" i="1"/>
  <c r="L51" i="1"/>
  <c r="K51" i="1"/>
  <c r="J51" i="1"/>
  <c r="I51" i="1"/>
  <c r="H51" i="1"/>
  <c r="G51" i="1"/>
  <c r="R50" i="1"/>
  <c r="Q50" i="1"/>
  <c r="P50" i="1"/>
  <c r="O50" i="1"/>
  <c r="N50" i="1"/>
  <c r="M50" i="1"/>
  <c r="L50" i="1"/>
  <c r="K50" i="1"/>
  <c r="J50" i="1"/>
  <c r="I50" i="1"/>
  <c r="H50" i="1"/>
  <c r="G50" i="1"/>
  <c r="R49" i="1"/>
  <c r="Q49" i="1"/>
  <c r="P49" i="1"/>
  <c r="O49" i="1"/>
  <c r="N49" i="1"/>
  <c r="M49" i="1"/>
  <c r="L49" i="1"/>
  <c r="K49" i="1"/>
  <c r="J49" i="1"/>
  <c r="I49" i="1"/>
  <c r="H49" i="1"/>
  <c r="R48" i="1"/>
  <c r="Q48" i="1"/>
  <c r="P48" i="1"/>
  <c r="O48" i="1"/>
  <c r="N48" i="1"/>
  <c r="M48" i="1"/>
  <c r="L48" i="1"/>
  <c r="K48" i="1"/>
  <c r="J48" i="1"/>
  <c r="I48" i="1"/>
  <c r="H48" i="1"/>
  <c r="G49" i="1"/>
  <c r="G48" i="1"/>
  <c r="R47" i="1"/>
  <c r="Q47" i="1"/>
  <c r="P47" i="1"/>
  <c r="O47" i="1"/>
  <c r="N47" i="1"/>
  <c r="M47" i="1"/>
  <c r="L47" i="1"/>
  <c r="K47" i="1"/>
  <c r="J47" i="1"/>
  <c r="I47" i="1"/>
  <c r="H47" i="1"/>
  <c r="G47" i="1"/>
  <c r="R46" i="1"/>
  <c r="Q46" i="1"/>
  <c r="P46" i="1"/>
  <c r="O46" i="1"/>
  <c r="N46" i="1"/>
  <c r="M46" i="1"/>
  <c r="L46" i="1"/>
  <c r="K46" i="1"/>
  <c r="J46" i="1"/>
  <c r="I46" i="1"/>
  <c r="H46" i="1"/>
  <c r="G46" i="1"/>
  <c r="R45" i="1"/>
  <c r="Q45" i="1"/>
  <c r="P45" i="1"/>
  <c r="O45" i="1"/>
  <c r="N45" i="1"/>
  <c r="M45" i="1"/>
  <c r="L45" i="1"/>
  <c r="K45" i="1"/>
  <c r="J45" i="1"/>
  <c r="I45" i="1"/>
  <c r="H45" i="1"/>
  <c r="G45" i="1"/>
  <c r="R44" i="1"/>
  <c r="Q44" i="1"/>
  <c r="P44" i="1"/>
  <c r="O44" i="1"/>
  <c r="N44" i="1"/>
  <c r="M44" i="1"/>
  <c r="L44" i="1"/>
  <c r="K44" i="1"/>
  <c r="J44" i="1"/>
  <c r="I44" i="1"/>
  <c r="H44" i="1"/>
  <c r="G44" i="1"/>
  <c r="R43" i="1"/>
  <c r="Q43" i="1"/>
  <c r="P43" i="1"/>
  <c r="O43" i="1"/>
  <c r="N43" i="1"/>
  <c r="M43" i="1"/>
  <c r="L43" i="1"/>
  <c r="K43" i="1"/>
  <c r="J43" i="1"/>
  <c r="I43" i="1"/>
  <c r="H43" i="1"/>
  <c r="G43" i="1"/>
  <c r="R42" i="1"/>
  <c r="Q42" i="1"/>
  <c r="P42" i="1"/>
  <c r="O42" i="1"/>
  <c r="N42" i="1"/>
  <c r="M42" i="1"/>
  <c r="L42" i="1"/>
  <c r="K42" i="1"/>
  <c r="J42" i="1"/>
  <c r="I42" i="1"/>
  <c r="H42" i="1"/>
  <c r="G42" i="1"/>
  <c r="R41" i="1"/>
  <c r="Q41" i="1"/>
  <c r="P41" i="1"/>
  <c r="O41" i="1"/>
  <c r="N41" i="1"/>
  <c r="M41" i="1"/>
  <c r="L41" i="1"/>
  <c r="K41" i="1"/>
  <c r="J41" i="1"/>
  <c r="I41" i="1"/>
  <c r="H41" i="1"/>
  <c r="G41" i="1"/>
  <c r="R40" i="1"/>
  <c r="Q40" i="1"/>
  <c r="P40" i="1"/>
  <c r="O40" i="1"/>
  <c r="N40" i="1"/>
  <c r="M40" i="1"/>
  <c r="L40" i="1"/>
  <c r="K40" i="1"/>
  <c r="J40" i="1"/>
  <c r="I40" i="1"/>
  <c r="H40" i="1"/>
  <c r="G40" i="1"/>
  <c r="R39" i="1"/>
  <c r="Q39" i="1"/>
  <c r="P39" i="1"/>
  <c r="O39" i="1"/>
  <c r="N39" i="1"/>
  <c r="M39" i="1"/>
  <c r="L39" i="1"/>
  <c r="K39" i="1"/>
  <c r="J39" i="1"/>
  <c r="I39" i="1"/>
  <c r="H39" i="1"/>
  <c r="G39" i="1"/>
  <c r="R34" i="1"/>
  <c r="R33" i="1"/>
  <c r="Q34" i="1"/>
  <c r="Q33" i="1"/>
  <c r="P34" i="1"/>
  <c r="P33" i="1"/>
  <c r="O34" i="1"/>
  <c r="O33" i="1"/>
  <c r="N34" i="1"/>
  <c r="N33" i="1"/>
  <c r="M34" i="1"/>
  <c r="M33" i="1"/>
  <c r="L34" i="1"/>
  <c r="L33" i="1"/>
  <c r="K34" i="1"/>
  <c r="K33" i="1"/>
  <c r="J34" i="1"/>
  <c r="J33" i="1"/>
  <c r="I34" i="1"/>
  <c r="I33" i="1"/>
  <c r="H34" i="1"/>
  <c r="H33" i="1"/>
  <c r="G34" i="1"/>
  <c r="G33" i="1"/>
  <c r="R32" i="1" l="1"/>
  <c r="R38" i="1"/>
  <c r="R27" i="1"/>
  <c r="Q27" i="1"/>
  <c r="P27" i="1"/>
  <c r="O28" i="1"/>
  <c r="O27" i="1"/>
  <c r="N27" i="1"/>
  <c r="M27" i="1"/>
  <c r="L27" i="1"/>
  <c r="K27" i="1"/>
  <c r="J27" i="1"/>
  <c r="R28" i="1" l="1"/>
  <c r="R26" i="1"/>
  <c r="R25" i="1"/>
  <c r="Q28" i="1"/>
  <c r="Q26" i="1"/>
  <c r="Q25" i="1"/>
  <c r="P28" i="1"/>
  <c r="P26" i="1"/>
  <c r="P25" i="1"/>
  <c r="O26" i="1"/>
  <c r="O25" i="1"/>
  <c r="N28" i="1"/>
  <c r="N26" i="1"/>
  <c r="N25" i="1"/>
  <c r="M28" i="1"/>
  <c r="M26" i="1"/>
  <c r="M25" i="1"/>
  <c r="L28" i="1"/>
  <c r="L26" i="1"/>
  <c r="L25" i="1"/>
  <c r="K28" i="1"/>
  <c r="K26" i="1"/>
  <c r="K25" i="1"/>
  <c r="J28" i="1"/>
  <c r="J26" i="1"/>
  <c r="J25" i="1"/>
  <c r="I28" i="1"/>
  <c r="I27" i="1"/>
  <c r="I26" i="1"/>
  <c r="I25" i="1"/>
  <c r="H28" i="1"/>
  <c r="H27" i="1"/>
  <c r="H26" i="1"/>
  <c r="H25" i="1"/>
  <c r="G28" i="1"/>
  <c r="G26" i="1"/>
  <c r="G25" i="1"/>
  <c r="G27" i="1"/>
  <c r="R24" i="1" l="1"/>
  <c r="R18" i="1" s="1"/>
  <c r="R12" i="1" s="1"/>
  <c r="P38" i="1"/>
  <c r="N38" i="1"/>
  <c r="M38" i="1"/>
  <c r="L38" i="1"/>
  <c r="K38" i="1"/>
  <c r="I38" i="1"/>
  <c r="L32" i="1"/>
  <c r="I32" i="1"/>
  <c r="F40" i="1" l="1"/>
  <c r="F47" i="1"/>
  <c r="F49" i="1"/>
  <c r="J32" i="1"/>
  <c r="H32" i="1"/>
  <c r="F51" i="1" l="1"/>
  <c r="F53" i="1"/>
  <c r="F45" i="1"/>
  <c r="F48" i="1"/>
  <c r="G32" i="1"/>
  <c r="H38" i="1"/>
  <c r="J38" i="1"/>
  <c r="G38" i="1"/>
  <c r="F55" i="1"/>
  <c r="F46" i="1"/>
  <c r="F54" i="1" l="1"/>
  <c r="F52" i="1"/>
  <c r="F50" i="1"/>
  <c r="F43" i="1"/>
  <c r="F41" i="1"/>
  <c r="E38" i="1"/>
  <c r="M32" i="1"/>
  <c r="K32" i="1"/>
  <c r="E32" i="1"/>
  <c r="E24" i="1"/>
  <c r="E18" i="1" l="1"/>
  <c r="E12" i="1" s="1"/>
  <c r="F42" i="1"/>
  <c r="O38" i="1"/>
  <c r="F44" i="1" s="1"/>
  <c r="F39" i="1"/>
  <c r="Q38" i="1"/>
  <c r="F26" i="1"/>
  <c r="F27" i="1"/>
  <c r="O32" i="1"/>
  <c r="F34" i="1"/>
  <c r="N32" i="1"/>
  <c r="P32" i="1"/>
  <c r="Q32" i="1"/>
  <c r="F33" i="1"/>
  <c r="F32" i="1" s="1"/>
  <c r="F31" i="1" s="1"/>
  <c r="F38" i="1" l="1"/>
  <c r="F37" i="1" s="1"/>
  <c r="F18" i="1" s="1"/>
  <c r="F12" i="1" s="1"/>
  <c r="Q24" i="1" l="1"/>
  <c r="Q18" i="1" s="1"/>
  <c r="Q12" i="1" s="1"/>
  <c r="P24" i="1"/>
  <c r="P18" i="1" s="1"/>
  <c r="P12" i="1" s="1"/>
  <c r="O24" i="1"/>
  <c r="O18" i="1" s="1"/>
  <c r="O12" i="1" s="1"/>
  <c r="N24" i="1"/>
  <c r="N18" i="1" s="1"/>
  <c r="N12" i="1" s="1"/>
  <c r="M24" i="1"/>
  <c r="M18" i="1" s="1"/>
  <c r="M12" i="1" s="1"/>
  <c r="L24" i="1"/>
  <c r="L18" i="1" s="1"/>
  <c r="L12" i="1" s="1"/>
  <c r="K24" i="1"/>
  <c r="K18" i="1" s="1"/>
  <c r="K12" i="1" s="1"/>
  <c r="J24" i="1"/>
  <c r="J18" i="1" s="1"/>
  <c r="J12" i="1" s="1"/>
  <c r="F25" i="1"/>
  <c r="H24" i="1"/>
  <c r="H18" i="1" s="1"/>
  <c r="H12" i="1" s="1"/>
  <c r="G24" i="1"/>
  <c r="G18" i="1" s="1"/>
  <c r="G12" i="1" s="1"/>
  <c r="I24" i="1"/>
  <c r="I18" i="1" s="1"/>
  <c r="I12" i="1" s="1"/>
  <c r="F28" i="1"/>
  <c r="F24" i="1" l="1"/>
  <c r="F19" i="1" s="1"/>
  <c r="F13" i="1" s="1"/>
</calcChain>
</file>

<file path=xl/sharedStrings.xml><?xml version="1.0" encoding="utf-8"?>
<sst xmlns="http://schemas.openxmlformats.org/spreadsheetml/2006/main" count="1362" uniqueCount="173">
  <si>
    <t>(3) Categoria Programática y Partida Presupuestaria y Naturaleza de los servicios</t>
  </si>
  <si>
    <t>(4) JORNAL DIARIO</t>
  </si>
  <si>
    <t>(5) NÚMERO DE CONTRATOS</t>
  </si>
  <si>
    <t>(6)</t>
  </si>
  <si>
    <t>(7) PROGRAMACION MENSUAL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</si>
  <si>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</si>
  <si>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</si>
  <si>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</si>
  <si>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</si>
  <si>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</si>
  <si>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</si>
  <si>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</si>
  <si>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</si>
  <si>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</si>
  <si>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TECHO TOTAL</t>
  </si>
  <si>
    <t xml:space="preserve">DIAS </t>
  </si>
  <si>
    <t>PEON VIGILANTE IV</t>
  </si>
  <si>
    <t>PILOTO II VEHICULOS PESADOS</t>
  </si>
  <si>
    <t>PEON VIGIALNTE V</t>
  </si>
  <si>
    <t>CONSERJE</t>
  </si>
  <si>
    <t>SEPTIEMBRE</t>
  </si>
  <si>
    <t>OCTUBRE</t>
  </si>
  <si>
    <t>NOVIEMBRE</t>
  </si>
  <si>
    <t>DICIEMBRE</t>
  </si>
  <si>
    <t xml:space="preserve">PROGRAMACION DE PUESTOS RENGLON 031 "JORNALES" </t>
  </si>
  <si>
    <t>(1) ENTIDAD: MINISTERIO DE CULTURA Y DEPORTES</t>
  </si>
  <si>
    <t xml:space="preserve">(2) FUENTE DE FINANCIAMIENTO: </t>
  </si>
  <si>
    <t>SECCIÓN DE SERVICIOS GENERALES</t>
  </si>
  <si>
    <t>11130015-102-00-0101-0008-02-11-00-000-001-000-031-11</t>
  </si>
  <si>
    <t>DIFUSIÓN DE LAS ARTES</t>
  </si>
  <si>
    <t>CENTRO CULTURAL DE ESCUINTLA, "ARISTIDES CRESPO VILLEGAS"</t>
  </si>
  <si>
    <t>11130015-102-00-0501-0001-02-11-00-000-004-000-031-11</t>
  </si>
  <si>
    <t>CENTRO CULTURAL MIGUEL ANGEL ASTURIAS</t>
  </si>
  <si>
    <t>11130015-102-00-0101-0037-02-11-00-000-004-000-031-11</t>
  </si>
  <si>
    <t>TRAMOYISTA</t>
  </si>
  <si>
    <t>ENCARGADA II DE OPERACIONES DE MAQUINARIA Y EQUIPO</t>
  </si>
  <si>
    <t>JARDINERO I</t>
  </si>
  <si>
    <t>TRABAJADORA VIVANDERA</t>
  </si>
  <si>
    <t>HERRERO II</t>
  </si>
  <si>
    <t>ELECTRICISTA III</t>
  </si>
  <si>
    <t>HERRERO III</t>
  </si>
  <si>
    <t>ELECTRICISTA II</t>
  </si>
  <si>
    <t>MENSAJERO II</t>
  </si>
  <si>
    <t>JARDINERO II</t>
  </si>
  <si>
    <t>CARPINTERO IV</t>
  </si>
  <si>
    <t>BODEGUERO IV</t>
  </si>
  <si>
    <t>OPERADOR DE EQUIPO</t>
  </si>
  <si>
    <t>DIRECCIÓN Y COORDINACIÓN</t>
  </si>
  <si>
    <t>UNIDAD EJECUTORA 102 DIRECCIÓN GENERAL DE LAS ARTES</t>
  </si>
  <si>
    <t>EJERCICIO FISCAL 2022</t>
  </si>
  <si>
    <t>PENDIENTE DE PROGRAMAR</t>
  </si>
  <si>
    <t>Pendiente de Programar</t>
  </si>
  <si>
    <t>PROGRAMADO</t>
  </si>
  <si>
    <t>UNIDAD EJECUTORA 103 DIRECCION GENERAL DEL PATRIMONIO CULTURAL Y NATURAL</t>
  </si>
  <si>
    <t>(6) TOTAL</t>
  </si>
  <si>
    <t>Ministerio de Cultura y Deportes</t>
  </si>
  <si>
    <t>TOTAL UE</t>
  </si>
  <si>
    <t>FUENTE 11</t>
  </si>
  <si>
    <t>2021-1113-0015-103-12-00-000-001-000-031-0101-11-0000-0000</t>
  </si>
  <si>
    <t>Modificado</t>
  </si>
  <si>
    <t>AUXILIAR MISCELÁNEO</t>
  </si>
  <si>
    <t>TALLERISTA</t>
  </si>
  <si>
    <t>MAESTRO DE OBRAS</t>
  </si>
  <si>
    <t>MENSAJERO I</t>
  </si>
  <si>
    <t>PEÓN VIGILANTE V</t>
  </si>
  <si>
    <t>PILOTO I DE VEHÍCULOS LIVIANOS</t>
  </si>
  <si>
    <t>SERVICIOS DE INVESTIGACIÓN, CATALOGACIÓN Y REGISTRO DE BIENES CULTURALES</t>
  </si>
  <si>
    <t>2021-11130015-103-12-00-000-002-000-031-11-0000-0000</t>
  </si>
  <si>
    <t>2021-1113-0015-103-12-00-000-002-000-031-0101-11-0000-0000</t>
  </si>
  <si>
    <t>ALBAÑIL I</t>
  </si>
  <si>
    <t>2021-1113-0015-103-12-00-000-002-000-031-1708-11-0000-0000</t>
  </si>
  <si>
    <t>SERVICIOS DE ADMINISTRACIÓN Y PROTECCIÓN DE PARQUES, SITIOS ARQUEOLÓGICOS Y ZONAS DE RESCATE CULTURAL Y NATURAL</t>
  </si>
  <si>
    <t>2021-11130015-103-12-00-000-003-000-031-11-0000-0000</t>
  </si>
  <si>
    <t>2021-1113-0015-103-12-00-000-003-000-031-1109-11-0000-0000</t>
  </si>
  <si>
    <t>AUXILIAR DE BODEGA</t>
  </si>
  <si>
    <t>AUXILIAR DE TOPOGRAFÍA III</t>
  </si>
  <si>
    <t>BODEGUERO II</t>
  </si>
  <si>
    <t>CAPORAL</t>
  </si>
  <si>
    <t>CONDUCTOR DE VEHÍCULOS LIVIANOS</t>
  </si>
  <si>
    <t>PEÓN</t>
  </si>
  <si>
    <t>PEÓN VIGILANTE II</t>
  </si>
  <si>
    <t>PEÓN VIVANDERA</t>
  </si>
  <si>
    <t>PERFORADOR DE SUELOS</t>
  </si>
  <si>
    <t>2021-1113-0015-103-12-00-000-003-000-031-1701-11-0000-0000</t>
  </si>
  <si>
    <t>ALBAÑIL II</t>
  </si>
  <si>
    <t>ALBAÑIL III</t>
  </si>
  <si>
    <t>PEÓN VIGILANTE I</t>
  </si>
  <si>
    <t>2021-1113-0015-103-12-00-000-003-000-031-0101-11-0000-0000</t>
  </si>
  <si>
    <t>2021-1113-0015-103-12-00-000-003-000-031-0403-11-0000-0000</t>
  </si>
  <si>
    <t>CARPINTERO I</t>
  </si>
  <si>
    <t>2021-1113-0015-103-12-00-000-003-000-031-1301-11-0000-0000</t>
  </si>
  <si>
    <t>2021-1113-0015-103-12-00-000-003-000-031-0406-11-0000-0000</t>
  </si>
  <si>
    <t>2021-1113-0015-103-12-00-000-003-000-031-1401-11-0000-0000</t>
  </si>
  <si>
    <t>2021-1113-0015-103-12-00-000-003-000-031-1704-11-0000-0000</t>
  </si>
  <si>
    <t>2021-1113-0015-103-12-00-000-003-000-031-1710-11-0000-0000</t>
  </si>
  <si>
    <t>SERVICIOS DE ADMINISTRACION DE MUSEOS</t>
  </si>
  <si>
    <t>2021-11130015-103-12-00-000-004-000-031-11-0000-0000</t>
  </si>
  <si>
    <t>2021-1113-0015-103-12-00-000-004-000-031-0101-11-0000-0000</t>
  </si>
  <si>
    <t>ALBAÑIL V</t>
  </si>
  <si>
    <t>AUXIIAR MISCELANEO</t>
  </si>
  <si>
    <t>CARPINTERO II</t>
  </si>
  <si>
    <t>CARPINTERO V</t>
  </si>
  <si>
    <t>2021-1113-0015-103-12-00-000-004-000-031-0301-11-0000-0000</t>
  </si>
  <si>
    <t>EMBALADOR</t>
  </si>
  <si>
    <t>2021-1113-0015-103-12-00-000-004-000-031-0306-11-0000-0000</t>
  </si>
  <si>
    <t>2021-1113-0015-103-12-00-000-004-000-031-0503-11-0000-0000</t>
  </si>
  <si>
    <t>2021-1113-0015-103-12-00-000-004-000-031-1401-11-0000-0000</t>
  </si>
  <si>
    <t>2021-1113-0015-103-12-00-000-004-000-031-1701-11-0000-0000</t>
  </si>
  <si>
    <t>2021-1113-0015-103-12-00-000-004-000-031-1708-11-0000-0000</t>
  </si>
  <si>
    <t xml:space="preserve">ALBAÑIL I </t>
  </si>
  <si>
    <t>SERVICIOS DE ADMINISTRACIÓN DEL PATRIMONIO BIBLIOGRÁFICO Y DOCUMENTAL</t>
  </si>
  <si>
    <t>2021-11130015-103-12-00-000-006-000-031-0101-11-0000-0000</t>
  </si>
  <si>
    <t>BODEGUERO I</t>
  </si>
  <si>
    <t>ENCUADERNADOR</t>
  </si>
  <si>
    <t>PEON VIGILANTE I</t>
  </si>
  <si>
    <t>SERVICIOS DE CONSERVACIÓN Y RESTAURACIÓN DE BIENES CULTURALES</t>
  </si>
  <si>
    <t>2021-11130015-103-12-00-000-008-000-031-0101-11-0000-0000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</si>
  <si>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</si>
  <si>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</si>
  <si>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</si>
  <si>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</si>
  <si>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</si>
  <si>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 xml:space="preserve">CARPINTERO I </t>
  </si>
  <si>
    <t>SERVICIOS DE RESCATE Y CONSERVACIÓN DE SITIOS ARQUEOLÓGICOS Y PREHISPÁNICOS</t>
  </si>
  <si>
    <t>2021-1113-0015-103-12-00-000-009-000-031-1701-11-0000-0000</t>
  </si>
  <si>
    <t>COCINERO</t>
  </si>
  <si>
    <t>FUENTE 29</t>
  </si>
  <si>
    <t>2021-11130015-103-12-00-000-003-000-031-29-0101-0005</t>
  </si>
  <si>
    <t>2021-1113-0015-103-12-00-000-003-000-031-0101-29-0101-0005</t>
  </si>
  <si>
    <t>2021-1113-0015-103-12-00-000-003-000-031-0403-29-0101-0005</t>
  </si>
  <si>
    <t>2021-1113-0015-103-12-00-000-003-000-031-0406-29-0101-0005</t>
  </si>
  <si>
    <t>2021-1113-0015-103-12-00-000-003-000-031-1301-29-0101-0005</t>
  </si>
  <si>
    <t>2021-1113-0015-103-12-00-000-003-000-031-1401-29-0101-0005</t>
  </si>
  <si>
    <t>2021-1113-0015-103-12-00-000-003-000-031-1701-29-0101-0005</t>
  </si>
  <si>
    <t>2021-1113-0015-103-12-00-000-004-000-031-0301-29-0101-0005</t>
  </si>
  <si>
    <t>FUENTE 31</t>
  </si>
  <si>
    <t>2021-1113-0015-103-12-00-000-003-000-031-1805-31-0000-0000</t>
  </si>
  <si>
    <t>MODIFICADO</t>
  </si>
  <si>
    <t>2021-1113-0015-103-12-00-000-004-000-031-0301-31-0000-0000</t>
  </si>
  <si>
    <t>ADMINISTRACION DEL PARQUE NACIONAL TIKAL</t>
  </si>
  <si>
    <t>2021-1113-0015-103-12-00-000-007-000-031-1701-31-0000-0000</t>
  </si>
  <si>
    <t>2021-1113-0015-103-12-00-000-003-000-031-1805-32-0000-0000</t>
  </si>
  <si>
    <t>AUXILIAR DE MECÁNICA</t>
  </si>
  <si>
    <t>AUXILIAR DE TOPOGRAFÍA  IV</t>
  </si>
  <si>
    <t>PILOTO II DE VEHÍCULOS PESADOS</t>
  </si>
  <si>
    <t>DIRECCIÓN GENERAL DEL DEPORTE Y LA RECREACIÓN</t>
  </si>
  <si>
    <t>DIRECCIÓN Y COORDINACION</t>
  </si>
  <si>
    <t>2021-11130015-104-00-13-00-000-001-000-031-0101-22</t>
  </si>
  <si>
    <t>PILOTO I</t>
  </si>
  <si>
    <t xml:space="preserve">PINTOR II </t>
  </si>
  <si>
    <t>DIRECCIÓN DE ÁREAS SUSTANTIVA</t>
  </si>
  <si>
    <t>2021-11130015-104-00-13-00-000-002-000-031-0101-22</t>
  </si>
  <si>
    <t xml:space="preserve">AUXILIAR DE BODEGA </t>
  </si>
  <si>
    <t>CENTROS DEPORTIVOS</t>
  </si>
  <si>
    <t>2021-11130015-104-00-13-00-000-003-000-031-0101-22</t>
  </si>
  <si>
    <t>HERRERO IV</t>
  </si>
  <si>
    <t>PROGRAMA MUJER</t>
  </si>
  <si>
    <t>2021-11130015-104-00-13-00-000-004-000-031-0101-22</t>
  </si>
  <si>
    <t>PROGRAMA JUVENTUD</t>
  </si>
  <si>
    <t>2021-11130015-104-00-13-00-000-005-000-031-0101-22</t>
  </si>
  <si>
    <t>PROGRAMA INCLUSIÓN Y CONVIVENCIA</t>
  </si>
  <si>
    <t>2021-11130015-104-00-13-00-000-007-000-031-0101-22</t>
  </si>
  <si>
    <t>FESTIVALES DEPORTIVOS</t>
  </si>
  <si>
    <t>2021-11130015-104-00-13-00-000-008-000-031-0101-22</t>
  </si>
  <si>
    <t>PROGRAMACIÓN INICIAL RENGLÓN 031 "JORNALES"</t>
  </si>
  <si>
    <t>REPROGRAMACIÓN RENGLÓN 031 "JORNALES"</t>
  </si>
  <si>
    <t>TRASFERENCIA</t>
  </si>
  <si>
    <t>SALDO PARA EJECUTAR</t>
  </si>
  <si>
    <t xml:space="preserve">TOTAL EJECUTADO </t>
  </si>
  <si>
    <t>TRANSFERENCIA</t>
  </si>
  <si>
    <t>FUENTE 32</t>
  </si>
  <si>
    <t>PROGRAMACIÓN RENGLÓN 031 "JORNALES"</t>
  </si>
  <si>
    <t>PENDIENTE DE REPROGRAMAR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</si>
</sst>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&quot;Q&quot;#,##0.00"/>
    <numFmt numFmtId="167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</cellStyleXfs>
  <cellXfs count="617">
    <xf numFmtId="0" fontId="0" fillId="0" borderId="0" xfId="0"/>
    <xf numFmtId="4" fontId="0" fillId="0" borderId="0" xfId="0" applyNumberFormat="1"/>
    <xf numFmtId="0" fontId="5" fillId="0" borderId="0" xfId="2" applyFont="1"/>
    <xf numFmtId="4" fontId="2" fillId="2" borderId="0" xfId="2" applyNumberFormat="1" applyFont="1" applyFill="1" applyBorder="1" applyAlignment="1">
      <alignment vertical="center"/>
    </xf>
    <xf numFmtId="0" fontId="0" fillId="0" borderId="0" xfId="0" applyAlignment="1"/>
    <xf numFmtId="0" fontId="5" fillId="0" borderId="0" xfId="2" applyFont="1" applyAlignment="1">
      <alignment horizontal="left"/>
    </xf>
    <xf numFmtId="0" fontId="2" fillId="0" borderId="0" xfId="2" applyFont="1"/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/>
    </xf>
    <xf numFmtId="164" fontId="8" fillId="6" borderId="5" xfId="1" applyNumberFormat="1" applyFont="1" applyFill="1" applyBorder="1" applyAlignment="1">
      <alignment horizontal="center"/>
    </xf>
    <xf numFmtId="0" fontId="9" fillId="5" borderId="5" xfId="1" applyFont="1" applyFill="1" applyBorder="1" applyAlignment="1">
      <alignment horizontal="center" vertical="center"/>
    </xf>
    <xf numFmtId="164" fontId="9" fillId="5" borderId="5" xfId="1" applyNumberFormat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8" fillId="7" borderId="4" xfId="2" applyFont="1" applyFill="1" applyBorder="1" applyAlignment="1">
      <alignment horizontal="center" vertical="center"/>
    </xf>
    <xf numFmtId="0" fontId="11" fillId="7" borderId="5" xfId="1" applyFont="1" applyFill="1" applyBorder="1" applyAlignment="1">
      <alignment horizontal="right" vertical="center" wrapText="1"/>
    </xf>
    <xf numFmtId="0" fontId="10" fillId="7" borderId="5" xfId="2" applyFont="1" applyFill="1" applyBorder="1" applyAlignment="1">
      <alignment horizontal="center" vertical="center" wrapText="1"/>
    </xf>
    <xf numFmtId="1" fontId="8" fillId="7" borderId="5" xfId="2" applyNumberFormat="1" applyFont="1" applyFill="1" applyBorder="1" applyAlignment="1">
      <alignment horizontal="center" vertical="center"/>
    </xf>
    <xf numFmtId="4" fontId="9" fillId="7" borderId="5" xfId="2" applyNumberFormat="1" applyFont="1" applyFill="1" applyBorder="1" applyAlignment="1">
      <alignment vertical="center"/>
    </xf>
    <xf numFmtId="4" fontId="8" fillId="7" borderId="5" xfId="2" applyNumberFormat="1" applyFont="1" applyFill="1" applyBorder="1" applyAlignment="1">
      <alignment vertical="center"/>
    </xf>
    <xf numFmtId="4" fontId="8" fillId="7" borderId="6" xfId="2" applyNumberFormat="1" applyFont="1" applyFill="1" applyBorder="1" applyAlignment="1">
      <alignment vertical="center"/>
    </xf>
    <xf numFmtId="1" fontId="9" fillId="7" borderId="5" xfId="2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 wrapText="1"/>
    </xf>
    <xf numFmtId="4" fontId="2" fillId="2" borderId="0" xfId="2" applyNumberFormat="1" applyFont="1" applyFill="1" applyAlignment="1">
      <alignment vertical="center"/>
    </xf>
    <xf numFmtId="44" fontId="8" fillId="0" borderId="5" xfId="1" applyNumberFormat="1" applyFont="1" applyBorder="1"/>
    <xf numFmtId="44" fontId="8" fillId="0" borderId="5" xfId="1" applyNumberFormat="1" applyFont="1" applyBorder="1" applyAlignment="1">
      <alignment horizontal="center"/>
    </xf>
    <xf numFmtId="44" fontId="12" fillId="0" borderId="5" xfId="0" applyNumberFormat="1" applyFont="1" applyBorder="1" applyAlignment="1">
      <alignment horizontal="center"/>
    </xf>
    <xf numFmtId="0" fontId="8" fillId="0" borderId="5" xfId="1" applyFont="1" applyBorder="1" applyAlignment="1">
      <alignment horizontal="center" wrapText="1"/>
    </xf>
    <xf numFmtId="164" fontId="9" fillId="0" borderId="5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/>
    </xf>
    <xf numFmtId="44" fontId="13" fillId="0" borderId="5" xfId="0" applyNumberFormat="1" applyFont="1" applyBorder="1" applyAlignment="1">
      <alignment horizontal="center"/>
    </xf>
    <xf numFmtId="164" fontId="0" fillId="0" borderId="0" xfId="0" applyNumberFormat="1"/>
    <xf numFmtId="0" fontId="8" fillId="6" borderId="5" xfId="1" applyFont="1" applyFill="1" applyBorder="1" applyAlignment="1">
      <alignment horizontal="center" wrapText="1"/>
    </xf>
    <xf numFmtId="164" fontId="9" fillId="6" borderId="5" xfId="1" applyNumberFormat="1" applyFont="1" applyFill="1" applyBorder="1" applyAlignment="1">
      <alignment horizontal="center"/>
    </xf>
    <xf numFmtId="44" fontId="9" fillId="0" borderId="5" xfId="1" applyNumberFormat="1" applyFont="1" applyBorder="1" applyAlignment="1">
      <alignment horizontal="center"/>
    </xf>
    <xf numFmtId="49" fontId="9" fillId="5" borderId="5" xfId="1" applyNumberFormat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 wrapText="1"/>
    </xf>
    <xf numFmtId="164" fontId="9" fillId="3" borderId="5" xfId="1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/>
    </xf>
    <xf numFmtId="4" fontId="9" fillId="3" borderId="5" xfId="1" applyNumberFormat="1" applyFont="1" applyFill="1" applyBorder="1"/>
    <xf numFmtId="44" fontId="9" fillId="3" borderId="5" xfId="1" applyNumberFormat="1" applyFont="1" applyFill="1" applyBorder="1"/>
    <xf numFmtId="44" fontId="13" fillId="3" borderId="5" xfId="0" applyNumberFormat="1" applyFont="1" applyFill="1" applyBorder="1" applyAlignment="1">
      <alignment horizontal="center"/>
    </xf>
    <xf numFmtId="0" fontId="8" fillId="3" borderId="5" xfId="1" applyFont="1" applyFill="1" applyBorder="1"/>
    <xf numFmtId="4" fontId="9" fillId="7" borderId="6" xfId="2" applyNumberFormat="1" applyFont="1" applyFill="1" applyBorder="1" applyAlignment="1">
      <alignment vertical="center"/>
    </xf>
    <xf numFmtId="0" fontId="9" fillId="3" borderId="4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44" fontId="8" fillId="0" borderId="6" xfId="1" applyNumberFormat="1" applyFont="1" applyBorder="1" applyAlignment="1">
      <alignment horizontal="center"/>
    </xf>
    <xf numFmtId="44" fontId="9" fillId="0" borderId="6" xfId="1" applyNumberFormat="1" applyFont="1" applyBorder="1" applyAlignment="1">
      <alignment horizontal="center"/>
    </xf>
    <xf numFmtId="44" fontId="0" fillId="0" borderId="0" xfId="0" applyNumberFormat="1"/>
    <xf numFmtId="4" fontId="9" fillId="3" borderId="5" xfId="1" applyNumberFormat="1" applyFont="1" applyFill="1" applyBorder="1" applyAlignment="1">
      <alignment horizontal="center" vertical="center" wrapText="1"/>
    </xf>
    <xf numFmtId="44" fontId="9" fillId="3" borderId="5" xfId="1" applyNumberFormat="1" applyFont="1" applyFill="1" applyBorder="1" applyAlignment="1">
      <alignment horizontal="center"/>
    </xf>
    <xf numFmtId="4" fontId="9" fillId="5" borderId="5" xfId="2" applyNumberFormat="1" applyFont="1" applyFill="1" applyBorder="1" applyAlignment="1">
      <alignment vertical="center"/>
    </xf>
    <xf numFmtId="44" fontId="9" fillId="2" borderId="5" xfId="1" applyNumberFormat="1" applyFont="1" applyFill="1" applyBorder="1"/>
    <xf numFmtId="44" fontId="15" fillId="3" borderId="5" xfId="1" applyNumberFormat="1" applyFont="1" applyFill="1" applyBorder="1"/>
    <xf numFmtId="44" fontId="9" fillId="3" borderId="6" xfId="1" applyNumberFormat="1" applyFont="1" applyFill="1" applyBorder="1"/>
    <xf numFmtId="0" fontId="0" fillId="0" borderId="0" xfId="0" applyBorder="1"/>
    <xf numFmtId="0" fontId="9" fillId="0" borderId="5" xfId="1" applyFont="1" applyBorder="1" applyAlignment="1">
      <alignment horizontal="center" wrapText="1"/>
    </xf>
    <xf numFmtId="44" fontId="9" fillId="2" borderId="6" xfId="1" applyNumberFormat="1" applyFont="1" applyFill="1" applyBorder="1"/>
    <xf numFmtId="0" fontId="8" fillId="3" borderId="1" xfId="2" applyFont="1" applyFill="1" applyBorder="1" applyAlignment="1">
      <alignment horizontal="center" wrapText="1"/>
    </xf>
    <xf numFmtId="0" fontId="8" fillId="3" borderId="4" xfId="2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left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/>
    </xf>
    <xf numFmtId="43" fontId="11" fillId="3" borderId="5" xfId="10" applyFont="1" applyFill="1" applyBorder="1" applyAlignment="1">
      <alignment horizontal="center" vertical="center"/>
    </xf>
    <xf numFmtId="4" fontId="0" fillId="3" borderId="5" xfId="0" applyNumberFormat="1" applyFill="1" applyBorder="1"/>
    <xf numFmtId="4" fontId="0" fillId="3" borderId="0" xfId="0" applyNumberFormat="1" applyFill="1"/>
    <xf numFmtId="4" fontId="16" fillId="3" borderId="6" xfId="0" applyNumberFormat="1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right" vertical="center" wrapText="1"/>
    </xf>
    <xf numFmtId="0" fontId="18" fillId="3" borderId="8" xfId="2" applyFont="1" applyFill="1" applyBorder="1" applyAlignment="1">
      <alignment horizontal="center" vertical="center" wrapText="1"/>
    </xf>
    <xf numFmtId="1" fontId="9" fillId="3" borderId="8" xfId="2" applyNumberFormat="1" applyFont="1" applyFill="1" applyBorder="1" applyAlignment="1">
      <alignment horizontal="center" vertical="center"/>
    </xf>
    <xf numFmtId="4" fontId="9" fillId="3" borderId="8" xfId="2" applyNumberFormat="1" applyFont="1" applyFill="1" applyBorder="1" applyAlignment="1">
      <alignment vertical="center"/>
    </xf>
    <xf numFmtId="0" fontId="8" fillId="8" borderId="14" xfId="2" applyFont="1" applyFill="1" applyBorder="1" applyAlignment="1">
      <alignment horizontal="center" vertical="center"/>
    </xf>
    <xf numFmtId="0" fontId="17" fillId="8" borderId="15" xfId="1" applyFont="1" applyFill="1" applyBorder="1" applyAlignment="1">
      <alignment horizontal="right" vertical="center" wrapText="1"/>
    </xf>
    <xf numFmtId="0" fontId="10" fillId="8" borderId="16" xfId="2" applyFont="1" applyFill="1" applyBorder="1" applyAlignment="1">
      <alignment horizontal="center" vertical="center" wrapText="1"/>
    </xf>
    <xf numFmtId="1" fontId="8" fillId="8" borderId="17" xfId="2" applyNumberFormat="1" applyFont="1" applyFill="1" applyBorder="1" applyAlignment="1">
      <alignment horizontal="center" vertical="center"/>
    </xf>
    <xf numFmtId="4" fontId="8" fillId="8" borderId="17" xfId="2" applyNumberFormat="1" applyFont="1" applyFill="1" applyBorder="1" applyAlignment="1">
      <alignment vertical="center"/>
    </xf>
    <xf numFmtId="4" fontId="8" fillId="8" borderId="18" xfId="2" applyNumberFormat="1" applyFont="1" applyFill="1" applyBorder="1" applyAlignment="1">
      <alignment vertical="center"/>
    </xf>
    <xf numFmtId="0" fontId="8" fillId="8" borderId="16" xfId="2" applyFont="1" applyFill="1" applyBorder="1" applyAlignment="1">
      <alignment horizontal="center" vertical="center"/>
    </xf>
    <xf numFmtId="4" fontId="8" fillId="8" borderId="19" xfId="2" applyNumberFormat="1" applyFont="1" applyFill="1" applyBorder="1" applyAlignment="1">
      <alignment vertical="center"/>
    </xf>
    <xf numFmtId="0" fontId="9" fillId="2" borderId="22" xfId="2" applyFont="1" applyFill="1" applyBorder="1" applyAlignment="1">
      <alignment horizontal="center" vertical="center"/>
    </xf>
    <xf numFmtId="0" fontId="9" fillId="9" borderId="2" xfId="2" applyFont="1" applyFill="1" applyBorder="1" applyAlignment="1">
      <alignment horizontal="left" wrapText="1"/>
    </xf>
    <xf numFmtId="0" fontId="8" fillId="9" borderId="2" xfId="2" applyFont="1" applyFill="1" applyBorder="1"/>
    <xf numFmtId="1" fontId="9" fillId="9" borderId="2" xfId="2" applyNumberFormat="1" applyFont="1" applyFill="1" applyBorder="1" applyAlignment="1">
      <alignment horizontal="center"/>
    </xf>
    <xf numFmtId="4" fontId="9" fillId="9" borderId="2" xfId="2" applyNumberFormat="1" applyFont="1" applyFill="1" applyBorder="1"/>
    <xf numFmtId="0" fontId="8" fillId="3" borderId="23" xfId="2" applyFont="1" applyFill="1" applyBorder="1" applyAlignment="1">
      <alignment horizontal="center"/>
    </xf>
    <xf numFmtId="0" fontId="9" fillId="3" borderId="5" xfId="2" applyFont="1" applyFill="1" applyBorder="1" applyAlignment="1">
      <alignment horizontal="left" vertical="center" wrapText="1"/>
    </xf>
    <xf numFmtId="0" fontId="8" fillId="3" borderId="5" xfId="2" applyFont="1" applyFill="1" applyBorder="1"/>
    <xf numFmtId="43" fontId="8" fillId="3" borderId="5" xfId="2" applyNumberFormat="1" applyFont="1" applyFill="1" applyBorder="1"/>
    <xf numFmtId="4" fontId="8" fillId="3" borderId="5" xfId="2" applyNumberFormat="1" applyFont="1" applyFill="1" applyBorder="1"/>
    <xf numFmtId="4" fontId="9" fillId="3" borderId="5" xfId="2" applyNumberFormat="1" applyFont="1" applyFill="1" applyBorder="1" applyAlignment="1">
      <alignment horizontal="center"/>
    </xf>
    <xf numFmtId="4" fontId="8" fillId="3" borderId="6" xfId="2" applyNumberFormat="1" applyFont="1" applyFill="1" applyBorder="1"/>
    <xf numFmtId="0" fontId="8" fillId="3" borderId="24" xfId="2" applyFont="1" applyFill="1" applyBorder="1" applyAlignment="1">
      <alignment vertical="center"/>
    </xf>
    <xf numFmtId="1" fontId="9" fillId="5" borderId="21" xfId="2" applyNumberFormat="1" applyFont="1" applyFill="1" applyBorder="1" applyAlignment="1">
      <alignment horizontal="center" vertical="center"/>
    </xf>
    <xf numFmtId="43" fontId="9" fillId="5" borderId="21" xfId="10" applyNumberFormat="1" applyFont="1" applyFill="1" applyBorder="1" applyAlignment="1">
      <alignment vertical="center"/>
    </xf>
    <xf numFmtId="43" fontId="9" fillId="5" borderId="5" xfId="10" applyNumberFormat="1" applyFont="1" applyFill="1" applyBorder="1" applyAlignment="1">
      <alignment vertical="center"/>
    </xf>
    <xf numFmtId="43" fontId="9" fillId="5" borderId="25" xfId="10" applyNumberFormat="1" applyFont="1" applyFill="1" applyBorder="1" applyAlignment="1">
      <alignment vertical="center"/>
    </xf>
    <xf numFmtId="0" fontId="8" fillId="2" borderId="23" xfId="2" applyFont="1" applyFill="1" applyBorder="1" applyAlignment="1">
      <alignment vertical="center"/>
    </xf>
    <xf numFmtId="0" fontId="9" fillId="9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wrapText="1"/>
    </xf>
    <xf numFmtId="43" fontId="9" fillId="0" borderId="5" xfId="2" applyNumberFormat="1" applyFont="1" applyFill="1" applyBorder="1" applyAlignment="1">
      <alignment horizontal="center" vertical="center"/>
    </xf>
    <xf numFmtId="43" fontId="9" fillId="9" borderId="5" xfId="10" applyNumberFormat="1" applyFont="1" applyFill="1" applyBorder="1" applyAlignment="1">
      <alignment vertical="center"/>
    </xf>
    <xf numFmtId="43" fontId="9" fillId="0" borderId="5" xfId="10" applyNumberFormat="1" applyFont="1" applyFill="1" applyBorder="1" applyAlignment="1">
      <alignment vertical="center"/>
    </xf>
    <xf numFmtId="43" fontId="9" fillId="9" borderId="6" xfId="10" applyNumberFormat="1" applyFont="1" applyFill="1" applyBorder="1" applyAlignment="1">
      <alignment vertical="center"/>
    </xf>
    <xf numFmtId="0" fontId="8" fillId="0" borderId="23" xfId="2" applyFont="1" applyBorder="1" applyAlignment="1">
      <alignment horizontal="center"/>
    </xf>
    <xf numFmtId="0" fontId="8" fillId="0" borderId="5" xfId="2" applyFont="1" applyBorder="1" applyAlignment="1">
      <alignment horizontal="left" wrapText="1"/>
    </xf>
    <xf numFmtId="166" fontId="8" fillId="0" borderId="5" xfId="2" applyNumberFormat="1" applyFont="1" applyBorder="1"/>
    <xf numFmtId="0" fontId="8" fillId="0" borderId="5" xfId="2" applyFont="1" applyFill="1" applyBorder="1" applyAlignment="1">
      <alignment horizontal="center" vertical="center"/>
    </xf>
    <xf numFmtId="165" fontId="8" fillId="0" borderId="5" xfId="2" applyNumberFormat="1" applyFont="1" applyBorder="1" applyAlignment="1">
      <alignment horizontal="right"/>
    </xf>
    <xf numFmtId="4" fontId="8" fillId="0" borderId="5" xfId="2" applyNumberFormat="1" applyFont="1" applyBorder="1"/>
    <xf numFmtId="4" fontId="8" fillId="0" borderId="5" xfId="2" applyNumberFormat="1" applyFont="1" applyBorder="1" applyAlignment="1">
      <alignment horizontal="right"/>
    </xf>
    <xf numFmtId="4" fontId="8" fillId="0" borderId="6" xfId="2" applyNumberFormat="1" applyFont="1" applyBorder="1"/>
    <xf numFmtId="165" fontId="8" fillId="0" borderId="5" xfId="2" applyNumberFormat="1" applyFont="1" applyBorder="1"/>
    <xf numFmtId="0" fontId="8" fillId="0" borderId="24" xfId="2" applyFont="1" applyBorder="1" applyAlignment="1">
      <alignment horizontal="center"/>
    </xf>
    <xf numFmtId="0" fontId="8" fillId="0" borderId="21" xfId="2" applyFont="1" applyBorder="1" applyAlignment="1">
      <alignment horizontal="left" wrapText="1"/>
    </xf>
    <xf numFmtId="166" fontId="8" fillId="0" borderId="21" xfId="2" applyNumberFormat="1" applyFont="1" applyBorder="1"/>
    <xf numFmtId="0" fontId="8" fillId="0" borderId="21" xfId="2" applyFont="1" applyFill="1" applyBorder="1" applyAlignment="1">
      <alignment horizontal="center" vertical="center"/>
    </xf>
    <xf numFmtId="0" fontId="8" fillId="0" borderId="21" xfId="2" applyFont="1" applyBorder="1"/>
    <xf numFmtId="4" fontId="9" fillId="0" borderId="21" xfId="2" applyNumberFormat="1" applyFont="1" applyBorder="1" applyAlignment="1">
      <alignment horizontal="center"/>
    </xf>
    <xf numFmtId="4" fontId="8" fillId="0" borderId="21" xfId="2" applyNumberFormat="1" applyFont="1" applyBorder="1"/>
    <xf numFmtId="165" fontId="8" fillId="0" borderId="21" xfId="2" applyNumberFormat="1" applyFont="1" applyBorder="1" applyAlignment="1">
      <alignment horizontal="right"/>
    </xf>
    <xf numFmtId="4" fontId="8" fillId="0" borderId="25" xfId="2" applyNumberFormat="1" applyFont="1" applyBorder="1"/>
    <xf numFmtId="0" fontId="8" fillId="3" borderId="22" xfId="2" applyFont="1" applyFill="1" applyBorder="1" applyAlignment="1">
      <alignment horizontal="center"/>
    </xf>
    <xf numFmtId="0" fontId="8" fillId="3" borderId="2" xfId="2" applyFont="1" applyFill="1" applyBorder="1"/>
    <xf numFmtId="4" fontId="8" fillId="3" borderId="2" xfId="2" applyNumberFormat="1" applyFont="1" applyFill="1" applyBorder="1"/>
    <xf numFmtId="4" fontId="9" fillId="3" borderId="2" xfId="2" applyNumberFormat="1" applyFont="1" applyFill="1" applyBorder="1" applyAlignment="1">
      <alignment horizontal="center"/>
    </xf>
    <xf numFmtId="4" fontId="8" fillId="3" borderId="3" xfId="2" applyNumberFormat="1" applyFont="1" applyFill="1" applyBorder="1"/>
    <xf numFmtId="0" fontId="8" fillId="3" borderId="24" xfId="2" applyFont="1" applyFill="1" applyBorder="1" applyAlignment="1">
      <alignment horizontal="center" vertical="center"/>
    </xf>
    <xf numFmtId="1" fontId="9" fillId="5" borderId="5" xfId="2" applyNumberFormat="1" applyFont="1" applyFill="1" applyBorder="1" applyAlignment="1">
      <alignment horizontal="center" vertical="center"/>
    </xf>
    <xf numFmtId="4" fontId="9" fillId="5" borderId="6" xfId="2" applyNumberFormat="1" applyFont="1" applyFill="1" applyBorder="1" applyAlignment="1">
      <alignment vertical="center"/>
    </xf>
    <xf numFmtId="0" fontId="8" fillId="0" borderId="4" xfId="2" applyFont="1" applyBorder="1" applyAlignment="1">
      <alignment horizontal="center"/>
    </xf>
    <xf numFmtId="1" fontId="9" fillId="0" borderId="15" xfId="2" applyNumberFormat="1" applyFont="1" applyBorder="1" applyAlignment="1">
      <alignment horizontal="center"/>
    </xf>
    <xf numFmtId="43" fontId="9" fillId="0" borderId="15" xfId="10" applyNumberFormat="1" applyFont="1" applyFill="1" applyBorder="1"/>
    <xf numFmtId="43" fontId="9" fillId="0" borderId="19" xfId="10" applyNumberFormat="1" applyFont="1" applyFill="1" applyBorder="1"/>
    <xf numFmtId="0" fontId="8" fillId="0" borderId="16" xfId="2" applyFont="1" applyBorder="1" applyAlignment="1">
      <alignment horizontal="center"/>
    </xf>
    <xf numFmtId="0" fontId="9" fillId="0" borderId="21" xfId="2" applyFont="1" applyBorder="1" applyAlignment="1">
      <alignment horizontal="center" wrapText="1"/>
    </xf>
    <xf numFmtId="43" fontId="9" fillId="0" borderId="17" xfId="10" applyNumberFormat="1" applyFont="1" applyFill="1" applyBorder="1"/>
    <xf numFmtId="43" fontId="9" fillId="0" borderId="18" xfId="10" applyNumberFormat="1" applyFont="1" applyFill="1" applyBorder="1"/>
    <xf numFmtId="165" fontId="8" fillId="0" borderId="21" xfId="2" applyNumberFormat="1" applyFont="1" applyFill="1" applyBorder="1"/>
    <xf numFmtId="4" fontId="8" fillId="0" borderId="21" xfId="2" applyNumberFormat="1" applyFont="1" applyBorder="1" applyAlignment="1">
      <alignment horizontal="right"/>
    </xf>
    <xf numFmtId="0" fontId="8" fillId="0" borderId="5" xfId="2" applyFont="1" applyBorder="1" applyAlignment="1">
      <alignment horizontal="center" vertical="center"/>
    </xf>
    <xf numFmtId="0" fontId="8" fillId="0" borderId="5" xfId="2" quotePrefix="1" applyFont="1" applyBorder="1" applyAlignment="1">
      <alignment horizontal="left" wrapText="1"/>
    </xf>
    <xf numFmtId="0" fontId="8" fillId="0" borderId="5" xfId="2" applyFont="1" applyBorder="1"/>
    <xf numFmtId="4" fontId="8" fillId="0" borderId="6" xfId="2" applyNumberFormat="1" applyFont="1" applyBorder="1" applyAlignment="1">
      <alignment horizontal="right"/>
    </xf>
    <xf numFmtId="1" fontId="9" fillId="0" borderId="5" xfId="2" applyNumberFormat="1" applyFont="1" applyBorder="1" applyAlignment="1">
      <alignment horizontal="center"/>
    </xf>
    <xf numFmtId="43" fontId="9" fillId="0" borderId="5" xfId="10" applyNumberFormat="1" applyFont="1" applyFill="1" applyBorder="1"/>
    <xf numFmtId="43" fontId="9" fillId="0" borderId="6" xfId="10" applyNumberFormat="1" applyFont="1" applyFill="1" applyBorder="1"/>
    <xf numFmtId="0" fontId="9" fillId="0" borderId="5" xfId="2" applyFont="1" applyBorder="1" applyAlignment="1">
      <alignment horizontal="center" wrapText="1"/>
    </xf>
    <xf numFmtId="165" fontId="8" fillId="0" borderId="5" xfId="2" applyNumberFormat="1" applyFont="1" applyFill="1" applyBorder="1"/>
    <xf numFmtId="4" fontId="9" fillId="0" borderId="5" xfId="2" applyNumberFormat="1" applyFont="1" applyBorder="1" applyAlignment="1">
      <alignment horizontal="center"/>
    </xf>
    <xf numFmtId="165" fontId="8" fillId="0" borderId="6" xfId="2" applyNumberFormat="1" applyFont="1" applyBorder="1"/>
    <xf numFmtId="0" fontId="8" fillId="3" borderId="26" xfId="2" applyFont="1" applyFill="1" applyBorder="1" applyAlignment="1">
      <alignment horizontal="center"/>
    </xf>
    <xf numFmtId="0" fontId="8" fillId="3" borderId="15" xfId="2" applyFont="1" applyFill="1" applyBorder="1"/>
    <xf numFmtId="4" fontId="8" fillId="3" borderId="15" xfId="2" applyNumberFormat="1" applyFont="1" applyFill="1" applyBorder="1"/>
    <xf numFmtId="4" fontId="9" fillId="3" borderId="15" xfId="2" applyNumberFormat="1" applyFont="1" applyFill="1" applyBorder="1" applyAlignment="1">
      <alignment horizontal="center"/>
    </xf>
    <xf numFmtId="4" fontId="8" fillId="3" borderId="27" xfId="2" applyNumberFormat="1" applyFont="1" applyFill="1" applyBorder="1"/>
    <xf numFmtId="167" fontId="0" fillId="3" borderId="6" xfId="0" applyNumberFormat="1" applyFill="1" applyBorder="1"/>
    <xf numFmtId="0" fontId="8" fillId="3" borderId="20" xfId="2" applyFont="1" applyFill="1" applyBorder="1" applyAlignment="1">
      <alignment horizontal="center" vertical="center"/>
    </xf>
    <xf numFmtId="1" fontId="9" fillId="5" borderId="8" xfId="2" applyNumberFormat="1" applyFont="1" applyFill="1" applyBorder="1" applyAlignment="1">
      <alignment horizontal="center" vertical="center"/>
    </xf>
    <xf numFmtId="43" fontId="9" fillId="5" borderId="8" xfId="2" applyNumberFormat="1" applyFont="1" applyFill="1" applyBorder="1" applyAlignment="1">
      <alignment vertical="center"/>
    </xf>
    <xf numFmtId="43" fontId="9" fillId="5" borderId="28" xfId="2" applyNumberFormat="1" applyFont="1" applyFill="1" applyBorder="1" applyAlignment="1">
      <alignment vertical="center"/>
    </xf>
    <xf numFmtId="43" fontId="9" fillId="5" borderId="9" xfId="2" applyNumberFormat="1" applyFont="1" applyFill="1" applyBorder="1" applyAlignment="1">
      <alignment vertical="center"/>
    </xf>
    <xf numFmtId="0" fontId="8" fillId="2" borderId="26" xfId="2" applyFont="1" applyFill="1" applyBorder="1" applyAlignment="1">
      <alignment horizontal="center"/>
    </xf>
    <xf numFmtId="1" fontId="9" fillId="0" borderId="15" xfId="2" applyNumberFormat="1" applyFont="1" applyFill="1" applyBorder="1" applyAlignment="1">
      <alignment horizontal="center"/>
    </xf>
    <xf numFmtId="43" fontId="9" fillId="2" borderId="15" xfId="10" applyFont="1" applyFill="1" applyBorder="1" applyAlignment="1"/>
    <xf numFmtId="43" fontId="9" fillId="0" borderId="15" xfId="10" applyFont="1" applyFill="1" applyBorder="1"/>
    <xf numFmtId="43" fontId="9" fillId="2" borderId="15" xfId="10" applyFont="1" applyFill="1" applyBorder="1"/>
    <xf numFmtId="43" fontId="9" fillId="2" borderId="19" xfId="10" applyFont="1" applyFill="1" applyBorder="1"/>
    <xf numFmtId="43" fontId="9" fillId="0" borderId="5" xfId="10" applyFont="1" applyFill="1" applyBorder="1" applyAlignment="1"/>
    <xf numFmtId="43" fontId="9" fillId="0" borderId="6" xfId="10" applyFont="1" applyFill="1" applyBorder="1" applyAlignment="1"/>
    <xf numFmtId="0" fontId="8" fillId="0" borderId="26" xfId="2" applyFont="1" applyBorder="1" applyAlignment="1">
      <alignment horizontal="center"/>
    </xf>
    <xf numFmtId="0" fontId="8" fillId="0" borderId="15" xfId="2" applyFont="1" applyBorder="1" applyAlignment="1">
      <alignment horizontal="left" wrapText="1"/>
    </xf>
    <xf numFmtId="166" fontId="8" fillId="0" borderId="15" xfId="2" applyNumberFormat="1" applyFont="1" applyFill="1" applyBorder="1"/>
    <xf numFmtId="0" fontId="8" fillId="0" borderId="15" xfId="2" applyFont="1" applyFill="1" applyBorder="1" applyAlignment="1">
      <alignment horizontal="center" vertical="center"/>
    </xf>
    <xf numFmtId="165" fontId="8" fillId="0" borderId="15" xfId="2" applyNumberFormat="1" applyFont="1" applyFill="1" applyBorder="1"/>
    <xf numFmtId="4" fontId="8" fillId="0" borderId="15" xfId="2" applyNumberFormat="1" applyFont="1" applyFill="1" applyBorder="1"/>
    <xf numFmtId="4" fontId="8" fillId="0" borderId="15" xfId="2" applyNumberFormat="1" applyFont="1" applyFill="1" applyBorder="1" applyAlignment="1">
      <alignment horizontal="right"/>
    </xf>
    <xf numFmtId="4" fontId="8" fillId="0" borderId="5" xfId="2" applyNumberFormat="1" applyFont="1" applyFill="1" applyBorder="1"/>
    <xf numFmtId="4" fontId="8" fillId="0" borderId="6" xfId="2" applyNumberFormat="1" applyFont="1" applyFill="1" applyBorder="1"/>
    <xf numFmtId="0" fontId="8" fillId="0" borderId="23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left" wrapText="1"/>
    </xf>
    <xf numFmtId="166" fontId="8" fillId="0" borderId="5" xfId="2" applyNumberFormat="1" applyFont="1" applyFill="1" applyBorder="1"/>
    <xf numFmtId="0" fontId="3" fillId="0" borderId="5" xfId="2" applyFont="1" applyFill="1" applyBorder="1" applyAlignment="1">
      <alignment horizontal="center" vertical="center"/>
    </xf>
    <xf numFmtId="165" fontId="3" fillId="0" borderId="5" xfId="2" applyNumberFormat="1" applyFont="1" applyFill="1" applyBorder="1"/>
    <xf numFmtId="1" fontId="9" fillId="0" borderId="5" xfId="2" applyNumberFormat="1" applyFont="1" applyFill="1" applyBorder="1" applyAlignment="1">
      <alignment horizontal="center"/>
    </xf>
    <xf numFmtId="43" fontId="9" fillId="2" borderId="5" xfId="10" applyFont="1" applyFill="1" applyBorder="1" applyAlignment="1"/>
    <xf numFmtId="2" fontId="0" fillId="0" borderId="5" xfId="0" applyNumberFormat="1" applyBorder="1"/>
    <xf numFmtId="4" fontId="0" fillId="0" borderId="0" xfId="0" applyNumberFormat="1" applyBorder="1"/>
    <xf numFmtId="165" fontId="8" fillId="0" borderId="6" xfId="2" applyNumberFormat="1" applyFont="1" applyBorder="1" applyAlignment="1">
      <alignment horizontal="right"/>
    </xf>
    <xf numFmtId="167" fontId="8" fillId="0" borderId="5" xfId="2" applyNumberFormat="1" applyFont="1" applyFill="1" applyBorder="1"/>
    <xf numFmtId="4" fontId="0" fillId="0" borderId="0" xfId="0" applyNumberFormat="1" applyFill="1" applyBorder="1"/>
    <xf numFmtId="43" fontId="9" fillId="0" borderId="5" xfId="10" applyFont="1" applyFill="1" applyBorder="1" applyAlignment="1">
      <alignment horizontal="right"/>
    </xf>
    <xf numFmtId="165" fontId="8" fillId="0" borderId="5" xfId="2" applyNumberFormat="1" applyFont="1" applyFill="1" applyBorder="1" applyAlignment="1">
      <alignment horizontal="right"/>
    </xf>
    <xf numFmtId="0" fontId="0" fillId="0" borderId="5" xfId="0" applyBorder="1"/>
    <xf numFmtId="167" fontId="8" fillId="0" borderId="5" xfId="2" applyNumberFormat="1" applyFont="1" applyBorder="1"/>
    <xf numFmtId="43" fontId="9" fillId="0" borderId="5" xfId="10" applyFont="1" applyFill="1" applyBorder="1" applyAlignment="1">
      <alignment horizontal="right" vertical="center"/>
    </xf>
    <xf numFmtId="43" fontId="9" fillId="0" borderId="5" xfId="10" applyFont="1" applyFill="1" applyBorder="1"/>
    <xf numFmtId="43" fontId="9" fillId="0" borderId="6" xfId="10" applyFont="1" applyFill="1" applyBorder="1"/>
    <xf numFmtId="43" fontId="9" fillId="0" borderId="5" xfId="10" applyFont="1" applyFill="1" applyBorder="1" applyAlignment="1">
      <alignment horizontal="center"/>
    </xf>
    <xf numFmtId="43" fontId="9" fillId="0" borderId="6" xfId="10" applyFont="1" applyFill="1" applyBorder="1" applyAlignment="1">
      <alignment horizontal="right"/>
    </xf>
    <xf numFmtId="43" fontId="9" fillId="2" borderId="5" xfId="10" applyFont="1" applyFill="1" applyBorder="1" applyAlignment="1">
      <alignment horizontal="right"/>
    </xf>
    <xf numFmtId="4" fontId="8" fillId="0" borderId="15" xfId="2" applyNumberFormat="1" applyFont="1" applyBorder="1"/>
    <xf numFmtId="0" fontId="8" fillId="0" borderId="5" xfId="2" applyFont="1" applyFill="1" applyBorder="1"/>
    <xf numFmtId="4" fontId="8" fillId="0" borderId="5" xfId="2" applyNumberFormat="1" applyFont="1" applyFill="1" applyBorder="1" applyAlignment="1">
      <alignment horizontal="right"/>
    </xf>
    <xf numFmtId="165" fontId="8" fillId="0" borderId="9" xfId="2" applyNumberFormat="1" applyFont="1" applyBorder="1" applyAlignment="1">
      <alignment horizontal="right"/>
    </xf>
    <xf numFmtId="0" fontId="8" fillId="3" borderId="29" xfId="2" applyFont="1" applyFill="1" applyBorder="1" applyAlignment="1">
      <alignment horizontal="center"/>
    </xf>
    <xf numFmtId="0" fontId="9" fillId="3" borderId="14" xfId="2" applyFont="1" applyFill="1" applyBorder="1" applyAlignment="1">
      <alignment horizontal="left" vertical="center" wrapText="1"/>
    </xf>
    <xf numFmtId="0" fontId="8" fillId="3" borderId="30" xfId="2" applyFont="1" applyFill="1" applyBorder="1"/>
    <xf numFmtId="4" fontId="8" fillId="3" borderId="30" xfId="2" applyNumberFormat="1" applyFont="1" applyFill="1" applyBorder="1"/>
    <xf numFmtId="4" fontId="9" fillId="3" borderId="30" xfId="2" applyNumberFormat="1" applyFont="1" applyFill="1" applyBorder="1" applyAlignment="1">
      <alignment horizontal="center"/>
    </xf>
    <xf numFmtId="4" fontId="8" fillId="3" borderId="31" xfId="2" applyNumberFormat="1" applyFont="1" applyFill="1" applyBorder="1"/>
    <xf numFmtId="165" fontId="9" fillId="5" borderId="8" xfId="2" applyNumberFormat="1" applyFont="1" applyFill="1" applyBorder="1" applyAlignment="1">
      <alignment vertical="center"/>
    </xf>
    <xf numFmtId="165" fontId="9" fillId="5" borderId="9" xfId="2" applyNumberFormat="1" applyFont="1" applyFill="1" applyBorder="1" applyAlignment="1">
      <alignment vertical="center"/>
    </xf>
    <xf numFmtId="1" fontId="9" fillId="2" borderId="15" xfId="2" applyNumberFormat="1" applyFont="1" applyFill="1" applyBorder="1" applyAlignment="1">
      <alignment horizontal="center"/>
    </xf>
    <xf numFmtId="43" fontId="9" fillId="2" borderId="15" xfId="10" applyNumberFormat="1" applyFont="1" applyFill="1" applyBorder="1" applyAlignment="1"/>
    <xf numFmtId="43" fontId="9" fillId="0" borderId="15" xfId="10" applyNumberFormat="1" applyFont="1" applyFill="1" applyBorder="1" applyAlignment="1"/>
    <xf numFmtId="43" fontId="9" fillId="2" borderId="19" xfId="10" applyNumberFormat="1" applyFont="1" applyFill="1" applyBorder="1" applyAlignment="1"/>
    <xf numFmtId="2" fontId="19" fillId="0" borderId="5" xfId="10" applyNumberFormat="1" applyFont="1" applyFill="1" applyBorder="1" applyAlignment="1"/>
    <xf numFmtId="166" fontId="9" fillId="0" borderId="5" xfId="3" applyNumberFormat="1" applyFont="1" applyFill="1" applyBorder="1" applyAlignment="1"/>
    <xf numFmtId="4" fontId="0" fillId="0" borderId="0" xfId="0" applyNumberFormat="1" applyFill="1"/>
    <xf numFmtId="166" fontId="8" fillId="0" borderId="15" xfId="2" applyNumberFormat="1" applyFont="1" applyBorder="1"/>
    <xf numFmtId="0" fontId="8" fillId="0" borderId="15" xfId="2" applyFont="1" applyFill="1" applyBorder="1" applyAlignment="1">
      <alignment horizontal="center"/>
    </xf>
    <xf numFmtId="4" fontId="8" fillId="0" borderId="15" xfId="2" applyNumberFormat="1" applyFont="1" applyBorder="1" applyAlignment="1">
      <alignment horizontal="right"/>
    </xf>
    <xf numFmtId="4" fontId="8" fillId="0" borderId="17" xfId="2" applyNumberFormat="1" applyFont="1" applyBorder="1"/>
    <xf numFmtId="4" fontId="8" fillId="0" borderId="17" xfId="2" applyNumberFormat="1" applyFont="1" applyBorder="1" applyAlignment="1">
      <alignment horizontal="right"/>
    </xf>
    <xf numFmtId="0" fontId="8" fillId="0" borderId="4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 vertical="center" wrapText="1"/>
    </xf>
    <xf numFmtId="43" fontId="9" fillId="2" borderId="6" xfId="10" applyNumberFormat="1" applyFont="1" applyFill="1" applyBorder="1"/>
    <xf numFmtId="0" fontId="8" fillId="0" borderId="34" xfId="2" applyFont="1" applyBorder="1" applyAlignment="1">
      <alignment horizontal="center"/>
    </xf>
    <xf numFmtId="0" fontId="8" fillId="0" borderId="21" xfId="2" applyFont="1" applyBorder="1" applyAlignment="1">
      <alignment horizontal="center" vertical="center"/>
    </xf>
    <xf numFmtId="0" fontId="8" fillId="3" borderId="35" xfId="2" applyFont="1" applyFill="1" applyBorder="1" applyAlignment="1">
      <alignment horizontal="center"/>
    </xf>
    <xf numFmtId="0" fontId="9" fillId="5" borderId="8" xfId="2" applyFont="1" applyFill="1" applyBorder="1" applyAlignment="1">
      <alignment horizontal="center" vertical="center"/>
    </xf>
    <xf numFmtId="4" fontId="9" fillId="5" borderId="8" xfId="2" applyNumberFormat="1" applyFont="1" applyFill="1" applyBorder="1" applyAlignment="1">
      <alignment vertical="center"/>
    </xf>
    <xf numFmtId="43" fontId="9" fillId="5" borderId="8" xfId="10" applyNumberFormat="1" applyFont="1" applyFill="1" applyBorder="1"/>
    <xf numFmtId="4" fontId="9" fillId="5" borderId="9" xfId="2" applyNumberFormat="1" applyFont="1" applyFill="1" applyBorder="1" applyAlignment="1">
      <alignment vertical="center"/>
    </xf>
    <xf numFmtId="2" fontId="9" fillId="0" borderId="5" xfId="3" applyNumberFormat="1" applyFont="1" applyFill="1" applyBorder="1" applyAlignment="1"/>
    <xf numFmtId="0" fontId="8" fillId="0" borderId="37" xfId="2" applyFont="1" applyFill="1" applyBorder="1" applyAlignment="1">
      <alignment horizontal="center"/>
    </xf>
    <xf numFmtId="0" fontId="8" fillId="0" borderId="15" xfId="2" applyFont="1" applyFill="1" applyBorder="1" applyAlignment="1">
      <alignment horizontal="left" wrapText="1"/>
    </xf>
    <xf numFmtId="0" fontId="8" fillId="0" borderId="7" xfId="2" applyFont="1" applyBorder="1" applyAlignment="1">
      <alignment horizontal="center"/>
    </xf>
    <xf numFmtId="0" fontId="8" fillId="0" borderId="8" xfId="2" applyFont="1" applyBorder="1" applyAlignment="1">
      <alignment horizontal="left" wrapText="1"/>
    </xf>
    <xf numFmtId="166" fontId="8" fillId="0" borderId="8" xfId="2" applyNumberFormat="1" applyFont="1" applyBorder="1"/>
    <xf numFmtId="0" fontId="8" fillId="0" borderId="8" xfId="2" applyFont="1" applyBorder="1" applyAlignment="1">
      <alignment horizontal="center" vertical="center"/>
    </xf>
    <xf numFmtId="165" fontId="8" fillId="0" borderId="8" xfId="2" applyNumberFormat="1" applyFont="1" applyBorder="1"/>
    <xf numFmtId="4" fontId="8" fillId="0" borderId="8" xfId="2" applyNumberFormat="1" applyFont="1" applyBorder="1" applyAlignment="1">
      <alignment horizontal="right"/>
    </xf>
    <xf numFmtId="0" fontId="8" fillId="0" borderId="8" xfId="2" applyFont="1" applyBorder="1"/>
    <xf numFmtId="4" fontId="8" fillId="0" borderId="8" xfId="2" applyNumberFormat="1" applyFont="1" applyBorder="1"/>
    <xf numFmtId="165" fontId="8" fillId="0" borderId="9" xfId="2" applyNumberFormat="1" applyFont="1" applyBorder="1"/>
    <xf numFmtId="0" fontId="8" fillId="3" borderId="7" xfId="2" applyFont="1" applyFill="1" applyBorder="1" applyAlignment="1">
      <alignment horizontal="center"/>
    </xf>
    <xf numFmtId="0" fontId="9" fillId="5" borderId="8" xfId="2" applyFont="1" applyFill="1" applyBorder="1" applyAlignment="1">
      <alignment horizontal="center"/>
    </xf>
    <xf numFmtId="4" fontId="9" fillId="5" borderId="8" xfId="2" applyNumberFormat="1" applyFont="1" applyFill="1" applyBorder="1"/>
    <xf numFmtId="4" fontId="9" fillId="5" borderId="9" xfId="2" applyNumberFormat="1" applyFont="1" applyFill="1" applyBorder="1"/>
    <xf numFmtId="0" fontId="8" fillId="0" borderId="37" xfId="2" applyFont="1" applyBorder="1" applyAlignment="1">
      <alignment horizontal="center"/>
    </xf>
    <xf numFmtId="0" fontId="8" fillId="0" borderId="15" xfId="2" applyFont="1" applyBorder="1" applyAlignment="1">
      <alignment horizontal="right" vertical="center" wrapText="1"/>
    </xf>
    <xf numFmtId="0" fontId="8" fillId="0" borderId="5" xfId="2" applyFont="1" applyBorder="1" applyAlignment="1">
      <alignment horizontal="right" vertical="center" wrapText="1"/>
    </xf>
    <xf numFmtId="0" fontId="8" fillId="0" borderId="5" xfId="2" quotePrefix="1" applyFont="1" applyFill="1" applyBorder="1" applyAlignment="1">
      <alignment horizontal="right" vertical="center" wrapText="1"/>
    </xf>
    <xf numFmtId="0" fontId="8" fillId="0" borderId="5" xfId="2" applyFont="1" applyFill="1" applyBorder="1" applyAlignment="1">
      <alignment horizontal="right" vertical="center" wrapText="1"/>
    </xf>
    <xf numFmtId="0" fontId="8" fillId="0" borderId="5" xfId="2" applyFont="1" applyFill="1" applyBorder="1" applyAlignment="1">
      <alignment horizontal="center"/>
    </xf>
    <xf numFmtId="4" fontId="8" fillId="0" borderId="21" xfId="2" applyNumberFormat="1" applyFont="1" applyFill="1" applyBorder="1"/>
    <xf numFmtId="165" fontId="8" fillId="0" borderId="21" xfId="2" applyNumberFormat="1" applyFont="1" applyBorder="1"/>
    <xf numFmtId="4" fontId="8" fillId="0" borderId="25" xfId="2" applyNumberFormat="1" applyFont="1" applyFill="1" applyBorder="1"/>
    <xf numFmtId="0" fontId="8" fillId="3" borderId="1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left" wrapText="1"/>
    </xf>
    <xf numFmtId="166" fontId="9" fillId="3" borderId="2" xfId="2" applyNumberFormat="1" applyFont="1" applyFill="1" applyBorder="1"/>
    <xf numFmtId="1" fontId="20" fillId="3" borderId="2" xfId="2" applyNumberFormat="1" applyFont="1" applyFill="1" applyBorder="1" applyAlignment="1">
      <alignment horizontal="center"/>
    </xf>
    <xf numFmtId="4" fontId="20" fillId="3" borderId="2" xfId="2" applyNumberFormat="1" applyFont="1" applyFill="1" applyBorder="1"/>
    <xf numFmtId="0" fontId="9" fillId="5" borderId="8" xfId="10" applyNumberFormat="1" applyFont="1" applyFill="1" applyBorder="1" applyAlignment="1">
      <alignment horizontal="center"/>
    </xf>
    <xf numFmtId="43" fontId="9" fillId="5" borderId="8" xfId="10" applyNumberFormat="1" applyFont="1" applyFill="1" applyBorder="1" applyAlignment="1">
      <alignment horizontal="center"/>
    </xf>
    <xf numFmtId="4" fontId="9" fillId="3" borderId="9" xfId="2" applyNumberFormat="1" applyFont="1" applyFill="1" applyBorder="1"/>
    <xf numFmtId="43" fontId="9" fillId="0" borderId="19" xfId="10" applyFont="1" applyFill="1" applyBorder="1" applyAlignment="1"/>
    <xf numFmtId="0" fontId="8" fillId="0" borderId="14" xfId="2" applyFont="1" applyBorder="1" applyAlignment="1">
      <alignment horizontal="center"/>
    </xf>
    <xf numFmtId="0" fontId="9" fillId="9" borderId="30" xfId="2" applyFont="1" applyFill="1" applyBorder="1" applyAlignment="1">
      <alignment horizontal="left" wrapText="1"/>
    </xf>
    <xf numFmtId="166" fontId="9" fillId="9" borderId="30" xfId="2" applyNumberFormat="1" applyFont="1" applyFill="1" applyBorder="1"/>
    <xf numFmtId="1" fontId="9" fillId="9" borderId="30" xfId="2" applyNumberFormat="1" applyFont="1" applyFill="1" applyBorder="1" applyAlignment="1">
      <alignment horizontal="center"/>
    </xf>
    <xf numFmtId="4" fontId="9" fillId="9" borderId="30" xfId="2" applyNumberFormat="1" applyFont="1" applyFill="1" applyBorder="1"/>
    <xf numFmtId="4" fontId="9" fillId="9" borderId="31" xfId="2" applyNumberFormat="1" applyFont="1" applyFill="1" applyBorder="1"/>
    <xf numFmtId="3" fontId="9" fillId="3" borderId="2" xfId="2" applyNumberFormat="1" applyFont="1" applyFill="1" applyBorder="1" applyAlignment="1">
      <alignment horizontal="center"/>
    </xf>
    <xf numFmtId="4" fontId="9" fillId="3" borderId="2" xfId="2" applyNumberFormat="1" applyFont="1" applyFill="1" applyBorder="1"/>
    <xf numFmtId="4" fontId="9" fillId="3" borderId="3" xfId="2" applyNumberFormat="1" applyFont="1" applyFill="1" applyBorder="1"/>
    <xf numFmtId="3" fontId="9" fillId="5" borderId="8" xfId="2" applyNumberFormat="1" applyFont="1" applyFill="1" applyBorder="1" applyAlignment="1">
      <alignment horizontal="center"/>
    </xf>
    <xf numFmtId="0" fontId="8" fillId="0" borderId="1" xfId="2" applyFont="1" applyBorder="1" applyAlignment="1">
      <alignment horizontal="center"/>
    </xf>
    <xf numFmtId="1" fontId="8" fillId="0" borderId="15" xfId="2" applyNumberFormat="1" applyFont="1" applyFill="1" applyBorder="1" applyAlignment="1">
      <alignment horizontal="center"/>
    </xf>
    <xf numFmtId="43" fontId="8" fillId="0" borderId="15" xfId="10" applyNumberFormat="1" applyFont="1" applyFill="1" applyBorder="1"/>
    <xf numFmtId="43" fontId="8" fillId="0" borderId="19" xfId="10" applyNumberFormat="1" applyFont="1" applyFill="1" applyBorder="1"/>
    <xf numFmtId="0" fontId="0" fillId="0" borderId="4" xfId="0" applyBorder="1"/>
    <xf numFmtId="0" fontId="9" fillId="0" borderId="23" xfId="2" applyFont="1" applyBorder="1" applyAlignment="1">
      <alignment horizontal="left" wrapText="1"/>
    </xf>
    <xf numFmtId="0" fontId="9" fillId="9" borderId="5" xfId="2" applyFont="1" applyFill="1" applyBorder="1" applyAlignment="1">
      <alignment horizontal="left" wrapText="1"/>
    </xf>
    <xf numFmtId="1" fontId="9" fillId="9" borderId="5" xfId="2" applyNumberFormat="1" applyFont="1" applyFill="1" applyBorder="1" applyAlignment="1">
      <alignment horizontal="center"/>
    </xf>
    <xf numFmtId="43" fontId="9" fillId="9" borderId="5" xfId="10" applyNumberFormat="1" applyFont="1" applyFill="1" applyBorder="1"/>
    <xf numFmtId="0" fontId="8" fillId="0" borderId="23" xfId="2" applyFont="1" applyBorder="1" applyAlignment="1">
      <alignment horizontal="left" wrapText="1"/>
    </xf>
    <xf numFmtId="1" fontId="8" fillId="2" borderId="17" xfId="2" applyNumberFormat="1" applyFont="1" applyFill="1" applyBorder="1" applyAlignment="1">
      <alignment horizontal="center"/>
    </xf>
    <xf numFmtId="43" fontId="8" fillId="0" borderId="17" xfId="10" applyNumberFormat="1" applyFont="1" applyFill="1" applyBorder="1"/>
    <xf numFmtId="43" fontId="8" fillId="0" borderId="18" xfId="10" applyNumberFormat="1" applyFont="1" applyFill="1" applyBorder="1"/>
    <xf numFmtId="0" fontId="8" fillId="0" borderId="40" xfId="2" applyFont="1" applyBorder="1" applyAlignment="1">
      <alignment horizontal="center"/>
    </xf>
    <xf numFmtId="0" fontId="8" fillId="0" borderId="17" xfId="2" applyFont="1" applyBorder="1" applyAlignment="1">
      <alignment horizontal="center" vertical="center"/>
    </xf>
    <xf numFmtId="4" fontId="8" fillId="0" borderId="18" xfId="2" applyNumberFormat="1" applyFont="1" applyBorder="1"/>
    <xf numFmtId="1" fontId="8" fillId="0" borderId="17" xfId="2" applyNumberFormat="1" applyFont="1" applyBorder="1" applyAlignment="1">
      <alignment horizontal="center"/>
    </xf>
    <xf numFmtId="0" fontId="8" fillId="0" borderId="16" xfId="2" applyFont="1" applyBorder="1" applyAlignment="1">
      <alignment horizontal="left" wrapText="1"/>
    </xf>
    <xf numFmtId="166" fontId="8" fillId="0" borderId="17" xfId="2" applyNumberFormat="1" applyFont="1" applyBorder="1"/>
    <xf numFmtId="4" fontId="9" fillId="0" borderId="17" xfId="2" applyNumberFormat="1" applyFont="1" applyBorder="1" applyAlignment="1">
      <alignment horizontal="center"/>
    </xf>
    <xf numFmtId="165" fontId="8" fillId="0" borderId="17" xfId="2" applyNumberFormat="1" applyFont="1" applyBorder="1"/>
    <xf numFmtId="166" fontId="8" fillId="3" borderId="30" xfId="2" applyNumberFormat="1" applyFont="1" applyFill="1" applyBorder="1"/>
    <xf numFmtId="0" fontId="8" fillId="3" borderId="30" xfId="2" applyFont="1" applyFill="1" applyBorder="1" applyAlignment="1">
      <alignment horizontal="center" vertical="center"/>
    </xf>
    <xf numFmtId="165" fontId="8" fillId="3" borderId="30" xfId="2" applyNumberFormat="1" applyFont="1" applyFill="1" applyBorder="1"/>
    <xf numFmtId="4" fontId="8" fillId="3" borderId="30" xfId="2" applyNumberFormat="1" applyFont="1" applyFill="1" applyBorder="1" applyAlignment="1">
      <alignment horizontal="right"/>
    </xf>
    <xf numFmtId="0" fontId="8" fillId="3" borderId="42" xfId="2" applyFont="1" applyFill="1" applyBorder="1" applyAlignment="1">
      <alignment horizontal="center"/>
    </xf>
    <xf numFmtId="1" fontId="9" fillId="5" borderId="8" xfId="2" applyNumberFormat="1" applyFont="1" applyFill="1" applyBorder="1" applyAlignment="1">
      <alignment horizontal="center"/>
    </xf>
    <xf numFmtId="43" fontId="9" fillId="5" borderId="9" xfId="10" applyNumberFormat="1" applyFont="1" applyFill="1" applyBorder="1"/>
    <xf numFmtId="0" fontId="9" fillId="0" borderId="0" xfId="2" applyFont="1" applyBorder="1" applyAlignment="1">
      <alignment horizontal="left" wrapText="1"/>
    </xf>
    <xf numFmtId="0" fontId="9" fillId="9" borderId="16" xfId="2" applyFont="1" applyFill="1" applyBorder="1" applyAlignment="1">
      <alignment horizontal="left" wrapText="1"/>
    </xf>
    <xf numFmtId="1" fontId="9" fillId="9" borderId="17" xfId="2" applyNumberFormat="1" applyFont="1" applyFill="1" applyBorder="1" applyAlignment="1">
      <alignment horizontal="center"/>
    </xf>
    <xf numFmtId="43" fontId="9" fillId="9" borderId="17" xfId="10" applyNumberFormat="1" applyFont="1" applyFill="1" applyBorder="1"/>
    <xf numFmtId="0" fontId="8" fillId="0" borderId="32" xfId="2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9" fillId="9" borderId="43" xfId="2" applyFont="1" applyFill="1" applyBorder="1" applyAlignment="1">
      <alignment horizontal="left" wrapText="1"/>
    </xf>
    <xf numFmtId="0" fontId="9" fillId="3" borderId="30" xfId="2" applyFont="1" applyFill="1" applyBorder="1" applyAlignment="1">
      <alignment horizontal="center"/>
    </xf>
    <xf numFmtId="4" fontId="9" fillId="3" borderId="30" xfId="2" applyNumberFormat="1" applyFont="1" applyFill="1" applyBorder="1"/>
    <xf numFmtId="4" fontId="9" fillId="3" borderId="31" xfId="2" applyNumberFormat="1" applyFont="1" applyFill="1" applyBorder="1"/>
    <xf numFmtId="0" fontId="9" fillId="0" borderId="15" xfId="2" applyFont="1" applyBorder="1" applyAlignment="1">
      <alignment horizontal="left" wrapText="1"/>
    </xf>
    <xf numFmtId="0" fontId="9" fillId="9" borderId="15" xfId="2" applyFont="1" applyFill="1" applyBorder="1" applyAlignment="1">
      <alignment horizontal="left" wrapText="1"/>
    </xf>
    <xf numFmtId="1" fontId="9" fillId="9" borderId="15" xfId="2" applyNumberFormat="1" applyFont="1" applyFill="1" applyBorder="1" applyAlignment="1">
      <alignment horizontal="center"/>
    </xf>
    <xf numFmtId="43" fontId="9" fillId="9" borderId="15" xfId="10" applyNumberFormat="1" applyFont="1" applyFill="1" applyBorder="1"/>
    <xf numFmtId="0" fontId="9" fillId="3" borderId="38" xfId="2" applyFont="1" applyFill="1" applyBorder="1" applyAlignment="1">
      <alignment horizontal="left" wrapText="1"/>
    </xf>
    <xf numFmtId="0" fontId="8" fillId="0" borderId="35" xfId="2" applyFont="1" applyBorder="1" applyAlignment="1">
      <alignment horizontal="center"/>
    </xf>
    <xf numFmtId="0" fontId="9" fillId="0" borderId="15" xfId="2" applyFont="1" applyBorder="1" applyAlignment="1">
      <alignment horizontal="left"/>
    </xf>
    <xf numFmtId="4" fontId="8" fillId="0" borderId="9" xfId="2" applyNumberFormat="1" applyFont="1" applyBorder="1"/>
    <xf numFmtId="0" fontId="9" fillId="3" borderId="14" xfId="2" applyFont="1" applyFill="1" applyBorder="1" applyAlignment="1">
      <alignment horizontal="left" wrapText="1"/>
    </xf>
    <xf numFmtId="0" fontId="8" fillId="0" borderId="5" xfId="2" quotePrefix="1" applyFont="1" applyFill="1" applyBorder="1" applyAlignment="1">
      <alignment horizontal="left" wrapText="1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left" wrapText="1"/>
    </xf>
    <xf numFmtId="166" fontId="3" fillId="0" borderId="5" xfId="2" applyNumberFormat="1" applyFont="1" applyFill="1" applyBorder="1"/>
    <xf numFmtId="4" fontId="3" fillId="0" borderId="5" xfId="2" applyNumberFormat="1" applyFont="1" applyFill="1" applyBorder="1"/>
    <xf numFmtId="49" fontId="9" fillId="5" borderId="2" xfId="1" applyNumberFormat="1" applyFont="1" applyFill="1" applyBorder="1" applyAlignment="1">
      <alignment horizontal="center" vertical="center"/>
    </xf>
    <xf numFmtId="0" fontId="9" fillId="7" borderId="5" xfId="2" applyNumberFormat="1" applyFont="1" applyFill="1" applyBorder="1" applyAlignment="1">
      <alignment horizontal="center" vertical="center"/>
    </xf>
    <xf numFmtId="0" fontId="8" fillId="7" borderId="7" xfId="2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right" vertical="center" wrapText="1"/>
    </xf>
    <xf numFmtId="0" fontId="10" fillId="7" borderId="8" xfId="2" applyFont="1" applyFill="1" applyBorder="1" applyAlignment="1">
      <alignment horizontal="center" vertical="center" wrapText="1"/>
    </xf>
    <xf numFmtId="1" fontId="8" fillId="7" borderId="8" xfId="2" applyNumberFormat="1" applyFont="1" applyFill="1" applyBorder="1" applyAlignment="1">
      <alignment horizontal="center" vertical="center"/>
    </xf>
    <xf numFmtId="0" fontId="9" fillId="0" borderId="40" xfId="1" applyFont="1" applyBorder="1" applyAlignment="1">
      <alignment horizontal="center"/>
    </xf>
    <xf numFmtId="0" fontId="9" fillId="0" borderId="17" xfId="1" applyFont="1" applyBorder="1" applyAlignment="1">
      <alignment horizontal="center" vertical="center" wrapText="1"/>
    </xf>
    <xf numFmtId="164" fontId="9" fillId="0" borderId="17" xfId="1" applyNumberFormat="1" applyFont="1" applyBorder="1" applyAlignment="1">
      <alignment horizontal="center" vertical="center" wrapText="1"/>
    </xf>
    <xf numFmtId="0" fontId="9" fillId="0" borderId="17" xfId="1" applyFont="1" applyBorder="1"/>
    <xf numFmtId="0" fontId="9" fillId="0" borderId="17" xfId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4" fontId="9" fillId="3" borderId="44" xfId="1" applyNumberFormat="1" applyFont="1" applyFill="1" applyBorder="1"/>
    <xf numFmtId="44" fontId="9" fillId="3" borderId="1" xfId="1" applyNumberFormat="1" applyFont="1" applyFill="1" applyBorder="1" applyAlignment="1">
      <alignment horizontal="center"/>
    </xf>
    <xf numFmtId="44" fontId="9" fillId="3" borderId="2" xfId="1" applyNumberFormat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9" fillId="3" borderId="34" xfId="1" applyFont="1" applyFill="1" applyBorder="1" applyAlignment="1">
      <alignment horizontal="center"/>
    </xf>
    <xf numFmtId="0" fontId="9" fillId="3" borderId="21" xfId="1" applyFont="1" applyFill="1" applyBorder="1" applyAlignment="1">
      <alignment horizontal="center" vertical="center" wrapText="1"/>
    </xf>
    <xf numFmtId="164" fontId="9" fillId="3" borderId="21" xfId="1" applyNumberFormat="1" applyFont="1" applyFill="1" applyBorder="1" applyAlignment="1">
      <alignment horizontal="center" vertical="center" wrapText="1"/>
    </xf>
    <xf numFmtId="44" fontId="9" fillId="3" borderId="45" xfId="1" applyNumberFormat="1" applyFont="1" applyFill="1" applyBorder="1"/>
    <xf numFmtId="44" fontId="9" fillId="3" borderId="39" xfId="1" applyNumberFormat="1" applyFont="1" applyFill="1" applyBorder="1"/>
    <xf numFmtId="0" fontId="9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164" fontId="8" fillId="6" borderId="2" xfId="1" applyNumberFormat="1" applyFont="1" applyFill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164" fontId="8" fillId="0" borderId="2" xfId="3" applyFont="1" applyBorder="1"/>
    <xf numFmtId="164" fontId="8" fillId="0" borderId="2" xfId="3" applyFont="1" applyBorder="1" applyAlignment="1">
      <alignment horizontal="center"/>
    </xf>
    <xf numFmtId="0" fontId="8" fillId="0" borderId="5" xfId="1" applyFont="1" applyBorder="1" applyAlignment="1">
      <alignment horizontal="center" vertical="center" wrapText="1"/>
    </xf>
    <xf numFmtId="164" fontId="8" fillId="0" borderId="5" xfId="3" applyFont="1" applyBorder="1"/>
    <xf numFmtId="164" fontId="8" fillId="0" borderId="5" xfId="3" applyFont="1" applyBorder="1" applyAlignment="1">
      <alignment horizontal="center"/>
    </xf>
    <xf numFmtId="164" fontId="8" fillId="0" borderId="6" xfId="3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8" fillId="0" borderId="21" xfId="1" applyFont="1" applyBorder="1" applyAlignment="1">
      <alignment horizontal="center" vertical="center" wrapText="1"/>
    </xf>
    <xf numFmtId="164" fontId="8" fillId="0" borderId="21" xfId="1" applyNumberFormat="1" applyFont="1" applyBorder="1" applyAlignment="1">
      <alignment horizontal="center" vertical="center" wrapText="1"/>
    </xf>
    <xf numFmtId="164" fontId="8" fillId="0" borderId="21" xfId="3" applyFont="1" applyBorder="1"/>
    <xf numFmtId="164" fontId="8" fillId="0" borderId="21" xfId="3" applyFont="1" applyBorder="1" applyAlignment="1">
      <alignment horizontal="center"/>
    </xf>
    <xf numFmtId="164" fontId="9" fillId="0" borderId="5" xfId="3" applyFont="1" applyBorder="1"/>
    <xf numFmtId="0" fontId="9" fillId="3" borderId="37" xfId="1" applyFont="1" applyFill="1" applyBorder="1" applyAlignment="1">
      <alignment horizontal="center"/>
    </xf>
    <xf numFmtId="0" fontId="9" fillId="3" borderId="15" xfId="1" applyFont="1" applyFill="1" applyBorder="1" applyAlignment="1">
      <alignment horizontal="center" vertical="center" wrapText="1"/>
    </xf>
    <xf numFmtId="164" fontId="9" fillId="3" borderId="15" xfId="1" applyNumberFormat="1" applyFont="1" applyFill="1" applyBorder="1" applyAlignment="1">
      <alignment horizontal="center" vertical="center" wrapText="1"/>
    </xf>
    <xf numFmtId="4" fontId="9" fillId="3" borderId="27" xfId="1" applyNumberFormat="1" applyFont="1" applyFill="1" applyBorder="1"/>
    <xf numFmtId="44" fontId="9" fillId="3" borderId="37" xfId="1" applyNumberFormat="1" applyFont="1" applyFill="1" applyBorder="1" applyAlignment="1">
      <alignment horizontal="center"/>
    </xf>
    <xf numFmtId="44" fontId="9" fillId="3" borderId="15" xfId="1" applyNumberFormat="1" applyFont="1" applyFill="1" applyBorder="1" applyAlignment="1">
      <alignment horizontal="center"/>
    </xf>
    <xf numFmtId="0" fontId="9" fillId="3" borderId="15" xfId="1" applyFont="1" applyFill="1" applyBorder="1" applyAlignment="1">
      <alignment horizontal="center"/>
    </xf>
    <xf numFmtId="4" fontId="9" fillId="3" borderId="15" xfId="1" applyNumberFormat="1" applyFont="1" applyFill="1" applyBorder="1" applyAlignment="1">
      <alignment horizontal="center"/>
    </xf>
    <xf numFmtId="44" fontId="13" fillId="3" borderId="15" xfId="0" applyNumberFormat="1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9" fillId="3" borderId="19" xfId="1" applyFont="1" applyFill="1" applyBorder="1" applyAlignment="1">
      <alignment horizontal="center"/>
    </xf>
    <xf numFmtId="44" fontId="8" fillId="0" borderId="2" xfId="1" applyNumberFormat="1" applyFont="1" applyBorder="1"/>
    <xf numFmtId="44" fontId="8" fillId="0" borderId="2" xfId="1" applyNumberFormat="1" applyFont="1" applyBorder="1" applyAlignment="1">
      <alignment horizontal="center"/>
    </xf>
    <xf numFmtId="0" fontId="9" fillId="0" borderId="37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0" fontId="8" fillId="0" borderId="15" xfId="1" applyFont="1" applyBorder="1" applyAlignment="1">
      <alignment horizontal="center" vertical="center" wrapText="1"/>
    </xf>
    <xf numFmtId="44" fontId="8" fillId="0" borderId="15" xfId="1" applyNumberFormat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164" fontId="8" fillId="6" borderId="21" xfId="1" applyNumberFormat="1" applyFont="1" applyFill="1" applyBorder="1" applyAlignment="1">
      <alignment horizontal="center"/>
    </xf>
    <xf numFmtId="44" fontId="8" fillId="0" borderId="21" xfId="1" applyNumberFormat="1" applyFont="1" applyBorder="1" applyAlignment="1">
      <alignment horizontal="center"/>
    </xf>
    <xf numFmtId="44" fontId="8" fillId="0" borderId="21" xfId="1" applyNumberFormat="1" applyFont="1" applyBorder="1"/>
    <xf numFmtId="44" fontId="9" fillId="0" borderId="5" xfId="1" applyNumberFormat="1" applyFont="1" applyBorder="1"/>
    <xf numFmtId="0" fontId="9" fillId="3" borderId="7" xfId="1" applyFont="1" applyFill="1" applyBorder="1" applyAlignment="1">
      <alignment horizontal="center"/>
    </xf>
    <xf numFmtId="0" fontId="9" fillId="3" borderId="8" xfId="1" applyFont="1" applyFill="1" applyBorder="1" applyAlignment="1">
      <alignment horizontal="center" vertical="center" wrapText="1"/>
    </xf>
    <xf numFmtId="164" fontId="9" fillId="3" borderId="8" xfId="1" applyNumberFormat="1" applyFont="1" applyFill="1" applyBorder="1" applyAlignment="1">
      <alignment horizontal="center" vertical="center" wrapText="1"/>
    </xf>
    <xf numFmtId="164" fontId="8" fillId="0" borderId="44" xfId="3" applyFont="1" applyBorder="1"/>
    <xf numFmtId="164" fontId="21" fillId="0" borderId="1" xfId="3" applyFont="1" applyBorder="1" applyAlignment="1">
      <alignment horizontal="center"/>
    </xf>
    <xf numFmtId="164" fontId="21" fillId="0" borderId="2" xfId="3" applyFont="1" applyBorder="1" applyAlignment="1">
      <alignment horizontal="center"/>
    </xf>
    <xf numFmtId="164" fontId="8" fillId="0" borderId="41" xfId="3" applyFont="1" applyBorder="1"/>
    <xf numFmtId="164" fontId="21" fillId="0" borderId="4" xfId="3" applyFont="1" applyBorder="1" applyAlignment="1">
      <alignment horizontal="center"/>
    </xf>
    <xf numFmtId="164" fontId="21" fillId="0" borderId="5" xfId="3" applyFont="1" applyBorder="1" applyAlignment="1">
      <alignment horizontal="center"/>
    </xf>
    <xf numFmtId="164" fontId="8" fillId="0" borderId="39" xfId="3" applyFont="1" applyBorder="1"/>
    <xf numFmtId="164" fontId="21" fillId="0" borderId="34" xfId="3" applyFont="1" applyBorder="1" applyAlignment="1">
      <alignment horizontal="center"/>
    </xf>
    <xf numFmtId="164" fontId="21" fillId="0" borderId="21" xfId="3" applyFont="1" applyBorder="1" applyAlignment="1">
      <alignment horizontal="center"/>
    </xf>
    <xf numFmtId="164" fontId="21" fillId="0" borderId="24" xfId="3" applyFont="1" applyBorder="1" applyAlignment="1">
      <alignment horizontal="center"/>
    </xf>
    <xf numFmtId="164" fontId="21" fillId="0" borderId="6" xfId="3" applyFont="1" applyBorder="1" applyAlignment="1">
      <alignment horizontal="center"/>
    </xf>
    <xf numFmtId="44" fontId="9" fillId="3" borderId="9" xfId="1" applyNumberFormat="1" applyFont="1" applyFill="1" applyBorder="1"/>
    <xf numFmtId="164" fontId="9" fillId="0" borderId="45" xfId="3" applyFont="1" applyBorder="1"/>
    <xf numFmtId="164" fontId="22" fillId="0" borderId="7" xfId="3" applyFont="1" applyBorder="1" applyAlignment="1">
      <alignment horizontal="center"/>
    </xf>
    <xf numFmtId="164" fontId="22" fillId="0" borderId="8" xfId="3" applyFont="1" applyBorder="1" applyAlignment="1">
      <alignment horizontal="center"/>
    </xf>
    <xf numFmtId="164" fontId="22" fillId="0" borderId="9" xfId="3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164" fontId="9" fillId="6" borderId="43" xfId="1" applyNumberFormat="1" applyFont="1" applyFill="1" applyBorder="1" applyAlignment="1">
      <alignment horizontal="center"/>
    </xf>
    <xf numFmtId="0" fontId="9" fillId="0" borderId="43" xfId="1" applyFont="1" applyBorder="1" applyAlignment="1">
      <alignment horizontal="center" vertical="center" wrapText="1"/>
    </xf>
    <xf numFmtId="44" fontId="9" fillId="0" borderId="43" xfId="1" applyNumberFormat="1" applyFont="1" applyBorder="1"/>
    <xf numFmtId="44" fontId="8" fillId="0" borderId="43" xfId="1" applyNumberFormat="1" applyFont="1" applyBorder="1" applyAlignment="1">
      <alignment horizontal="center"/>
    </xf>
    <xf numFmtId="44" fontId="12" fillId="0" borderId="43" xfId="0" applyNumberFormat="1" applyFont="1" applyBorder="1" applyAlignment="1">
      <alignment horizontal="center"/>
    </xf>
    <xf numFmtId="44" fontId="8" fillId="0" borderId="47" xfId="1" applyNumberFormat="1" applyFont="1" applyBorder="1" applyAlignment="1">
      <alignment horizontal="center"/>
    </xf>
    <xf numFmtId="4" fontId="9" fillId="10" borderId="5" xfId="2" applyNumberFormat="1" applyFont="1" applyFill="1" applyBorder="1" applyAlignment="1">
      <alignment vertical="center"/>
    </xf>
    <xf numFmtId="49" fontId="2" fillId="3" borderId="2" xfId="1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1" fillId="12" borderId="4" xfId="2" applyFont="1" applyFill="1" applyBorder="1" applyAlignment="1">
      <alignment horizontal="center" vertical="center"/>
    </xf>
    <xf numFmtId="0" fontId="17" fillId="12" borderId="5" xfId="1" applyFont="1" applyFill="1" applyBorder="1" applyAlignment="1">
      <alignment horizontal="right" vertical="center" wrapText="1"/>
    </xf>
    <xf numFmtId="0" fontId="23" fillId="12" borderId="5" xfId="2" applyFont="1" applyFill="1" applyBorder="1" applyAlignment="1">
      <alignment horizontal="center" vertical="center" wrapText="1"/>
    </xf>
    <xf numFmtId="1" fontId="21" fillId="12" borderId="5" xfId="2" applyNumberFormat="1" applyFont="1" applyFill="1" applyBorder="1" applyAlignment="1">
      <alignment horizontal="center" vertical="center"/>
    </xf>
    <xf numFmtId="4" fontId="2" fillId="12" borderId="5" xfId="2" applyNumberFormat="1" applyFont="1" applyFill="1" applyBorder="1" applyAlignment="1">
      <alignment vertical="center"/>
    </xf>
    <xf numFmtId="4" fontId="2" fillId="12" borderId="21" xfId="2" applyNumberFormat="1" applyFont="1" applyFill="1" applyBorder="1" applyAlignment="1">
      <alignment vertical="center"/>
    </xf>
    <xf numFmtId="4" fontId="2" fillId="12" borderId="6" xfId="2" applyNumberFormat="1" applyFont="1" applyFill="1" applyBorder="1" applyAlignment="1">
      <alignment vertical="center"/>
    </xf>
    <xf numFmtId="1" fontId="2" fillId="12" borderId="5" xfId="2" applyNumberFormat="1" applyFont="1" applyFill="1" applyBorder="1" applyAlignment="1">
      <alignment horizontal="center" vertical="center"/>
    </xf>
    <xf numFmtId="4" fontId="9" fillId="8" borderId="5" xfId="2" applyNumberFormat="1" applyFont="1" applyFill="1" applyBorder="1" applyAlignment="1">
      <alignment vertical="center"/>
    </xf>
    <xf numFmtId="44" fontId="4" fillId="11" borderId="0" xfId="0" applyNumberFormat="1" applyFont="1" applyFill="1" applyBorder="1"/>
    <xf numFmtId="4" fontId="24" fillId="12" borderId="5" xfId="2" applyNumberFormat="1" applyFont="1" applyFill="1" applyBorder="1" applyAlignment="1">
      <alignment vertical="center"/>
    </xf>
    <xf numFmtId="44" fontId="4" fillId="11" borderId="5" xfId="0" applyNumberFormat="1" applyFont="1" applyFill="1" applyBorder="1" applyAlignment="1">
      <alignment horizontal="center"/>
    </xf>
    <xf numFmtId="0" fontId="9" fillId="3" borderId="38" xfId="2" applyFont="1" applyFill="1" applyBorder="1" applyAlignment="1">
      <alignment horizontal="left" wrapText="1"/>
    </xf>
    <xf numFmtId="0" fontId="8" fillId="0" borderId="23" xfId="2" applyFont="1" applyBorder="1" applyAlignment="1">
      <alignment horizontal="left" wrapText="1"/>
    </xf>
    <xf numFmtId="0" fontId="9" fillId="3" borderId="2" xfId="2" applyFont="1" applyFill="1" applyBorder="1" applyAlignment="1">
      <alignment horizontal="left" wrapText="1"/>
    </xf>
    <xf numFmtId="0" fontId="9" fillId="0" borderId="15" xfId="2" applyFont="1" applyBorder="1" applyAlignment="1">
      <alignment horizontal="left" wrapText="1"/>
    </xf>
    <xf numFmtId="0" fontId="8" fillId="0" borderId="5" xfId="2" applyFont="1" applyBorder="1" applyAlignment="1">
      <alignment horizontal="left" wrapText="1"/>
    </xf>
    <xf numFmtId="0" fontId="8" fillId="0" borderId="32" xfId="2" applyFont="1" applyBorder="1" applyAlignment="1">
      <alignment horizontal="center"/>
    </xf>
    <xf numFmtId="0" fontId="9" fillId="0" borderId="5" xfId="2" applyFont="1" applyFill="1" applyBorder="1" applyAlignment="1">
      <alignment horizontal="center" wrapText="1"/>
    </xf>
    <xf numFmtId="0" fontId="8" fillId="0" borderId="5" xfId="2" applyFont="1" applyFill="1" applyBorder="1" applyAlignment="1">
      <alignment horizontal="left" wrapText="1"/>
    </xf>
    <xf numFmtId="0" fontId="9" fillId="0" borderId="5" xfId="2" applyFont="1" applyBorder="1" applyAlignment="1">
      <alignment horizontal="center" wrapText="1"/>
    </xf>
    <xf numFmtId="0" fontId="8" fillId="3" borderId="5" xfId="2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4" borderId="36" xfId="1" applyFont="1" applyFill="1" applyBorder="1" applyAlignment="1">
      <alignment horizontal="center" vertical="center"/>
    </xf>
    <xf numFmtId="0" fontId="14" fillId="4" borderId="48" xfId="1" applyFont="1" applyFill="1" applyBorder="1" applyAlignment="1">
      <alignment horizontal="center" vertical="center"/>
    </xf>
    <xf numFmtId="0" fontId="14" fillId="4" borderId="49" xfId="1" applyFont="1" applyFill="1" applyBorder="1" applyAlignment="1">
      <alignment horizontal="center" vertical="center"/>
    </xf>
    <xf numFmtId="0" fontId="8" fillId="5" borderId="34" xfId="1" applyFont="1" applyFill="1" applyBorder="1" applyAlignment="1">
      <alignment horizontal="center"/>
    </xf>
    <xf numFmtId="0" fontId="8" fillId="5" borderId="37" xfId="1" applyFont="1" applyFill="1" applyBorder="1" applyAlignment="1">
      <alignment horizontal="center"/>
    </xf>
    <xf numFmtId="0" fontId="9" fillId="5" borderId="21" xfId="1" applyFont="1" applyFill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center" vertical="center" wrapText="1"/>
    </xf>
    <xf numFmtId="164" fontId="9" fillId="5" borderId="21" xfId="1" applyNumberFormat="1" applyFont="1" applyFill="1" applyBorder="1" applyAlignment="1">
      <alignment horizontal="center" vertical="center" wrapText="1"/>
    </xf>
    <xf numFmtId="164" fontId="9" fillId="5" borderId="15" xfId="1" applyNumberFormat="1" applyFont="1" applyFill="1" applyBorder="1" applyAlignment="1">
      <alignment horizontal="center" vertical="center" wrapText="1"/>
    </xf>
    <xf numFmtId="0" fontId="9" fillId="5" borderId="41" xfId="1" applyFont="1" applyFill="1" applyBorder="1" applyAlignment="1">
      <alignment horizontal="center" wrapText="1"/>
    </xf>
    <xf numFmtId="0" fontId="9" fillId="5" borderId="33" xfId="1" applyFont="1" applyFill="1" applyBorder="1" applyAlignment="1">
      <alignment horizontal="center" wrapText="1"/>
    </xf>
    <xf numFmtId="0" fontId="9" fillId="5" borderId="50" xfId="1" applyFont="1" applyFill="1" applyBorder="1" applyAlignment="1">
      <alignment horizontal="center" wrapText="1"/>
    </xf>
    <xf numFmtId="0" fontId="14" fillId="4" borderId="11" xfId="2" applyFont="1" applyFill="1" applyBorder="1" applyAlignment="1">
      <alignment horizontal="center" vertical="center"/>
    </xf>
    <xf numFmtId="0" fontId="14" fillId="4" borderId="12" xfId="2" applyFont="1" applyFill="1" applyBorder="1" applyAlignment="1">
      <alignment horizontal="center" vertical="center"/>
    </xf>
    <xf numFmtId="0" fontId="14" fillId="4" borderId="13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5" fontId="9" fillId="3" borderId="2" xfId="2" applyNumberFormat="1" applyFont="1" applyFill="1" applyBorder="1" applyAlignment="1">
      <alignment horizontal="center" vertical="center" wrapText="1"/>
    </xf>
    <xf numFmtId="165" fontId="9" fillId="3" borderId="5" xfId="2" applyNumberFormat="1" applyFont="1" applyFill="1" applyBorder="1" applyAlignment="1">
      <alignment horizontal="center" vertical="center" wrapText="1"/>
    </xf>
    <xf numFmtId="0" fontId="9" fillId="3" borderId="44" xfId="2" applyFont="1" applyFill="1" applyBorder="1" applyAlignment="1">
      <alignment horizontal="center" wrapText="1"/>
    </xf>
    <xf numFmtId="0" fontId="9" fillId="3" borderId="48" xfId="2" applyFont="1" applyFill="1" applyBorder="1" applyAlignment="1">
      <alignment horizontal="center" wrapText="1"/>
    </xf>
    <xf numFmtId="0" fontId="9" fillId="3" borderId="49" xfId="2" applyFont="1" applyFill="1" applyBorder="1" applyAlignment="1">
      <alignment horizontal="center" wrapText="1"/>
    </xf>
    <xf numFmtId="0" fontId="9" fillId="5" borderId="21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left" wrapText="1"/>
    </xf>
    <xf numFmtId="0" fontId="9" fillId="5" borderId="5" xfId="2" applyFont="1" applyFill="1" applyBorder="1" applyAlignment="1">
      <alignment horizontal="center" vertical="center" wrapText="1"/>
    </xf>
    <xf numFmtId="0" fontId="9" fillId="0" borderId="15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9" fillId="3" borderId="15" xfId="2" applyFont="1" applyFill="1" applyBorder="1" applyAlignment="1">
      <alignment horizontal="left" wrapText="1"/>
    </xf>
    <xf numFmtId="0" fontId="9" fillId="5" borderId="8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center" wrapText="1"/>
    </xf>
    <xf numFmtId="0" fontId="8" fillId="0" borderId="5" xfId="2" applyFont="1" applyFill="1" applyBorder="1" applyAlignment="1">
      <alignment horizontal="left" wrapText="1"/>
    </xf>
    <xf numFmtId="0" fontId="8" fillId="0" borderId="5" xfId="2" applyFont="1" applyBorder="1" applyAlignment="1">
      <alignment horizontal="left" wrapText="1"/>
    </xf>
    <xf numFmtId="0" fontId="8" fillId="0" borderId="32" xfId="2" applyFont="1" applyBorder="1" applyAlignment="1">
      <alignment horizontal="center"/>
    </xf>
    <xf numFmtId="0" fontId="8" fillId="0" borderId="33" xfId="2" applyFont="1" applyBorder="1" applyAlignment="1">
      <alignment horizontal="center"/>
    </xf>
    <xf numFmtId="0" fontId="8" fillId="0" borderId="23" xfId="2" applyFont="1" applyBorder="1" applyAlignment="1">
      <alignment horizontal="center"/>
    </xf>
    <xf numFmtId="0" fontId="9" fillId="3" borderId="36" xfId="2" applyFont="1" applyFill="1" applyBorder="1" applyAlignment="1">
      <alignment horizontal="left" vertical="center" wrapText="1"/>
    </xf>
    <xf numFmtId="0" fontId="9" fillId="3" borderId="22" xfId="2" applyFont="1" applyFill="1" applyBorder="1" applyAlignment="1">
      <alignment horizontal="left" vertical="center" wrapText="1"/>
    </xf>
    <xf numFmtId="0" fontId="9" fillId="3" borderId="35" xfId="2" applyFont="1" applyFill="1" applyBorder="1" applyAlignment="1">
      <alignment horizontal="left" wrapText="1"/>
    </xf>
    <xf numFmtId="0" fontId="9" fillId="3" borderId="38" xfId="2" applyFont="1" applyFill="1" applyBorder="1" applyAlignment="1">
      <alignment horizontal="left" wrapText="1"/>
    </xf>
    <xf numFmtId="0" fontId="9" fillId="5" borderId="8" xfId="2" applyFont="1" applyFill="1" applyBorder="1" applyAlignment="1">
      <alignment horizontal="left" wrapText="1"/>
    </xf>
    <xf numFmtId="0" fontId="9" fillId="0" borderId="26" xfId="2" applyFont="1" applyBorder="1" applyAlignment="1">
      <alignment horizontal="left" wrapText="1"/>
    </xf>
    <xf numFmtId="0" fontId="9" fillId="0" borderId="15" xfId="2" applyFont="1" applyBorder="1" applyAlignment="1">
      <alignment horizontal="left" wrapText="1"/>
    </xf>
    <xf numFmtId="0" fontId="9" fillId="0" borderId="39" xfId="2" applyFont="1" applyBorder="1" applyAlignment="1">
      <alignment horizontal="center" wrapText="1"/>
    </xf>
    <xf numFmtId="0" fontId="9" fillId="0" borderId="24" xfId="2" applyFont="1" applyBorder="1" applyAlignment="1">
      <alignment horizontal="center" wrapText="1"/>
    </xf>
    <xf numFmtId="0" fontId="9" fillId="0" borderId="27" xfId="2" applyFont="1" applyBorder="1" applyAlignment="1">
      <alignment horizontal="center" wrapText="1"/>
    </xf>
    <xf numFmtId="0" fontId="9" fillId="0" borderId="26" xfId="2" applyFont="1" applyBorder="1" applyAlignment="1">
      <alignment horizontal="center" wrapText="1"/>
    </xf>
    <xf numFmtId="0" fontId="8" fillId="0" borderId="41" xfId="2" applyFont="1" applyBorder="1" applyAlignment="1">
      <alignment horizontal="left" wrapText="1"/>
    </xf>
    <xf numFmtId="0" fontId="8" fillId="0" borderId="23" xfId="2" applyFont="1" applyBorder="1" applyAlignment="1">
      <alignment horizontal="left" wrapText="1"/>
    </xf>
    <xf numFmtId="0" fontId="9" fillId="0" borderId="39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3" borderId="44" xfId="2" applyFont="1" applyFill="1" applyBorder="1" applyAlignment="1">
      <alignment horizontal="left" wrapText="1"/>
    </xf>
    <xf numFmtId="0" fontId="9" fillId="3" borderId="22" xfId="2" applyFont="1" applyFill="1" applyBorder="1" applyAlignment="1">
      <alignment horizontal="left" wrapText="1"/>
    </xf>
    <xf numFmtId="0" fontId="9" fillId="5" borderId="44" xfId="1" applyFont="1" applyFill="1" applyBorder="1" applyAlignment="1">
      <alignment horizontal="center" wrapText="1"/>
    </xf>
    <xf numFmtId="0" fontId="9" fillId="5" borderId="48" xfId="1" applyFont="1" applyFill="1" applyBorder="1" applyAlignment="1">
      <alignment horizontal="center" wrapText="1"/>
    </xf>
    <xf numFmtId="0" fontId="9" fillId="5" borderId="49" xfId="1" applyFont="1" applyFill="1" applyBorder="1" applyAlignment="1">
      <alignment horizont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3" borderId="5" xfId="1" applyNumberFormat="1" applyFont="1" applyFill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/>
    </xf>
    <xf numFmtId="0" fontId="21" fillId="3" borderId="4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164" fontId="2" fillId="3" borderId="5" xfId="1" applyNumberFormat="1" applyFont="1" applyFill="1" applyBorder="1" applyAlignment="1">
      <alignment horizontal="center" vertical="center" wrapText="1"/>
    </xf>
    <xf numFmtId="0" fontId="14" fillId="4" borderId="12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/>
    </xf>
    <xf numFmtId="0" fontId="9" fillId="5" borderId="2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164" fontId="9" fillId="5" borderId="2" xfId="1" applyNumberFormat="1" applyFont="1" applyFill="1" applyBorder="1" applyAlignment="1">
      <alignment horizontal="center" vertical="center" wrapText="1"/>
    </xf>
    <xf numFmtId="164" fontId="9" fillId="5" borderId="5" xfId="1" applyNumberFormat="1" applyFont="1" applyFill="1" applyBorder="1" applyAlignment="1">
      <alignment horizontal="center" vertical="center" wrapText="1"/>
    </xf>
    <xf numFmtId="0" fontId="9" fillId="3" borderId="29" xfId="2" applyFont="1" applyFill="1" applyBorder="1" applyAlignment="1">
      <alignment horizontal="left" wrapText="1"/>
    </xf>
    <xf numFmtId="4" fontId="2" fillId="12" borderId="25" xfId="2" applyNumberFormat="1" applyFont="1" applyFill="1" applyBorder="1" applyAlignment="1">
      <alignment vertical="center"/>
    </xf>
    <xf numFmtId="4" fontId="2" fillId="13" borderId="21" xfId="2" applyNumberFormat="1" applyFont="1" applyFill="1" applyBorder="1" applyAlignment="1">
      <alignment vertical="center"/>
    </xf>
    <xf numFmtId="44" fontId="9" fillId="14" borderId="5" xfId="2" applyNumberFormat="1" applyFont="1" applyFill="1" applyBorder="1" applyAlignment="1">
      <alignment vertical="center"/>
    </xf>
    <xf numFmtId="44" fontId="4" fillId="12" borderId="5" xfId="0" applyNumberFormat="1" applyFont="1" applyFill="1" applyBorder="1"/>
    <xf numFmtId="44" fontId="9" fillId="0" borderId="6" xfId="1" applyNumberFormat="1" applyFont="1" applyBorder="1"/>
    <xf numFmtId="44" fontId="9" fillId="0" borderId="8" xfId="1" applyNumberFormat="1" applyFont="1" applyBorder="1"/>
    <xf numFmtId="0" fontId="9" fillId="0" borderId="8" xfId="1" applyFont="1" applyBorder="1" applyAlignment="1">
      <alignment horizontal="center"/>
    </xf>
    <xf numFmtId="44" fontId="13" fillId="0" borderId="8" xfId="0" applyNumberFormat="1" applyFont="1" applyBorder="1" applyAlignment="1">
      <alignment horizontal="center"/>
    </xf>
    <xf numFmtId="44" fontId="9" fillId="0" borderId="9" xfId="1" applyNumberFormat="1" applyFont="1" applyBorder="1"/>
    <xf numFmtId="0" fontId="9" fillId="3" borderId="2" xfId="2" applyFont="1" applyFill="1" applyBorder="1" applyAlignment="1">
      <alignment horizontal="center" wrapText="1"/>
    </xf>
    <xf numFmtId="0" fontId="9" fillId="3" borderId="3" xfId="2" applyFont="1" applyFill="1" applyBorder="1" applyAlignment="1">
      <alignment horizontal="center" wrapText="1"/>
    </xf>
    <xf numFmtId="4" fontId="0" fillId="3" borderId="0" xfId="0" applyNumberFormat="1" applyFill="1" applyBorder="1"/>
    <xf numFmtId="4" fontId="9" fillId="3" borderId="9" xfId="2" applyNumberFormat="1" applyFont="1" applyFill="1" applyBorder="1" applyAlignment="1">
      <alignment vertical="center"/>
    </xf>
    <xf numFmtId="0" fontId="8" fillId="8" borderId="40" xfId="2" applyFont="1" applyFill="1" applyBorder="1" applyAlignment="1">
      <alignment horizontal="center" vertical="center"/>
    </xf>
    <xf numFmtId="0" fontId="17" fillId="13" borderId="5" xfId="1" applyFont="1" applyFill="1" applyBorder="1" applyAlignment="1">
      <alignment horizontal="right" vertical="center" wrapText="1"/>
    </xf>
    <xf numFmtId="0" fontId="25" fillId="13" borderId="24" xfId="2" applyFont="1" applyFill="1" applyBorder="1" applyAlignment="1">
      <alignment horizontal="center" vertical="center" wrapText="1"/>
    </xf>
    <xf numFmtId="1" fontId="2" fillId="13" borderId="21" xfId="2" applyNumberFormat="1" applyFont="1" applyFill="1" applyBorder="1" applyAlignment="1">
      <alignment horizontal="center" vertical="center"/>
    </xf>
    <xf numFmtId="4" fontId="8" fillId="8" borderId="21" xfId="2" applyNumberFormat="1" applyFont="1" applyFill="1" applyBorder="1" applyAlignment="1">
      <alignment vertical="center"/>
    </xf>
    <xf numFmtId="4" fontId="8" fillId="8" borderId="6" xfId="2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21" xfId="2" applyFont="1" applyBorder="1" applyAlignment="1">
      <alignment horizontal="left" vertical="center" wrapText="1"/>
    </xf>
    <xf numFmtId="0" fontId="10" fillId="0" borderId="21" xfId="2" applyFont="1" applyBorder="1" applyAlignment="1">
      <alignment horizontal="center" vertical="center" wrapText="1"/>
    </xf>
    <xf numFmtId="1" fontId="8" fillId="0" borderId="21" xfId="2" applyNumberFormat="1" applyFont="1" applyBorder="1" applyAlignment="1">
      <alignment horizontal="center" vertical="center"/>
    </xf>
    <xf numFmtId="4" fontId="8" fillId="0" borderId="21" xfId="2" applyNumberFormat="1" applyFont="1" applyBorder="1" applyAlignment="1">
      <alignment vertical="center"/>
    </xf>
    <xf numFmtId="4" fontId="8" fillId="0" borderId="9" xfId="2" applyNumberFormat="1" applyFont="1" applyBorder="1" applyAlignment="1">
      <alignment vertical="center"/>
    </xf>
    <xf numFmtId="0" fontId="9" fillId="2" borderId="1" xfId="2" applyFont="1" applyFill="1" applyBorder="1" applyAlignment="1">
      <alignment horizontal="center" vertical="center"/>
    </xf>
    <xf numFmtId="4" fontId="9" fillId="9" borderId="3" xfId="2" applyNumberFormat="1" applyFont="1" applyFill="1" applyBorder="1"/>
    <xf numFmtId="0" fontId="8" fillId="3" borderId="34" xfId="2" applyFont="1" applyFill="1" applyBorder="1" applyAlignment="1">
      <alignment vertical="center"/>
    </xf>
    <xf numFmtId="0" fontId="8" fillId="2" borderId="4" xfId="2" applyFont="1" applyFill="1" applyBorder="1" applyAlignment="1">
      <alignment vertical="center"/>
    </xf>
    <xf numFmtId="0" fontId="8" fillId="3" borderId="34" xfId="2" applyFont="1" applyFill="1" applyBorder="1" applyAlignment="1">
      <alignment horizontal="center" vertical="center"/>
    </xf>
    <xf numFmtId="0" fontId="8" fillId="3" borderId="37" xfId="2" applyFont="1" applyFill="1" applyBorder="1" applyAlignment="1">
      <alignment horizontal="center"/>
    </xf>
    <xf numFmtId="0" fontId="8" fillId="2" borderId="37" xfId="2" applyFont="1" applyFill="1" applyBorder="1" applyAlignment="1">
      <alignment horizontal="center"/>
    </xf>
    <xf numFmtId="0" fontId="9" fillId="0" borderId="41" xfId="2" applyFont="1" applyBorder="1" applyAlignment="1">
      <alignment horizontal="left" wrapText="1"/>
    </xf>
    <xf numFmtId="0" fontId="9" fillId="0" borderId="23" xfId="2" applyFont="1" applyBorder="1" applyAlignment="1">
      <alignment horizontal="left" wrapText="1"/>
    </xf>
    <xf numFmtId="4" fontId="8" fillId="0" borderId="9" xfId="2" applyNumberFormat="1" applyFont="1" applyFill="1" applyBorder="1"/>
    <xf numFmtId="0" fontId="14" fillId="4" borderId="11" xfId="1" applyFont="1" applyFill="1" applyBorder="1" applyAlignment="1">
      <alignment horizontal="center" vertical="center"/>
    </xf>
    <xf numFmtId="0" fontId="14" fillId="4" borderId="13" xfId="1" applyFont="1" applyFill="1" applyBorder="1" applyAlignment="1">
      <alignment horizontal="center" vertical="center"/>
    </xf>
    <xf numFmtId="44" fontId="9" fillId="3" borderId="25" xfId="1" applyNumberFormat="1" applyFont="1" applyFill="1" applyBorder="1"/>
    <xf numFmtId="164" fontId="8" fillId="0" borderId="3" xfId="3" applyFont="1" applyBorder="1" applyAlignment="1">
      <alignment horizontal="center"/>
    </xf>
    <xf numFmtId="164" fontId="8" fillId="0" borderId="25" xfId="3" applyFont="1" applyBorder="1" applyAlignment="1">
      <alignment horizontal="center"/>
    </xf>
    <xf numFmtId="164" fontId="9" fillId="0" borderId="6" xfId="3" applyFont="1" applyBorder="1"/>
    <xf numFmtId="44" fontId="8" fillId="0" borderId="3" xfId="1" applyNumberFormat="1" applyFont="1" applyBorder="1" applyAlignment="1">
      <alignment horizontal="center"/>
    </xf>
    <xf numFmtId="44" fontId="8" fillId="0" borderId="19" xfId="1" applyNumberFormat="1" applyFont="1" applyBorder="1" applyAlignment="1">
      <alignment horizontal="center"/>
    </xf>
    <xf numFmtId="44" fontId="8" fillId="0" borderId="25" xfId="1" applyNumberFormat="1" applyFont="1" applyBorder="1" applyAlignment="1">
      <alignment horizontal="center"/>
    </xf>
    <xf numFmtId="164" fontId="21" fillId="0" borderId="51" xfId="3" applyFont="1" applyBorder="1" applyAlignment="1">
      <alignment horizontal="center"/>
    </xf>
    <xf numFmtId="164" fontId="21" fillId="0" borderId="52" xfId="3" applyFont="1" applyBorder="1" applyAlignment="1">
      <alignment horizontal="center"/>
    </xf>
    <xf numFmtId="164" fontId="21" fillId="0" borderId="53" xfId="3" applyFont="1" applyBorder="1" applyAlignment="1">
      <alignment horizontal="center"/>
    </xf>
    <xf numFmtId="0" fontId="17" fillId="12" borderId="5" xfId="1" applyFont="1" applyFill="1" applyBorder="1" applyAlignment="1">
      <alignment horizontal="center" vertical="center"/>
    </xf>
    <xf numFmtId="0" fontId="11" fillId="15" borderId="5" xfId="1" applyFont="1" applyFill="1" applyBorder="1" applyAlignment="1">
      <alignment horizontal="right" vertical="center" wrapText="1"/>
    </xf>
    <xf numFmtId="0" fontId="10" fillId="15" borderId="5" xfId="2" applyFont="1" applyFill="1" applyBorder="1" applyAlignment="1">
      <alignment horizontal="center" vertical="center" wrapText="1"/>
    </xf>
    <xf numFmtId="1" fontId="8" fillId="15" borderId="5" xfId="2" applyNumberFormat="1" applyFont="1" applyFill="1" applyBorder="1" applyAlignment="1">
      <alignment horizontal="center" vertical="center"/>
    </xf>
    <xf numFmtId="4" fontId="9" fillId="15" borderId="5" xfId="2" applyNumberFormat="1" applyFont="1" applyFill="1" applyBorder="1" applyAlignment="1">
      <alignment vertical="center"/>
    </xf>
    <xf numFmtId="0" fontId="9" fillId="16" borderId="5" xfId="1" applyFont="1" applyFill="1" applyBorder="1" applyAlignment="1">
      <alignment horizontal="center" vertical="center" wrapText="1"/>
    </xf>
    <xf numFmtId="164" fontId="9" fillId="16" borderId="5" xfId="1" applyNumberFormat="1" applyFont="1" applyFill="1" applyBorder="1" applyAlignment="1">
      <alignment horizontal="center" vertical="center" wrapText="1"/>
    </xf>
    <xf numFmtId="44" fontId="9" fillId="16" borderId="5" xfId="1" applyNumberFormat="1" applyFont="1" applyFill="1" applyBorder="1"/>
    <xf numFmtId="0" fontId="9" fillId="0" borderId="5" xfId="2" applyFont="1" applyFill="1" applyBorder="1" applyAlignment="1">
      <alignment horizontal="left" wrapText="1"/>
    </xf>
    <xf numFmtId="0" fontId="9" fillId="0" borderId="5" xfId="2" applyFont="1" applyBorder="1" applyAlignment="1">
      <alignment horizontal="left" wrapText="1"/>
    </xf>
    <xf numFmtId="0" fontId="15" fillId="9" borderId="43" xfId="2" applyFont="1" applyFill="1" applyBorder="1" applyAlignment="1">
      <alignment horizontal="left" wrapText="1"/>
    </xf>
    <xf numFmtId="0" fontId="9" fillId="5" borderId="2" xfId="1" applyFont="1" applyFill="1" applyBorder="1" applyAlignment="1">
      <alignment horizontal="center" wrapText="1"/>
    </xf>
    <xf numFmtId="0" fontId="26" fillId="3" borderId="2" xfId="0" applyFont="1" applyFill="1" applyBorder="1" applyAlignment="1">
      <alignment wrapText="1"/>
    </xf>
    <xf numFmtId="0" fontId="26" fillId="3" borderId="3" xfId="0" applyFont="1" applyFill="1" applyBorder="1" applyAlignment="1">
      <alignment wrapText="1"/>
    </xf>
    <xf numFmtId="0" fontId="8" fillId="7" borderId="34" xfId="2" applyFont="1" applyFill="1" applyBorder="1" applyAlignment="1">
      <alignment horizontal="center" vertical="center"/>
    </xf>
    <xf numFmtId="0" fontId="11" fillId="14" borderId="21" xfId="1" applyFont="1" applyFill="1" applyBorder="1" applyAlignment="1">
      <alignment horizontal="right" vertical="center" wrapText="1"/>
    </xf>
    <xf numFmtId="0" fontId="10" fillId="14" borderId="21" xfId="2" applyFont="1" applyFill="1" applyBorder="1" applyAlignment="1">
      <alignment horizontal="center" vertical="center" wrapText="1"/>
    </xf>
    <xf numFmtId="1" fontId="8" fillId="14" borderId="21" xfId="2" applyNumberFormat="1" applyFont="1" applyFill="1" applyBorder="1" applyAlignment="1">
      <alignment horizontal="center" vertical="center"/>
    </xf>
    <xf numFmtId="4" fontId="9" fillId="14" borderId="5" xfId="2" applyNumberFormat="1" applyFont="1" applyFill="1" applyBorder="1" applyAlignment="1">
      <alignment vertical="center"/>
    </xf>
    <xf numFmtId="0" fontId="11" fillId="15" borderId="8" xfId="1" applyFont="1" applyFill="1" applyBorder="1" applyAlignment="1">
      <alignment horizontal="right" vertical="center" wrapText="1"/>
    </xf>
    <xf numFmtId="0" fontId="10" fillId="15" borderId="8" xfId="2" applyFont="1" applyFill="1" applyBorder="1" applyAlignment="1">
      <alignment horizontal="center" vertical="center" wrapText="1"/>
    </xf>
    <xf numFmtId="1" fontId="8" fillId="15" borderId="8" xfId="2" applyNumberFormat="1" applyFont="1" applyFill="1" applyBorder="1" applyAlignment="1">
      <alignment horizontal="center" vertical="center"/>
    </xf>
    <xf numFmtId="164" fontId="4" fillId="13" borderId="5" xfId="3" applyFont="1" applyFill="1" applyBorder="1"/>
    <xf numFmtId="164" fontId="22" fillId="0" borderId="1" xfId="3" applyFont="1" applyBorder="1" applyAlignment="1">
      <alignment horizontal="center"/>
    </xf>
    <xf numFmtId="164" fontId="22" fillId="0" borderId="2" xfId="3" applyFont="1" applyBorder="1" applyAlignment="1">
      <alignment horizontal="center"/>
    </xf>
    <xf numFmtId="164" fontId="22" fillId="0" borderId="4" xfId="3" applyFont="1" applyBorder="1" applyAlignment="1">
      <alignment horizontal="center"/>
    </xf>
    <xf numFmtId="164" fontId="22" fillId="0" borderId="5" xfId="3" applyFont="1" applyBorder="1" applyAlignment="1">
      <alignment horizontal="center"/>
    </xf>
    <xf numFmtId="164" fontId="22" fillId="0" borderId="34" xfId="3" applyFont="1" applyBorder="1" applyAlignment="1">
      <alignment horizontal="center"/>
    </xf>
    <xf numFmtId="164" fontId="22" fillId="0" borderId="21" xfId="3" applyFont="1" applyBorder="1" applyAlignment="1">
      <alignment horizontal="center"/>
    </xf>
    <xf numFmtId="164" fontId="22" fillId="0" borderId="24" xfId="3" applyFont="1" applyBorder="1" applyAlignment="1">
      <alignment horizontal="center"/>
    </xf>
    <xf numFmtId="164" fontId="22" fillId="0" borderId="6" xfId="3" applyFont="1" applyBorder="1" applyAlignment="1">
      <alignment horizontal="center"/>
    </xf>
  </cellXfs>
  <cellStyles count="11">
    <cellStyle name="Millares" xfId="10" builtinId="3"/>
    <cellStyle name="Millares 2" xfId="5"/>
    <cellStyle name="Moneda 3" xfId="3"/>
    <cellStyle name="Normal" xfId="0" builtinId="0"/>
    <cellStyle name="Normal 2" xfId="2"/>
    <cellStyle name="Normal 2 2" xfId="6"/>
    <cellStyle name="Normal 2 3" xfId="8"/>
    <cellStyle name="Normal 3" xfId="9"/>
    <cellStyle name="Normal 3 10" xfId="7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141554</xdr:rowOff>
    </xdr:from>
    <xdr:to>
      <xdr:col>5</xdr:col>
      <xdr:colOff>257735</xdr:colOff>
      <xdr:row>4</xdr:row>
      <xdr:rowOff>86132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AF9039-9276-4DF3-951D-B68755535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3206" y="141554"/>
          <a:ext cx="4549588" cy="863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186378</xdr:rowOff>
    </xdr:from>
    <xdr:to>
      <xdr:col>5</xdr:col>
      <xdr:colOff>493059</xdr:colOff>
      <xdr:row>4</xdr:row>
      <xdr:rowOff>130956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AF9039-9276-4DF3-951D-B68755535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530" y="186378"/>
          <a:ext cx="4542304" cy="8589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186378</xdr:rowOff>
    </xdr:from>
    <xdr:to>
      <xdr:col>5</xdr:col>
      <xdr:colOff>437030</xdr:colOff>
      <xdr:row>4</xdr:row>
      <xdr:rowOff>130956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AF9039-9276-4DF3-951D-B68755535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530" y="186378"/>
          <a:ext cx="4543425" cy="858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02"/>
  <sheetViews>
    <sheetView view="pageBreakPreview" zoomScale="85" zoomScaleNormal="85" zoomScaleSheetLayoutView="85" workbookViewId="0">
      <selection activeCell="AD319" sqref="AD319"/>
    </sheetView>
  </sheetViews>
  <sheetFormatPr baseColWidth="10" defaultRowHeight="15" x14ac:dyDescent="0.25"/>
  <cols>
    <col min="3" max="3" width="28" customWidth="1"/>
    <col min="4" max="4" width="12.42578125" customWidth="1"/>
    <col min="5" max="5" width="12.5703125" customWidth="1"/>
    <col min="6" max="6" width="15.7109375" customWidth="1"/>
    <col min="7" max="7" width="14.42578125" bestFit="1" customWidth="1"/>
    <col min="8" max="8" width="13.85546875" customWidth="1"/>
    <col min="9" max="9" width="14.85546875" customWidth="1"/>
    <col min="10" max="10" width="16.42578125" customWidth="1"/>
    <col min="11" max="11" width="15.7109375" customWidth="1"/>
    <col min="12" max="12" width="15.85546875" customWidth="1"/>
    <col min="13" max="13" width="17.85546875" customWidth="1"/>
    <col min="14" max="14" width="14.85546875" customWidth="1"/>
    <col min="15" max="15" width="13.5703125" customWidth="1"/>
    <col min="16" max="17" width="15" customWidth="1"/>
    <col min="18" max="18" width="14.85546875" customWidth="1"/>
    <col min="19" max="19" width="11.28515625" customWidth="1"/>
    <col min="20" max="20" width="11.5703125" customWidth="1"/>
    <col min="21" max="21" width="14.42578125" customWidth="1"/>
    <col min="22" max="23" width="11.5703125" customWidth="1"/>
  </cols>
  <sheetData>
    <row r="2" spans="2:21" x14ac:dyDescent="0.25">
      <c r="F2" s="4"/>
      <c r="G2" s="4"/>
      <c r="H2" s="4"/>
      <c r="I2" s="4"/>
      <c r="J2" s="4"/>
      <c r="K2" s="4"/>
      <c r="L2" s="4"/>
      <c r="M2" s="4"/>
      <c r="N2" s="4"/>
      <c r="O2" s="4"/>
    </row>
    <row r="3" spans="2:21" ht="21" x14ac:dyDescent="0.35">
      <c r="B3" s="457" t="s">
        <v>164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</row>
    <row r="4" spans="2:21" ht="21" x14ac:dyDescent="0.35">
      <c r="B4" s="457" t="s">
        <v>49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</row>
    <row r="6" spans="2:21" ht="15.75" x14ac:dyDescent="0.25">
      <c r="B6" s="5" t="s">
        <v>24</v>
      </c>
      <c r="D6" s="6"/>
      <c r="E6" s="5"/>
      <c r="F6" s="6"/>
    </row>
    <row r="7" spans="2:21" ht="15.75" x14ac:dyDescent="0.25">
      <c r="B7" s="5" t="s">
        <v>49</v>
      </c>
      <c r="D7" s="2"/>
      <c r="E7" s="5"/>
      <c r="F7" s="2"/>
    </row>
    <row r="8" spans="2:21" ht="15.75" x14ac:dyDescent="0.25">
      <c r="B8" s="5" t="s">
        <v>25</v>
      </c>
      <c r="D8" s="2"/>
      <c r="E8" s="5"/>
      <c r="F8" s="2"/>
      <c r="H8" s="1"/>
      <c r="I8" s="1"/>
      <c r="K8" s="1"/>
    </row>
    <row r="9" spans="2:21" ht="16.5" thickBot="1" x14ac:dyDescent="0.3">
      <c r="B9" s="5" t="s">
        <v>26</v>
      </c>
      <c r="D9" s="2"/>
      <c r="E9" s="5"/>
      <c r="F9" s="2"/>
      <c r="H9" s="1"/>
      <c r="I9" s="51"/>
    </row>
    <row r="10" spans="2:21" ht="15.75" customHeight="1" x14ac:dyDescent="0.25">
      <c r="B10" s="525"/>
      <c r="C10" s="527" t="s">
        <v>0</v>
      </c>
      <c r="D10" s="529" t="s">
        <v>1</v>
      </c>
      <c r="E10" s="519" t="s">
        <v>2</v>
      </c>
      <c r="F10" s="431" t="s">
        <v>3</v>
      </c>
      <c r="G10" s="521" t="s">
        <v>4</v>
      </c>
      <c r="H10" s="522"/>
      <c r="I10" s="522"/>
      <c r="J10" s="522"/>
      <c r="K10" s="522"/>
      <c r="L10" s="522"/>
      <c r="M10" s="522"/>
      <c r="N10" s="522"/>
      <c r="O10" s="523"/>
      <c r="P10" s="523"/>
      <c r="Q10" s="523"/>
      <c r="R10" s="524"/>
    </row>
    <row r="11" spans="2:21" ht="64.5" customHeight="1" x14ac:dyDescent="0.25">
      <c r="B11" s="526"/>
      <c r="C11" s="528"/>
      <c r="D11" s="530"/>
      <c r="E11" s="520"/>
      <c r="F11" s="432" t="s">
        <v>5</v>
      </c>
      <c r="G11" s="433" t="s">
        <v>6</v>
      </c>
      <c r="H11" s="432" t="s">
        <v>7</v>
      </c>
      <c r="I11" s="432" t="s">
        <v>8</v>
      </c>
      <c r="J11" s="432" t="s">
        <v>9</v>
      </c>
      <c r="K11" s="432" t="s">
        <v>10</v>
      </c>
      <c r="L11" s="432" t="s">
        <v>11</v>
      </c>
      <c r="M11" s="432" t="s">
        <v>12</v>
      </c>
      <c r="N11" s="432" t="s">
        <v>13</v>
      </c>
      <c r="O11" s="432" t="s">
        <v>20</v>
      </c>
      <c r="P11" s="432" t="s">
        <v>21</v>
      </c>
      <c r="Q11" s="432" t="s">
        <v>22</v>
      </c>
      <c r="R11" s="434" t="s">
        <v>23</v>
      </c>
      <c r="T11" s="3"/>
    </row>
    <row r="12" spans="2:21" ht="15" customHeight="1" x14ac:dyDescent="0.25">
      <c r="B12" s="435"/>
      <c r="C12" s="436" t="s">
        <v>14</v>
      </c>
      <c r="D12" s="437"/>
      <c r="E12" s="442">
        <f>E18+E61+E353</f>
        <v>1471</v>
      </c>
      <c r="F12" s="445">
        <f>F18+F61+F353</f>
        <v>43080850</v>
      </c>
      <c r="G12" s="439">
        <f>G18+G61+G353</f>
        <v>3333294.5300000003</v>
      </c>
      <c r="H12" s="439">
        <f t="shared" ref="H12:R12" si="0">H18+H61+H353</f>
        <v>3011574.4400000004</v>
      </c>
      <c r="I12" s="439">
        <f t="shared" si="0"/>
        <v>3333294.5300000003</v>
      </c>
      <c r="J12" s="439">
        <f t="shared" si="0"/>
        <v>3169406.7</v>
      </c>
      <c r="K12" s="439">
        <f t="shared" si="0"/>
        <v>3275053.5900000003</v>
      </c>
      <c r="L12" s="439">
        <f t="shared" si="0"/>
        <v>3169406.7</v>
      </c>
      <c r="M12" s="439">
        <f t="shared" si="0"/>
        <v>3250044.6500000004</v>
      </c>
      <c r="N12" s="439">
        <f t="shared" si="0"/>
        <v>950768.45000000007</v>
      </c>
      <c r="O12" s="439">
        <f t="shared" si="0"/>
        <v>920098.5</v>
      </c>
      <c r="P12" s="439">
        <f t="shared" si="0"/>
        <v>950768.45000000007</v>
      </c>
      <c r="Q12" s="439">
        <f t="shared" si="0"/>
        <v>920098.5</v>
      </c>
      <c r="R12" s="439">
        <f t="shared" si="0"/>
        <v>16797040.960000001</v>
      </c>
      <c r="T12" s="3"/>
    </row>
    <row r="13" spans="2:21" ht="20.25" customHeight="1" x14ac:dyDescent="0.25">
      <c r="B13" s="435"/>
      <c r="C13" s="436" t="s">
        <v>52</v>
      </c>
      <c r="D13" s="437"/>
      <c r="E13" s="438"/>
      <c r="F13" s="445">
        <f>F19+F62+F354</f>
        <v>27267350.09</v>
      </c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T13" s="3"/>
      <c r="U13" s="1"/>
    </row>
    <row r="14" spans="2:21" ht="21" customHeight="1" thickBot="1" x14ac:dyDescent="0.3">
      <c r="B14" s="435"/>
      <c r="C14" s="436" t="s">
        <v>50</v>
      </c>
      <c r="D14" s="437"/>
      <c r="E14" s="438"/>
      <c r="F14" s="445">
        <f>F20+F63+F355</f>
        <v>15813499.91</v>
      </c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41"/>
      <c r="T14" s="3"/>
    </row>
    <row r="15" spans="2:21" ht="61.5" customHeight="1" x14ac:dyDescent="0.25">
      <c r="B15" s="459" t="s">
        <v>48</v>
      </c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1"/>
      <c r="T15" s="3"/>
      <c r="U15" s="51"/>
    </row>
    <row r="16" spans="2:21" x14ac:dyDescent="0.25">
      <c r="B16" s="462"/>
      <c r="C16" s="464" t="s">
        <v>0</v>
      </c>
      <c r="D16" s="466" t="s">
        <v>1</v>
      </c>
      <c r="E16" s="464" t="s">
        <v>2</v>
      </c>
      <c r="F16" s="37" t="s">
        <v>3</v>
      </c>
      <c r="G16" s="468" t="s">
        <v>4</v>
      </c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70"/>
      <c r="T16" s="3"/>
    </row>
    <row r="17" spans="2:20" ht="25.5" customHeight="1" x14ac:dyDescent="0.25">
      <c r="B17" s="463"/>
      <c r="C17" s="465"/>
      <c r="D17" s="467"/>
      <c r="E17" s="465"/>
      <c r="F17" s="11" t="s">
        <v>5</v>
      </c>
      <c r="G17" s="12" t="s">
        <v>6</v>
      </c>
      <c r="H17" s="11" t="s">
        <v>7</v>
      </c>
      <c r="I17" s="11" t="s">
        <v>8</v>
      </c>
      <c r="J17" s="11" t="s">
        <v>9</v>
      </c>
      <c r="K17" s="11" t="s">
        <v>10</v>
      </c>
      <c r="L17" s="11" t="s">
        <v>11</v>
      </c>
      <c r="M17" s="11" t="s">
        <v>12</v>
      </c>
      <c r="N17" s="11" t="s">
        <v>13</v>
      </c>
      <c r="O17" s="11" t="s">
        <v>20</v>
      </c>
      <c r="P17" s="11" t="s">
        <v>21</v>
      </c>
      <c r="Q17" s="11" t="s">
        <v>22</v>
      </c>
      <c r="R17" s="13" t="s">
        <v>23</v>
      </c>
      <c r="T17" s="25"/>
    </row>
    <row r="18" spans="2:20" ht="25.5" customHeight="1" x14ac:dyDescent="0.25">
      <c r="B18" s="14"/>
      <c r="C18" s="15" t="s">
        <v>14</v>
      </c>
      <c r="D18" s="16"/>
      <c r="E18" s="21">
        <f>E24+E32+E38</f>
        <v>69</v>
      </c>
      <c r="F18" s="430">
        <f>F23+F31+F37</f>
        <v>2109376</v>
      </c>
      <c r="G18" s="18">
        <f t="shared" ref="G18:R18" si="1">G24+G32+G38</f>
        <v>158286</v>
      </c>
      <c r="H18" s="18">
        <f t="shared" si="1"/>
        <v>142968</v>
      </c>
      <c r="I18" s="18">
        <f t="shared" si="1"/>
        <v>158286</v>
      </c>
      <c r="J18" s="18">
        <f t="shared" si="1"/>
        <v>148895.99999999997</v>
      </c>
      <c r="K18" s="18">
        <f t="shared" si="1"/>
        <v>153859.20000000001</v>
      </c>
      <c r="L18" s="18">
        <f t="shared" si="1"/>
        <v>148895.99999999997</v>
      </c>
      <c r="M18" s="18">
        <f t="shared" si="1"/>
        <v>149432.4</v>
      </c>
      <c r="N18" s="18">
        <f t="shared" si="1"/>
        <v>149432.4</v>
      </c>
      <c r="O18" s="18">
        <f t="shared" si="1"/>
        <v>144611.99999999997</v>
      </c>
      <c r="P18" s="18">
        <f t="shared" si="1"/>
        <v>149432.4</v>
      </c>
      <c r="Q18" s="18">
        <f t="shared" si="1"/>
        <v>144611.99999999997</v>
      </c>
      <c r="R18" s="18">
        <f t="shared" si="1"/>
        <v>460663.6</v>
      </c>
      <c r="T18" s="25"/>
    </row>
    <row r="19" spans="2:20" ht="21.75" customHeight="1" x14ac:dyDescent="0.25">
      <c r="B19" s="14"/>
      <c r="C19" s="15" t="s">
        <v>52</v>
      </c>
      <c r="D19" s="16"/>
      <c r="E19" s="17"/>
      <c r="F19" s="446">
        <f>F24+F32+F38</f>
        <v>1798144.7999999998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T19" s="25"/>
    </row>
    <row r="20" spans="2:20" ht="23.25" customHeight="1" x14ac:dyDescent="0.25">
      <c r="B20" s="14"/>
      <c r="C20" s="15" t="s">
        <v>50</v>
      </c>
      <c r="D20" s="16"/>
      <c r="E20" s="17"/>
      <c r="F20" s="444">
        <f>F29+F35+F56</f>
        <v>311231.19999999995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46"/>
      <c r="T20" s="25"/>
    </row>
    <row r="21" spans="2:20" x14ac:dyDescent="0.25">
      <c r="B21" s="47"/>
      <c r="C21" s="39" t="s">
        <v>15</v>
      </c>
      <c r="D21" s="40"/>
      <c r="E21" s="39"/>
      <c r="F21" s="38">
        <f>G21+H21+I21+J21+K21+L21+M21+N21+O21+P21+Q21+R21</f>
        <v>365</v>
      </c>
      <c r="G21" s="38">
        <v>31</v>
      </c>
      <c r="H21" s="38">
        <v>28</v>
      </c>
      <c r="I21" s="38">
        <v>31</v>
      </c>
      <c r="J21" s="38">
        <v>30</v>
      </c>
      <c r="K21" s="38">
        <v>31</v>
      </c>
      <c r="L21" s="38">
        <v>30</v>
      </c>
      <c r="M21" s="38">
        <v>31</v>
      </c>
      <c r="N21" s="38">
        <v>31</v>
      </c>
      <c r="O21" s="41">
        <v>30</v>
      </c>
      <c r="P21" s="38">
        <v>31</v>
      </c>
      <c r="Q21" s="38">
        <v>30</v>
      </c>
      <c r="R21" s="48">
        <v>31</v>
      </c>
      <c r="T21" s="25"/>
    </row>
    <row r="22" spans="2:20" ht="25.5" x14ac:dyDescent="0.25">
      <c r="B22" s="47"/>
      <c r="C22" s="39" t="s">
        <v>47</v>
      </c>
      <c r="D22" s="40"/>
      <c r="E22" s="52"/>
      <c r="F22" s="54"/>
      <c r="G22" s="53"/>
      <c r="H22" s="38"/>
      <c r="I22" s="38"/>
      <c r="J22" s="38"/>
      <c r="K22" s="38"/>
      <c r="L22" s="38"/>
      <c r="M22" s="38"/>
      <c r="N22" s="38"/>
      <c r="O22" s="41"/>
      <c r="P22" s="38"/>
      <c r="Q22" s="38"/>
      <c r="R22" s="48"/>
      <c r="T22" s="25"/>
    </row>
    <row r="23" spans="2:20" ht="23.25" customHeight="1" x14ac:dyDescent="0.25">
      <c r="B23" s="47"/>
      <c r="C23" s="39" t="s">
        <v>27</v>
      </c>
      <c r="D23" s="40"/>
      <c r="E23" s="39"/>
      <c r="F23" s="56">
        <v>350797</v>
      </c>
      <c r="G23" s="38"/>
      <c r="H23" s="38"/>
      <c r="I23" s="38"/>
      <c r="J23" s="38"/>
      <c r="K23" s="38"/>
      <c r="L23" s="38"/>
      <c r="M23" s="38"/>
      <c r="N23" s="38"/>
      <c r="O23" s="41"/>
      <c r="P23" s="38"/>
      <c r="Q23" s="41"/>
      <c r="R23" s="48"/>
      <c r="T23" s="25"/>
    </row>
    <row r="24" spans="2:20" ht="25.5" x14ac:dyDescent="0.25">
      <c r="B24" s="47"/>
      <c r="C24" s="39" t="s">
        <v>28</v>
      </c>
      <c r="D24" s="40"/>
      <c r="E24" s="39">
        <f>SUM(E25:E28)</f>
        <v>12</v>
      </c>
      <c r="F24" s="56">
        <f>SUM(F25:F28)</f>
        <v>284510.55</v>
      </c>
      <c r="G24" s="43">
        <f t="shared" ref="G24:Q24" si="2">SUM(G25:G28)</f>
        <v>27499.17</v>
      </c>
      <c r="H24" s="43">
        <f t="shared" si="2"/>
        <v>24837.96</v>
      </c>
      <c r="I24" s="43">
        <f t="shared" si="2"/>
        <v>27499.17</v>
      </c>
      <c r="J24" s="43">
        <f t="shared" si="2"/>
        <v>22328.1</v>
      </c>
      <c r="K24" s="43">
        <f t="shared" si="2"/>
        <v>23072.370000000003</v>
      </c>
      <c r="L24" s="43">
        <f t="shared" si="2"/>
        <v>22328.1</v>
      </c>
      <c r="M24" s="43">
        <f t="shared" si="2"/>
        <v>23072.370000000003</v>
      </c>
      <c r="N24" s="43">
        <f t="shared" si="2"/>
        <v>23072.370000000003</v>
      </c>
      <c r="O24" s="43">
        <f t="shared" si="2"/>
        <v>22328.1</v>
      </c>
      <c r="P24" s="43">
        <f t="shared" si="2"/>
        <v>23072.370000000003</v>
      </c>
      <c r="Q24" s="43">
        <f t="shared" si="2"/>
        <v>22328.1</v>
      </c>
      <c r="R24" s="57">
        <f>SUM(R25:R29)</f>
        <v>89358.82</v>
      </c>
      <c r="T24" s="25"/>
    </row>
    <row r="25" spans="2:20" x14ac:dyDescent="0.25">
      <c r="B25" s="7">
        <v>1</v>
      </c>
      <c r="C25" s="9" t="s">
        <v>16</v>
      </c>
      <c r="D25" s="10">
        <v>74.63</v>
      </c>
      <c r="E25" s="8">
        <v>2</v>
      </c>
      <c r="F25" s="26">
        <f>SUM(G25:R25)</f>
        <v>54479.899999999994</v>
      </c>
      <c r="G25" s="27">
        <f>D25*E25*G21</f>
        <v>4627.0599999999995</v>
      </c>
      <c r="H25" s="27">
        <f>D25*E25*H21</f>
        <v>4179.28</v>
      </c>
      <c r="I25" s="27">
        <f>D25*E25*I21</f>
        <v>4627.0599999999995</v>
      </c>
      <c r="J25" s="27">
        <f>D25*E25*J21</f>
        <v>4477.7999999999993</v>
      </c>
      <c r="K25" s="27">
        <f>D25*E25*K21</f>
        <v>4627.0599999999995</v>
      </c>
      <c r="L25" s="27">
        <f>D25*E25*L21</f>
        <v>4477.7999999999993</v>
      </c>
      <c r="M25" s="27">
        <f>D25*E25*M21</f>
        <v>4627.0599999999995</v>
      </c>
      <c r="N25" s="27">
        <f>D25*E25*N21</f>
        <v>4627.0599999999995</v>
      </c>
      <c r="O25" s="28">
        <f>D25*E25*O21</f>
        <v>4477.7999999999993</v>
      </c>
      <c r="P25" s="27">
        <f>D25*E25*P21</f>
        <v>4627.0599999999995</v>
      </c>
      <c r="Q25" s="28">
        <f>D25*E25*Q21</f>
        <v>4477.7999999999993</v>
      </c>
      <c r="R25" s="49">
        <f>D25*E25*R21</f>
        <v>4627.0599999999995</v>
      </c>
      <c r="T25" s="25"/>
    </row>
    <row r="26" spans="2:20" x14ac:dyDescent="0.25">
      <c r="B26" s="7">
        <v>2</v>
      </c>
      <c r="C26" s="9" t="s">
        <v>18</v>
      </c>
      <c r="D26" s="10">
        <v>75.64</v>
      </c>
      <c r="E26" s="8">
        <v>4</v>
      </c>
      <c r="F26" s="26">
        <f>SUM(G26:R26)</f>
        <v>110434.40000000001</v>
      </c>
      <c r="G26" s="27">
        <f>D26*E26*G21</f>
        <v>9379.36</v>
      </c>
      <c r="H26" s="27">
        <f>D26*E26*H21</f>
        <v>8471.68</v>
      </c>
      <c r="I26" s="27">
        <f>D26*E26*I21</f>
        <v>9379.36</v>
      </c>
      <c r="J26" s="27">
        <f>D26*E26*J21</f>
        <v>9076.7999999999993</v>
      </c>
      <c r="K26" s="27">
        <f>D26*E26*K21</f>
        <v>9379.36</v>
      </c>
      <c r="L26" s="27">
        <f>D26*E26*L21</f>
        <v>9076.7999999999993</v>
      </c>
      <c r="M26" s="27">
        <f>D26*E26*M21</f>
        <v>9379.36</v>
      </c>
      <c r="N26" s="27">
        <f>D26*E26*N21</f>
        <v>9379.36</v>
      </c>
      <c r="O26" s="28">
        <f>D26*E26*O21</f>
        <v>9076.7999999999993</v>
      </c>
      <c r="P26" s="27">
        <f>D26*E26*P21</f>
        <v>9379.36</v>
      </c>
      <c r="Q26" s="28">
        <f>D26*E26*Q21</f>
        <v>9076.7999999999993</v>
      </c>
      <c r="R26" s="49">
        <f>D26*E26*R21</f>
        <v>9379.36</v>
      </c>
      <c r="T26" s="25"/>
    </row>
    <row r="27" spans="2:20" x14ac:dyDescent="0.25">
      <c r="B27" s="7">
        <v>3</v>
      </c>
      <c r="C27" s="9" t="s">
        <v>19</v>
      </c>
      <c r="D27" s="10">
        <v>71.400000000000006</v>
      </c>
      <c r="E27" s="8">
        <v>5</v>
      </c>
      <c r="F27" s="26">
        <f>SUM(G27:R27)</f>
        <v>91034.999999999985</v>
      </c>
      <c r="G27" s="27">
        <f>D27*E27*G21</f>
        <v>11067</v>
      </c>
      <c r="H27" s="27">
        <f>D27*E27*H21</f>
        <v>9996</v>
      </c>
      <c r="I27" s="27">
        <f>D27*E27*I21</f>
        <v>11067</v>
      </c>
      <c r="J27" s="27">
        <f>D27*3*J21</f>
        <v>6426.0000000000009</v>
      </c>
      <c r="K27" s="27">
        <f>D27*3*K21</f>
        <v>6640.2000000000007</v>
      </c>
      <c r="L27" s="27">
        <f>D27*3*L21</f>
        <v>6426.0000000000009</v>
      </c>
      <c r="M27" s="27">
        <f>D27*3*M21</f>
        <v>6640.2000000000007</v>
      </c>
      <c r="N27" s="27">
        <f>D27*3*N21</f>
        <v>6640.2000000000007</v>
      </c>
      <c r="O27" s="28">
        <f>D27*3*O21</f>
        <v>6426.0000000000009</v>
      </c>
      <c r="P27" s="27">
        <f>D27*3*P21</f>
        <v>6640.2000000000007</v>
      </c>
      <c r="Q27" s="28">
        <f>D27*3*Q21</f>
        <v>6426.0000000000009</v>
      </c>
      <c r="R27" s="49">
        <f>D27*3*R21</f>
        <v>6640.2000000000007</v>
      </c>
      <c r="T27" s="25"/>
    </row>
    <row r="28" spans="2:20" ht="26.25" x14ac:dyDescent="0.25">
      <c r="B28" s="7">
        <v>4</v>
      </c>
      <c r="C28" s="29" t="s">
        <v>17</v>
      </c>
      <c r="D28" s="10">
        <v>78.25</v>
      </c>
      <c r="E28" s="8">
        <v>1</v>
      </c>
      <c r="F28" s="26">
        <f>SUM(G28:R28)</f>
        <v>28561.25</v>
      </c>
      <c r="G28" s="27">
        <f>D28*E28*G21</f>
        <v>2425.75</v>
      </c>
      <c r="H28" s="27">
        <f>D28*E28*H21</f>
        <v>2191</v>
      </c>
      <c r="I28" s="27">
        <f>D28*E28*I21</f>
        <v>2425.75</v>
      </c>
      <c r="J28" s="27">
        <f>D28*E28*J21</f>
        <v>2347.5</v>
      </c>
      <c r="K28" s="27">
        <f>D28*E28*K21</f>
        <v>2425.75</v>
      </c>
      <c r="L28" s="27">
        <f>D28*E28*L21</f>
        <v>2347.5</v>
      </c>
      <c r="M28" s="27">
        <f>D28*E28*M21</f>
        <v>2425.75</v>
      </c>
      <c r="N28" s="27">
        <f>D28*E28*N21</f>
        <v>2425.75</v>
      </c>
      <c r="O28" s="28">
        <f>D28*E28*O21</f>
        <v>2347.5</v>
      </c>
      <c r="P28" s="27">
        <f>D28*E28*P21</f>
        <v>2425.75</v>
      </c>
      <c r="Q28" s="28">
        <f>D28*E28*Q21</f>
        <v>2347.5</v>
      </c>
      <c r="R28" s="49">
        <f>D28*E28*R21</f>
        <v>2425.75</v>
      </c>
      <c r="T28" s="25"/>
    </row>
    <row r="29" spans="2:20" x14ac:dyDescent="0.25">
      <c r="B29" s="7"/>
      <c r="C29" s="8" t="s">
        <v>51</v>
      </c>
      <c r="D29" s="30"/>
      <c r="E29" s="8"/>
      <c r="F29" s="26">
        <v>66286.45</v>
      </c>
      <c r="G29" s="31"/>
      <c r="H29" s="31"/>
      <c r="I29" s="31"/>
      <c r="J29" s="31"/>
      <c r="K29" s="31"/>
      <c r="L29" s="31"/>
      <c r="M29" s="31"/>
      <c r="N29" s="31"/>
      <c r="O29" s="32"/>
      <c r="P29" s="31"/>
      <c r="Q29" s="32"/>
      <c r="R29" s="60">
        <v>66286.45</v>
      </c>
      <c r="T29" s="25"/>
    </row>
    <row r="30" spans="2:20" ht="31.5" customHeight="1" x14ac:dyDescent="0.25">
      <c r="B30" s="47"/>
      <c r="C30" s="39" t="s">
        <v>29</v>
      </c>
      <c r="D30" s="40"/>
      <c r="E30" s="39"/>
      <c r="F30" s="42"/>
      <c r="G30" s="38"/>
      <c r="H30" s="38"/>
      <c r="I30" s="38"/>
      <c r="J30" s="38"/>
      <c r="K30" s="38"/>
      <c r="L30" s="38"/>
      <c r="M30" s="38"/>
      <c r="N30" s="38"/>
      <c r="O30" s="44"/>
      <c r="P30" s="38"/>
      <c r="Q30" s="44"/>
      <c r="R30" s="48"/>
      <c r="T30" s="25"/>
    </row>
    <row r="31" spans="2:20" ht="51" customHeight="1" x14ac:dyDescent="0.25">
      <c r="B31" s="47"/>
      <c r="C31" s="39" t="s">
        <v>30</v>
      </c>
      <c r="D31" s="40"/>
      <c r="E31" s="39"/>
      <c r="F31" s="56">
        <f>F32+F35</f>
        <v>191049</v>
      </c>
      <c r="G31" s="38"/>
      <c r="H31" s="38"/>
      <c r="I31" s="38"/>
      <c r="J31" s="38"/>
      <c r="K31" s="38"/>
      <c r="L31" s="38"/>
      <c r="M31" s="38"/>
      <c r="N31" s="38"/>
      <c r="O31" s="44"/>
      <c r="P31" s="38"/>
      <c r="Q31" s="44"/>
      <c r="R31" s="48"/>
      <c r="T31" s="25"/>
    </row>
    <row r="32" spans="2:20" ht="25.5" x14ac:dyDescent="0.25">
      <c r="B32" s="47"/>
      <c r="C32" s="39" t="s">
        <v>31</v>
      </c>
      <c r="D32" s="40"/>
      <c r="E32" s="39">
        <f>SUM(E33:E34)</f>
        <v>5</v>
      </c>
      <c r="F32" s="56">
        <f>SUM(F33:F34)</f>
        <v>136568.4</v>
      </c>
      <c r="G32" s="43">
        <f t="shared" ref="G32:Q32" si="3">SUM(G33:G34)</f>
        <v>11598.96</v>
      </c>
      <c r="H32" s="43">
        <f t="shared" si="3"/>
        <v>10476.48</v>
      </c>
      <c r="I32" s="43">
        <f t="shared" si="3"/>
        <v>11598.96</v>
      </c>
      <c r="J32" s="43">
        <f t="shared" si="3"/>
        <v>11224.8</v>
      </c>
      <c r="K32" s="43">
        <f t="shared" si="3"/>
        <v>11598.96</v>
      </c>
      <c r="L32" s="43">
        <f t="shared" si="3"/>
        <v>11224.8</v>
      </c>
      <c r="M32" s="43">
        <f t="shared" si="3"/>
        <v>11598.96</v>
      </c>
      <c r="N32" s="43">
        <f t="shared" si="3"/>
        <v>11598.96</v>
      </c>
      <c r="O32" s="43">
        <f t="shared" si="3"/>
        <v>11224.8</v>
      </c>
      <c r="P32" s="43">
        <f t="shared" si="3"/>
        <v>11598.96</v>
      </c>
      <c r="Q32" s="43">
        <f t="shared" si="3"/>
        <v>11224.8</v>
      </c>
      <c r="R32" s="57">
        <f>SUM(R33:R35)</f>
        <v>66079.56</v>
      </c>
      <c r="T32" s="25"/>
    </row>
    <row r="33" spans="2:20" x14ac:dyDescent="0.25">
      <c r="B33" s="7">
        <v>1</v>
      </c>
      <c r="C33" s="9" t="s">
        <v>16</v>
      </c>
      <c r="D33" s="10">
        <v>74.63</v>
      </c>
      <c r="E33" s="8">
        <v>4</v>
      </c>
      <c r="F33" s="26">
        <f>SUM(G33:R33)</f>
        <v>108959.79999999999</v>
      </c>
      <c r="G33" s="27">
        <f>D33*E33*G21</f>
        <v>9254.119999999999</v>
      </c>
      <c r="H33" s="27">
        <f>D33*E33*H21</f>
        <v>8358.56</v>
      </c>
      <c r="I33" s="27">
        <f>D33*E33*I21</f>
        <v>9254.119999999999</v>
      </c>
      <c r="J33" s="27">
        <f>D33*E33*J21</f>
        <v>8955.5999999999985</v>
      </c>
      <c r="K33" s="27">
        <f>D33*E33*K21</f>
        <v>9254.119999999999</v>
      </c>
      <c r="L33" s="27">
        <f>D33*E33*L21</f>
        <v>8955.5999999999985</v>
      </c>
      <c r="M33" s="27">
        <f>D33*E33*M21</f>
        <v>9254.119999999999</v>
      </c>
      <c r="N33" s="27">
        <f>D33*E33*N21</f>
        <v>9254.119999999999</v>
      </c>
      <c r="O33" s="28">
        <f>D33*E33*O21</f>
        <v>8955.5999999999985</v>
      </c>
      <c r="P33" s="27">
        <f>D33*E33*P21</f>
        <v>9254.119999999999</v>
      </c>
      <c r="Q33" s="28">
        <f>D33*E33*Q21</f>
        <v>8955.5999999999985</v>
      </c>
      <c r="R33" s="49">
        <f>D33*E33*R21</f>
        <v>9254.119999999999</v>
      </c>
      <c r="T33" s="25"/>
    </row>
    <row r="34" spans="2:20" x14ac:dyDescent="0.25">
      <c r="B34" s="7">
        <v>2</v>
      </c>
      <c r="C34" s="9" t="s">
        <v>18</v>
      </c>
      <c r="D34" s="10">
        <v>75.64</v>
      </c>
      <c r="E34" s="8">
        <v>1</v>
      </c>
      <c r="F34" s="26">
        <f>SUM(G34:R34)</f>
        <v>27608.600000000002</v>
      </c>
      <c r="G34" s="27">
        <f>D34*E34*G21</f>
        <v>2344.84</v>
      </c>
      <c r="H34" s="27">
        <f>D34*E34*H21</f>
        <v>2117.92</v>
      </c>
      <c r="I34" s="27">
        <f>D34*E34*I21</f>
        <v>2344.84</v>
      </c>
      <c r="J34" s="27">
        <f>D34*E34*J21</f>
        <v>2269.1999999999998</v>
      </c>
      <c r="K34" s="27">
        <f>D34*E34*K21</f>
        <v>2344.84</v>
      </c>
      <c r="L34" s="27">
        <f>D34*E34*L21</f>
        <v>2269.1999999999998</v>
      </c>
      <c r="M34" s="27">
        <f>D34*E34*M21</f>
        <v>2344.84</v>
      </c>
      <c r="N34" s="27">
        <f>D34*E34*N21</f>
        <v>2344.84</v>
      </c>
      <c r="O34" s="28">
        <f>D34*E34*O21</f>
        <v>2269.1999999999998</v>
      </c>
      <c r="P34" s="27">
        <f>D34*E34*P21</f>
        <v>2344.84</v>
      </c>
      <c r="Q34" s="28">
        <f>D34*E34*Q21</f>
        <v>2269.1999999999998</v>
      </c>
      <c r="R34" s="49">
        <f>D34*E34*R21</f>
        <v>2344.84</v>
      </c>
      <c r="T34" s="25"/>
    </row>
    <row r="35" spans="2:20" x14ac:dyDescent="0.25">
      <c r="B35" s="7"/>
      <c r="C35" s="8" t="s">
        <v>51</v>
      </c>
      <c r="D35" s="30"/>
      <c r="E35" s="8"/>
      <c r="F35" s="26">
        <v>54480.6</v>
      </c>
      <c r="G35" s="31"/>
      <c r="H35" s="31"/>
      <c r="I35" s="31"/>
      <c r="J35" s="31"/>
      <c r="K35" s="31"/>
      <c r="L35" s="31"/>
      <c r="M35" s="31"/>
      <c r="N35" s="31"/>
      <c r="O35" s="32"/>
      <c r="P35" s="31"/>
      <c r="Q35" s="32"/>
      <c r="R35" s="60">
        <v>54480.6</v>
      </c>
      <c r="T35" s="25"/>
    </row>
    <row r="36" spans="2:20" ht="30" customHeight="1" x14ac:dyDescent="0.25">
      <c r="B36" s="47"/>
      <c r="C36" s="39" t="s">
        <v>29</v>
      </c>
      <c r="D36" s="40"/>
      <c r="E36" s="39"/>
      <c r="F36" s="45"/>
      <c r="G36" s="38"/>
      <c r="H36" s="38"/>
      <c r="I36" s="38"/>
      <c r="J36" s="38"/>
      <c r="K36" s="38"/>
      <c r="L36" s="38"/>
      <c r="M36" s="38"/>
      <c r="N36" s="38"/>
      <c r="O36" s="44"/>
      <c r="P36" s="38"/>
      <c r="Q36" s="44"/>
      <c r="R36" s="48"/>
      <c r="T36" s="25"/>
    </row>
    <row r="37" spans="2:20" ht="25.5" x14ac:dyDescent="0.25">
      <c r="B37" s="47"/>
      <c r="C37" s="39" t="s">
        <v>32</v>
      </c>
      <c r="D37" s="40"/>
      <c r="E37" s="39"/>
      <c r="F37" s="56">
        <f>F38+F56</f>
        <v>1567529.9999999998</v>
      </c>
      <c r="G37" s="38"/>
      <c r="H37" s="38"/>
      <c r="I37" s="38"/>
      <c r="J37" s="38"/>
      <c r="K37" s="38"/>
      <c r="L37" s="38"/>
      <c r="M37" s="38"/>
      <c r="N37" s="38"/>
      <c r="O37" s="44"/>
      <c r="P37" s="38"/>
      <c r="Q37" s="44"/>
      <c r="R37" s="48"/>
      <c r="T37" s="25"/>
    </row>
    <row r="38" spans="2:20" ht="25.5" x14ac:dyDescent="0.25">
      <c r="B38" s="47"/>
      <c r="C38" s="39" t="s">
        <v>33</v>
      </c>
      <c r="D38" s="40"/>
      <c r="E38" s="39">
        <f>SUM(E39:E55)</f>
        <v>52</v>
      </c>
      <c r="F38" s="56">
        <f>SUM(F39:F55)</f>
        <v>1377065.8499999999</v>
      </c>
      <c r="G38" s="43">
        <f t="shared" ref="G38:Q38" si="4">SUM(G39:G55)</f>
        <v>119187.87</v>
      </c>
      <c r="H38" s="43">
        <f t="shared" si="4"/>
        <v>107653.56</v>
      </c>
      <c r="I38" s="43">
        <f t="shared" si="4"/>
        <v>119187.87</v>
      </c>
      <c r="J38" s="43">
        <f t="shared" si="4"/>
        <v>115343.09999999998</v>
      </c>
      <c r="K38" s="43">
        <f t="shared" si="4"/>
        <v>119187.87</v>
      </c>
      <c r="L38" s="43">
        <f t="shared" si="4"/>
        <v>115343.09999999998</v>
      </c>
      <c r="M38" s="43">
        <f t="shared" si="4"/>
        <v>114761.06999999999</v>
      </c>
      <c r="N38" s="43">
        <f t="shared" si="4"/>
        <v>114761.06999999999</v>
      </c>
      <c r="O38" s="43">
        <f t="shared" si="4"/>
        <v>111059.09999999998</v>
      </c>
      <c r="P38" s="43">
        <f t="shared" si="4"/>
        <v>114761.06999999999</v>
      </c>
      <c r="Q38" s="43">
        <f t="shared" si="4"/>
        <v>111059.09999999998</v>
      </c>
      <c r="R38" s="57">
        <f>SUM(R39:R56)</f>
        <v>305225.21999999997</v>
      </c>
      <c r="S38" s="33"/>
      <c r="T38" s="25"/>
    </row>
    <row r="39" spans="2:20" x14ac:dyDescent="0.25">
      <c r="B39" s="7">
        <v>1</v>
      </c>
      <c r="C39" s="9" t="s">
        <v>16</v>
      </c>
      <c r="D39" s="10">
        <v>74.63</v>
      </c>
      <c r="E39" s="8">
        <v>3</v>
      </c>
      <c r="F39" s="26">
        <f t="shared" ref="F39:F55" si="5">SUM(G39:R39)</f>
        <v>81719.849999999977</v>
      </c>
      <c r="G39" s="27">
        <f>D39*E39*G21</f>
        <v>6940.5899999999992</v>
      </c>
      <c r="H39" s="27">
        <f>D39*E39*H21</f>
        <v>6268.92</v>
      </c>
      <c r="I39" s="27">
        <f>D39*E39*I21</f>
        <v>6940.5899999999992</v>
      </c>
      <c r="J39" s="27">
        <f>D39*E39*J21</f>
        <v>6716.7</v>
      </c>
      <c r="K39" s="27">
        <f>D39*E39*K21</f>
        <v>6940.5899999999992</v>
      </c>
      <c r="L39" s="27">
        <f>D39*E39*L21</f>
        <v>6716.7</v>
      </c>
      <c r="M39" s="27">
        <f>D39*E39*M21</f>
        <v>6940.5899999999992</v>
      </c>
      <c r="N39" s="27">
        <f>D39*E39*N21</f>
        <v>6940.5899999999992</v>
      </c>
      <c r="O39" s="28">
        <f>D39*E39*O21</f>
        <v>6716.7</v>
      </c>
      <c r="P39" s="27">
        <f>D39*E39*P21</f>
        <v>6940.5899999999992</v>
      </c>
      <c r="Q39" s="28">
        <f>D39*E39*Q21</f>
        <v>6716.7</v>
      </c>
      <c r="R39" s="49">
        <f>D39*E39*R21</f>
        <v>6940.5899999999992</v>
      </c>
      <c r="T39" s="25"/>
    </row>
    <row r="40" spans="2:20" ht="26.25" x14ac:dyDescent="0.25">
      <c r="B40" s="7">
        <v>2</v>
      </c>
      <c r="C40" s="29" t="s">
        <v>17</v>
      </c>
      <c r="D40" s="10">
        <v>78.25</v>
      </c>
      <c r="E40" s="8">
        <v>1</v>
      </c>
      <c r="F40" s="26">
        <f t="shared" si="5"/>
        <v>28561.25</v>
      </c>
      <c r="G40" s="27">
        <f>D40*E40*G21</f>
        <v>2425.75</v>
      </c>
      <c r="H40" s="27">
        <f>D40*E40*H21</f>
        <v>2191</v>
      </c>
      <c r="I40" s="27">
        <f>D40*E40*I21</f>
        <v>2425.75</v>
      </c>
      <c r="J40" s="27">
        <f>D40*E40*J21</f>
        <v>2347.5</v>
      </c>
      <c r="K40" s="27">
        <f>D40*E40*K21</f>
        <v>2425.75</v>
      </c>
      <c r="L40" s="27">
        <f>D40*E40*L21</f>
        <v>2347.5</v>
      </c>
      <c r="M40" s="27">
        <f>D40*E40*M21</f>
        <v>2425.75</v>
      </c>
      <c r="N40" s="27">
        <f>D40*E40*N21</f>
        <v>2425.75</v>
      </c>
      <c r="O40" s="28">
        <f>D40*E40*O21</f>
        <v>2347.5</v>
      </c>
      <c r="P40" s="27">
        <f>D40*E40*P21</f>
        <v>2425.75</v>
      </c>
      <c r="Q40" s="28">
        <f>D40*E40*Q21</f>
        <v>2347.5</v>
      </c>
      <c r="R40" s="49">
        <f>D40*E40*R21</f>
        <v>2425.75</v>
      </c>
      <c r="T40" s="25"/>
    </row>
    <row r="41" spans="2:20" x14ac:dyDescent="0.25">
      <c r="B41" s="7">
        <v>3</v>
      </c>
      <c r="C41" s="9" t="s">
        <v>18</v>
      </c>
      <c r="D41" s="10">
        <v>75.64</v>
      </c>
      <c r="E41" s="8">
        <v>13</v>
      </c>
      <c r="F41" s="26">
        <f t="shared" si="5"/>
        <v>358911.8</v>
      </c>
      <c r="G41" s="27">
        <f>D41*E41*G21</f>
        <v>30482.920000000002</v>
      </c>
      <c r="H41" s="27">
        <f>D41*E41*H21</f>
        <v>27532.960000000003</v>
      </c>
      <c r="I41" s="27">
        <f>D41*E41*I21</f>
        <v>30482.920000000002</v>
      </c>
      <c r="J41" s="27">
        <f>D41*E41*J21</f>
        <v>29499.600000000002</v>
      </c>
      <c r="K41" s="27">
        <f>D41*E41*K21</f>
        <v>30482.920000000002</v>
      </c>
      <c r="L41" s="27">
        <f>D41*E41*L21</f>
        <v>29499.600000000002</v>
      </c>
      <c r="M41" s="27">
        <f>D41*E41*M21</f>
        <v>30482.920000000002</v>
      </c>
      <c r="N41" s="27">
        <f>D41*E41*N21</f>
        <v>30482.920000000002</v>
      </c>
      <c r="O41" s="28">
        <f>D41*E41*O21</f>
        <v>29499.600000000002</v>
      </c>
      <c r="P41" s="27">
        <f>D41*E41*P21</f>
        <v>30482.920000000002</v>
      </c>
      <c r="Q41" s="28">
        <f>D41*E41*Q21</f>
        <v>29499.600000000002</v>
      </c>
      <c r="R41" s="49">
        <f>D41*E41*R21</f>
        <v>30482.920000000002</v>
      </c>
      <c r="T41" s="25"/>
    </row>
    <row r="42" spans="2:20" x14ac:dyDescent="0.25">
      <c r="B42" s="7">
        <v>4</v>
      </c>
      <c r="C42" s="9" t="s">
        <v>19</v>
      </c>
      <c r="D42" s="10">
        <v>71.400000000000006</v>
      </c>
      <c r="E42" s="8">
        <v>11</v>
      </c>
      <c r="F42" s="26">
        <f t="shared" si="5"/>
        <v>260395.80000000002</v>
      </c>
      <c r="G42" s="27">
        <f>D42*E42*G21</f>
        <v>24347.4</v>
      </c>
      <c r="H42" s="27">
        <f>D42*E42*H21</f>
        <v>21991.200000000004</v>
      </c>
      <c r="I42" s="27">
        <f>D42*E42*I21</f>
        <v>24347.4</v>
      </c>
      <c r="J42" s="27">
        <f>D42*E42*J21</f>
        <v>23562.000000000004</v>
      </c>
      <c r="K42" s="27">
        <f>D42*E42*K21</f>
        <v>24347.4</v>
      </c>
      <c r="L42" s="27">
        <f>D42*E42*L21</f>
        <v>23562.000000000004</v>
      </c>
      <c r="M42" s="27">
        <f>D42*9*M21</f>
        <v>19920.600000000002</v>
      </c>
      <c r="N42" s="27">
        <f>D42*9*N21</f>
        <v>19920.600000000002</v>
      </c>
      <c r="O42" s="28">
        <f>D42*9*O21</f>
        <v>19278</v>
      </c>
      <c r="P42" s="27">
        <f>D42*9*P21</f>
        <v>19920.600000000002</v>
      </c>
      <c r="Q42" s="28">
        <f>D42*9*Q21</f>
        <v>19278</v>
      </c>
      <c r="R42" s="49">
        <f>D42*9*R21</f>
        <v>19920.600000000002</v>
      </c>
      <c r="T42" s="25"/>
    </row>
    <row r="43" spans="2:20" x14ac:dyDescent="0.25">
      <c r="B43" s="7">
        <v>5</v>
      </c>
      <c r="C43" s="9" t="s">
        <v>34</v>
      </c>
      <c r="D43" s="10">
        <v>72.540000000000006</v>
      </c>
      <c r="E43" s="8">
        <v>6</v>
      </c>
      <c r="F43" s="26">
        <f t="shared" si="5"/>
        <v>158862.6</v>
      </c>
      <c r="G43" s="27">
        <f>D43*E43*G21</f>
        <v>13492.44</v>
      </c>
      <c r="H43" s="27">
        <f>D43*E43*H21</f>
        <v>12186.720000000001</v>
      </c>
      <c r="I43" s="27">
        <f>D43*E43*I21</f>
        <v>13492.44</v>
      </c>
      <c r="J43" s="27">
        <f>D43*E43*J21</f>
        <v>13057.2</v>
      </c>
      <c r="K43" s="27">
        <f>D43*E43*K21</f>
        <v>13492.44</v>
      </c>
      <c r="L43" s="27">
        <f>D43*E43*L21</f>
        <v>13057.2</v>
      </c>
      <c r="M43" s="27">
        <f>D43*E43*M21</f>
        <v>13492.44</v>
      </c>
      <c r="N43" s="27">
        <f>D43*E43*N21</f>
        <v>13492.44</v>
      </c>
      <c r="O43" s="28">
        <f>D43*E43*O21</f>
        <v>13057.2</v>
      </c>
      <c r="P43" s="27">
        <f>D43*E43*P21</f>
        <v>13492.44</v>
      </c>
      <c r="Q43" s="28">
        <f>D43*E43*Q21</f>
        <v>13057.2</v>
      </c>
      <c r="R43" s="49">
        <f>D43*E43*R21</f>
        <v>13492.44</v>
      </c>
      <c r="T43" s="25"/>
    </row>
    <row r="44" spans="2:20" ht="39" x14ac:dyDescent="0.25">
      <c r="B44" s="7">
        <v>6</v>
      </c>
      <c r="C44" s="34" t="s">
        <v>35</v>
      </c>
      <c r="D44" s="10">
        <v>78.25</v>
      </c>
      <c r="E44" s="8">
        <v>2</v>
      </c>
      <c r="F44" s="26">
        <f t="shared" si="5"/>
        <v>57122.5</v>
      </c>
      <c r="G44" s="27">
        <f>D44*E44*G21</f>
        <v>4851.5</v>
      </c>
      <c r="H44" s="27">
        <f>D44*E44*H21</f>
        <v>4382</v>
      </c>
      <c r="I44" s="27">
        <f>D44*E44*I21</f>
        <v>4851.5</v>
      </c>
      <c r="J44" s="27">
        <f>D44*E44*J21</f>
        <v>4695</v>
      </c>
      <c r="K44" s="27">
        <f>D44*E44*K21</f>
        <v>4851.5</v>
      </c>
      <c r="L44" s="27">
        <f>D44*E44*L21</f>
        <v>4695</v>
      </c>
      <c r="M44" s="27">
        <f>D44*E44*M21</f>
        <v>4851.5</v>
      </c>
      <c r="N44" s="27">
        <f>D44*E44*N21</f>
        <v>4851.5</v>
      </c>
      <c r="O44" s="28">
        <f>D44*E44*O21</f>
        <v>4695</v>
      </c>
      <c r="P44" s="27">
        <f>D44*E44*P21</f>
        <v>4851.5</v>
      </c>
      <c r="Q44" s="28">
        <f>D44*E44*Q21</f>
        <v>4695</v>
      </c>
      <c r="R44" s="49">
        <f>D44*E44*R21</f>
        <v>4851.5</v>
      </c>
      <c r="T44" s="25"/>
    </row>
    <row r="45" spans="2:20" x14ac:dyDescent="0.25">
      <c r="B45" s="7">
        <v>7</v>
      </c>
      <c r="C45" s="9" t="s">
        <v>36</v>
      </c>
      <c r="D45" s="10">
        <v>71.400000000000006</v>
      </c>
      <c r="E45" s="8">
        <v>1</v>
      </c>
      <c r="F45" s="26">
        <f t="shared" si="5"/>
        <v>26061.000000000004</v>
      </c>
      <c r="G45" s="27">
        <f>D45*E45*G21</f>
        <v>2213.4</v>
      </c>
      <c r="H45" s="27">
        <f>D45*E45*H21</f>
        <v>1999.2000000000003</v>
      </c>
      <c r="I45" s="27">
        <f>D45*E45*I21</f>
        <v>2213.4</v>
      </c>
      <c r="J45" s="27">
        <f>D45*E45*J21</f>
        <v>2142</v>
      </c>
      <c r="K45" s="27">
        <f>D45*E45*K21</f>
        <v>2213.4</v>
      </c>
      <c r="L45" s="27">
        <f>D45*E45*L21</f>
        <v>2142</v>
      </c>
      <c r="M45" s="27">
        <f>D45*E45*M21</f>
        <v>2213.4</v>
      </c>
      <c r="N45" s="27">
        <f>D45*E45*N21</f>
        <v>2213.4</v>
      </c>
      <c r="O45" s="28">
        <f>D45*E45*O21</f>
        <v>2142</v>
      </c>
      <c r="P45" s="27">
        <f>D45*E45*P21</f>
        <v>2213.4</v>
      </c>
      <c r="Q45" s="28">
        <f>D45*E45*Q21</f>
        <v>2142</v>
      </c>
      <c r="R45" s="49">
        <f>D45*E45*R21</f>
        <v>2213.4</v>
      </c>
      <c r="T45" s="25"/>
    </row>
    <row r="46" spans="2:20" x14ac:dyDescent="0.25">
      <c r="B46" s="7">
        <v>8</v>
      </c>
      <c r="C46" s="9" t="s">
        <v>37</v>
      </c>
      <c r="D46" s="10">
        <v>72.540000000000006</v>
      </c>
      <c r="E46" s="8">
        <v>1</v>
      </c>
      <c r="F46" s="26">
        <f t="shared" si="5"/>
        <v>26477.100000000006</v>
      </c>
      <c r="G46" s="27">
        <f>D46*E46*G21</f>
        <v>2248.7400000000002</v>
      </c>
      <c r="H46" s="27">
        <f>D46*E46*H21</f>
        <v>2031.1200000000001</v>
      </c>
      <c r="I46" s="27">
        <f>D46*E46*I21</f>
        <v>2248.7400000000002</v>
      </c>
      <c r="J46" s="27">
        <f>D46*E46*J21</f>
        <v>2176.2000000000003</v>
      </c>
      <c r="K46" s="27">
        <f>D46*E46*K21</f>
        <v>2248.7400000000002</v>
      </c>
      <c r="L46" s="27">
        <f>D46*E46*L21</f>
        <v>2176.2000000000003</v>
      </c>
      <c r="M46" s="27">
        <f>D46*E46*M21</f>
        <v>2248.7400000000002</v>
      </c>
      <c r="N46" s="27">
        <f>D46*E46*N21</f>
        <v>2248.7400000000002</v>
      </c>
      <c r="O46" s="28">
        <f>D46*E46*O21</f>
        <v>2176.2000000000003</v>
      </c>
      <c r="P46" s="27">
        <f>D46*E46*P21</f>
        <v>2248.7400000000002</v>
      </c>
      <c r="Q46" s="28">
        <f>D46*E46*Q21</f>
        <v>2176.2000000000003</v>
      </c>
      <c r="R46" s="49">
        <f>D46*E46*R21</f>
        <v>2248.7400000000002</v>
      </c>
      <c r="T46" s="25"/>
    </row>
    <row r="47" spans="2:20" x14ac:dyDescent="0.25">
      <c r="B47" s="7">
        <v>9</v>
      </c>
      <c r="C47" s="9" t="s">
        <v>38</v>
      </c>
      <c r="D47" s="10">
        <v>73.59</v>
      </c>
      <c r="E47" s="8">
        <v>1</v>
      </c>
      <c r="F47" s="26">
        <f t="shared" si="5"/>
        <v>26860.350000000006</v>
      </c>
      <c r="G47" s="27">
        <f>D47*E47*G21</f>
        <v>2281.29</v>
      </c>
      <c r="H47" s="27">
        <f>D47*E47*H21</f>
        <v>2060.52</v>
      </c>
      <c r="I47" s="27">
        <f>D47*E47*I21</f>
        <v>2281.29</v>
      </c>
      <c r="J47" s="27">
        <f>D47*E47*J21</f>
        <v>2207.7000000000003</v>
      </c>
      <c r="K47" s="27">
        <f>D47*E47*K21</f>
        <v>2281.29</v>
      </c>
      <c r="L47" s="27">
        <f>D47*E47*L21</f>
        <v>2207.7000000000003</v>
      </c>
      <c r="M47" s="27">
        <f>D47*E47*M21</f>
        <v>2281.29</v>
      </c>
      <c r="N47" s="27">
        <f>D47*E47*N21</f>
        <v>2281.29</v>
      </c>
      <c r="O47" s="28">
        <f>D47*E47*O21</f>
        <v>2207.7000000000003</v>
      </c>
      <c r="P47" s="27">
        <f>D47*E47*P21</f>
        <v>2281.29</v>
      </c>
      <c r="Q47" s="28">
        <f>D47*E47*Q21</f>
        <v>2207.7000000000003</v>
      </c>
      <c r="R47" s="49">
        <f>D47*E47*R21</f>
        <v>2281.29</v>
      </c>
      <c r="T47" s="25"/>
    </row>
    <row r="48" spans="2:20" x14ac:dyDescent="0.25">
      <c r="B48" s="7">
        <v>10</v>
      </c>
      <c r="C48" s="9" t="s">
        <v>39</v>
      </c>
      <c r="D48" s="10">
        <v>75.64</v>
      </c>
      <c r="E48" s="8">
        <v>1</v>
      </c>
      <c r="F48" s="26">
        <f t="shared" si="5"/>
        <v>27608.600000000002</v>
      </c>
      <c r="G48" s="27">
        <f>D48*E48*G21</f>
        <v>2344.84</v>
      </c>
      <c r="H48" s="27">
        <f>D48*E48*H21</f>
        <v>2117.92</v>
      </c>
      <c r="I48" s="27">
        <f>D48*E48*I21</f>
        <v>2344.84</v>
      </c>
      <c r="J48" s="27">
        <f>D48*E48*J21</f>
        <v>2269.1999999999998</v>
      </c>
      <c r="K48" s="27">
        <f>D48*E48*K21</f>
        <v>2344.84</v>
      </c>
      <c r="L48" s="27">
        <f>D48*E48*L21</f>
        <v>2269.1999999999998</v>
      </c>
      <c r="M48" s="27">
        <f>D48*E48*M21</f>
        <v>2344.84</v>
      </c>
      <c r="N48" s="27">
        <f>D48*E48*N21</f>
        <v>2344.84</v>
      </c>
      <c r="O48" s="28">
        <f>D48*E48*O21</f>
        <v>2269.1999999999998</v>
      </c>
      <c r="P48" s="27">
        <f>D48*E48*P21</f>
        <v>2344.84</v>
      </c>
      <c r="Q48" s="28">
        <f>D48*E48*Q21</f>
        <v>2269.1999999999998</v>
      </c>
      <c r="R48" s="49">
        <f>D48*E48*R21</f>
        <v>2344.84</v>
      </c>
      <c r="T48" s="25"/>
    </row>
    <row r="49" spans="2:20" x14ac:dyDescent="0.25">
      <c r="B49" s="7">
        <v>11</v>
      </c>
      <c r="C49" s="9" t="s">
        <v>40</v>
      </c>
      <c r="D49" s="10">
        <v>74.63</v>
      </c>
      <c r="E49" s="8">
        <v>1</v>
      </c>
      <c r="F49" s="26">
        <f t="shared" si="5"/>
        <v>27239.949999999997</v>
      </c>
      <c r="G49" s="27">
        <f>D49*E49*G21</f>
        <v>2313.5299999999997</v>
      </c>
      <c r="H49" s="27">
        <f>D49*E49*H21</f>
        <v>2089.64</v>
      </c>
      <c r="I49" s="27">
        <f>D49*E49*I21</f>
        <v>2313.5299999999997</v>
      </c>
      <c r="J49" s="27">
        <f>D49*E49*J21</f>
        <v>2238.8999999999996</v>
      </c>
      <c r="K49" s="27">
        <f>D49*E49*K21</f>
        <v>2313.5299999999997</v>
      </c>
      <c r="L49" s="27">
        <f>D49*E49*L21</f>
        <v>2238.8999999999996</v>
      </c>
      <c r="M49" s="27">
        <f>D49*E49*M21</f>
        <v>2313.5299999999997</v>
      </c>
      <c r="N49" s="27">
        <f>D49*E49*N21</f>
        <v>2313.5299999999997</v>
      </c>
      <c r="O49" s="28">
        <f>D49*E49*O21</f>
        <v>2238.8999999999996</v>
      </c>
      <c r="P49" s="27">
        <f>D49*E49*P21</f>
        <v>2313.5299999999997</v>
      </c>
      <c r="Q49" s="28">
        <f>D49*E49*Q21</f>
        <v>2238.8999999999996</v>
      </c>
      <c r="R49" s="49">
        <f>D49*E49*R21</f>
        <v>2313.5299999999997</v>
      </c>
      <c r="T49" s="25"/>
    </row>
    <row r="50" spans="2:20" x14ac:dyDescent="0.25">
      <c r="B50" s="7">
        <v>12</v>
      </c>
      <c r="C50" s="9" t="s">
        <v>41</v>
      </c>
      <c r="D50" s="10">
        <v>74.63</v>
      </c>
      <c r="E50" s="8">
        <v>2</v>
      </c>
      <c r="F50" s="26">
        <f t="shared" si="5"/>
        <v>54479.899999999994</v>
      </c>
      <c r="G50" s="27">
        <f>D50*E50*G21</f>
        <v>4627.0599999999995</v>
      </c>
      <c r="H50" s="27">
        <f>D50*E50*H21</f>
        <v>4179.28</v>
      </c>
      <c r="I50" s="27">
        <f>D50*E50*I21</f>
        <v>4627.0599999999995</v>
      </c>
      <c r="J50" s="27">
        <f>D50*E50*J21</f>
        <v>4477.7999999999993</v>
      </c>
      <c r="K50" s="27">
        <f>D50*E50*K21</f>
        <v>4627.0599999999995</v>
      </c>
      <c r="L50" s="27">
        <f>D50*E50*L21</f>
        <v>4477.7999999999993</v>
      </c>
      <c r="M50" s="27">
        <f>D50*E50*M21</f>
        <v>4627.0599999999995</v>
      </c>
      <c r="N50" s="27">
        <f>D50*E50*N21</f>
        <v>4627.0599999999995</v>
      </c>
      <c r="O50" s="28">
        <f>D50*E50*O21</f>
        <v>4477.7999999999993</v>
      </c>
      <c r="P50" s="27">
        <f>D50*E50*P21</f>
        <v>4627.0599999999995</v>
      </c>
      <c r="Q50" s="28">
        <f>D50*E50*Q21</f>
        <v>4477.7999999999993</v>
      </c>
      <c r="R50" s="49">
        <f>D50*E50*R21</f>
        <v>4627.0599999999995</v>
      </c>
      <c r="T50" s="25"/>
    </row>
    <row r="51" spans="2:20" ht="60.75" customHeight="1" x14ac:dyDescent="0.25">
      <c r="B51" s="7">
        <v>13</v>
      </c>
      <c r="C51" s="9" t="s">
        <v>42</v>
      </c>
      <c r="D51" s="10">
        <v>73.59</v>
      </c>
      <c r="E51" s="8">
        <v>1</v>
      </c>
      <c r="F51" s="26">
        <f t="shared" si="5"/>
        <v>26860.350000000006</v>
      </c>
      <c r="G51" s="27">
        <f>D51*E51*G21</f>
        <v>2281.29</v>
      </c>
      <c r="H51" s="27">
        <f>D51*E51*H21</f>
        <v>2060.52</v>
      </c>
      <c r="I51" s="27">
        <f>D51*E51*I21</f>
        <v>2281.29</v>
      </c>
      <c r="J51" s="27">
        <f>D51*E51*J21</f>
        <v>2207.7000000000003</v>
      </c>
      <c r="K51" s="27">
        <f>D51*E51*K21</f>
        <v>2281.29</v>
      </c>
      <c r="L51" s="27">
        <f>D51*E51*L21</f>
        <v>2207.7000000000003</v>
      </c>
      <c r="M51" s="27">
        <f>D51*E51*M21</f>
        <v>2281.29</v>
      </c>
      <c r="N51" s="27">
        <f>D51*E51*N21</f>
        <v>2281.29</v>
      </c>
      <c r="O51" s="28">
        <f>D51*E51*O21</f>
        <v>2207.7000000000003</v>
      </c>
      <c r="P51" s="27">
        <f>D51*E51*P21</f>
        <v>2281.29</v>
      </c>
      <c r="Q51" s="28">
        <f>D51*E51*Q21</f>
        <v>2207.7000000000003</v>
      </c>
      <c r="R51" s="49">
        <f>D51*E51*R21</f>
        <v>2281.29</v>
      </c>
    </row>
    <row r="52" spans="2:20" ht="34.5" customHeight="1" x14ac:dyDescent="0.25">
      <c r="B52" s="7">
        <v>14</v>
      </c>
      <c r="C52" s="9" t="s">
        <v>43</v>
      </c>
      <c r="D52" s="10">
        <v>72.540000000000006</v>
      </c>
      <c r="E52" s="8">
        <v>4</v>
      </c>
      <c r="F52" s="26">
        <f t="shared" si="5"/>
        <v>105908.40000000002</v>
      </c>
      <c r="G52" s="27">
        <f>D52*E52*G21</f>
        <v>8994.9600000000009</v>
      </c>
      <c r="H52" s="27">
        <f>D52*E52*H21</f>
        <v>8124.4800000000005</v>
      </c>
      <c r="I52" s="27">
        <f>D52*E52*I21</f>
        <v>8994.9600000000009</v>
      </c>
      <c r="J52" s="27">
        <f>D52*E52*J21</f>
        <v>8704.8000000000011</v>
      </c>
      <c r="K52" s="27">
        <f>D52*E52*K21</f>
        <v>8994.9600000000009</v>
      </c>
      <c r="L52" s="27">
        <f>D52*E52*L21</f>
        <v>8704.8000000000011</v>
      </c>
      <c r="M52" s="27">
        <f>D52*E52*M21</f>
        <v>8994.9600000000009</v>
      </c>
      <c r="N52" s="27">
        <f>D52*E52*N21</f>
        <v>8994.9600000000009</v>
      </c>
      <c r="O52" s="28">
        <f>D52*E52*O21</f>
        <v>8704.8000000000011</v>
      </c>
      <c r="P52" s="27">
        <f>D52*E52*P21</f>
        <v>8994.9600000000009</v>
      </c>
      <c r="Q52" s="28">
        <f>D52*E52*Q21</f>
        <v>8704.8000000000011</v>
      </c>
      <c r="R52" s="49">
        <f>D52*E52*R21</f>
        <v>8994.9600000000009</v>
      </c>
    </row>
    <row r="53" spans="2:20" x14ac:dyDescent="0.25">
      <c r="B53" s="7">
        <v>15</v>
      </c>
      <c r="C53" s="9" t="s">
        <v>44</v>
      </c>
      <c r="D53" s="10">
        <v>75.64</v>
      </c>
      <c r="E53" s="8">
        <v>1</v>
      </c>
      <c r="F53" s="26">
        <f t="shared" si="5"/>
        <v>27608.600000000002</v>
      </c>
      <c r="G53" s="27">
        <f>D53*E53*G21</f>
        <v>2344.84</v>
      </c>
      <c r="H53" s="27">
        <f>D53*E53*H21</f>
        <v>2117.92</v>
      </c>
      <c r="I53" s="27">
        <f>D53*E53*I21</f>
        <v>2344.84</v>
      </c>
      <c r="J53" s="27">
        <f>D53*E53*J21</f>
        <v>2269.1999999999998</v>
      </c>
      <c r="K53" s="27">
        <f>D53*E53*K21</f>
        <v>2344.84</v>
      </c>
      <c r="L53" s="27">
        <f>D53*E53*L21</f>
        <v>2269.1999999999998</v>
      </c>
      <c r="M53" s="27">
        <f>D53*E53*M21</f>
        <v>2344.84</v>
      </c>
      <c r="N53" s="27">
        <f>D53*E53*N21</f>
        <v>2344.84</v>
      </c>
      <c r="O53" s="28">
        <f>D53*E53*O21</f>
        <v>2269.1999999999998</v>
      </c>
      <c r="P53" s="27">
        <f>D53*E53*P21</f>
        <v>2344.84</v>
      </c>
      <c r="Q53" s="28">
        <f>D53*E53*Q21</f>
        <v>2269.1999999999998</v>
      </c>
      <c r="R53" s="49">
        <f>D53*E53*R21</f>
        <v>2344.84</v>
      </c>
    </row>
    <row r="54" spans="2:20" x14ac:dyDescent="0.25">
      <c r="B54" s="7">
        <v>16</v>
      </c>
      <c r="C54" s="9" t="s">
        <v>45</v>
      </c>
      <c r="D54" s="10">
        <v>76.59</v>
      </c>
      <c r="E54" s="8">
        <v>2</v>
      </c>
      <c r="F54" s="26">
        <f t="shared" si="5"/>
        <v>55910.700000000012</v>
      </c>
      <c r="G54" s="27">
        <f>D54*E54*G21</f>
        <v>4748.58</v>
      </c>
      <c r="H54" s="27">
        <f>D54*E54*H21</f>
        <v>4289.04</v>
      </c>
      <c r="I54" s="27">
        <f>D54*E54*I21</f>
        <v>4748.58</v>
      </c>
      <c r="J54" s="27">
        <f>D54*E54*J21</f>
        <v>4595.4000000000005</v>
      </c>
      <c r="K54" s="27">
        <f>D54*E54*K21</f>
        <v>4748.58</v>
      </c>
      <c r="L54" s="27">
        <f>D54*E54*L21</f>
        <v>4595.4000000000005</v>
      </c>
      <c r="M54" s="27">
        <f>D54*E54*M21</f>
        <v>4748.58</v>
      </c>
      <c r="N54" s="27">
        <f>D54*E54*N21</f>
        <v>4748.58</v>
      </c>
      <c r="O54" s="28">
        <f>D54*E54*O21</f>
        <v>4595.4000000000005</v>
      </c>
      <c r="P54" s="27">
        <f>D54*E54*P21</f>
        <v>4748.58</v>
      </c>
      <c r="Q54" s="28">
        <f>D54*E54*Q21</f>
        <v>4595.4000000000005</v>
      </c>
      <c r="R54" s="49">
        <f>D54*E54*R21</f>
        <v>4748.58</v>
      </c>
    </row>
    <row r="55" spans="2:20" x14ac:dyDescent="0.25">
      <c r="B55" s="7">
        <v>17</v>
      </c>
      <c r="C55" s="9" t="s">
        <v>46</v>
      </c>
      <c r="D55" s="10">
        <v>72.540000000000006</v>
      </c>
      <c r="E55" s="8">
        <v>1</v>
      </c>
      <c r="F55" s="26">
        <f t="shared" si="5"/>
        <v>26477.100000000006</v>
      </c>
      <c r="G55" s="27">
        <f>D55*E55*G21</f>
        <v>2248.7400000000002</v>
      </c>
      <c r="H55" s="27">
        <f>D55*E55*H21</f>
        <v>2031.1200000000001</v>
      </c>
      <c r="I55" s="27">
        <f>D55*E55*I21</f>
        <v>2248.7400000000002</v>
      </c>
      <c r="J55" s="27">
        <f>D55*E55*J21</f>
        <v>2176.2000000000003</v>
      </c>
      <c r="K55" s="27">
        <f>D55*E55*K21</f>
        <v>2248.7400000000002</v>
      </c>
      <c r="L55" s="27">
        <f>D55*E55*L21</f>
        <v>2176.2000000000003</v>
      </c>
      <c r="M55" s="27">
        <f>D55*E55*M21</f>
        <v>2248.7400000000002</v>
      </c>
      <c r="N55" s="27">
        <f>D55*E55*N21</f>
        <v>2248.7400000000002</v>
      </c>
      <c r="O55" s="28">
        <f>D55*E55*O21</f>
        <v>2176.2000000000003</v>
      </c>
      <c r="P55" s="27">
        <f>D55*E55*P21</f>
        <v>2248.7400000000002</v>
      </c>
      <c r="Q55" s="28">
        <f>D55*E55*Q21</f>
        <v>2176.2000000000003</v>
      </c>
      <c r="R55" s="49">
        <f>D55*E55*R21</f>
        <v>2248.7400000000002</v>
      </c>
    </row>
    <row r="56" spans="2:20" ht="15.75" thickBot="1" x14ac:dyDescent="0.3">
      <c r="B56" s="7"/>
      <c r="C56" s="8" t="s">
        <v>51</v>
      </c>
      <c r="D56" s="35"/>
      <c r="E56" s="8"/>
      <c r="F56" s="55">
        <v>190464.15</v>
      </c>
      <c r="G56" s="36"/>
      <c r="H56" s="31"/>
      <c r="I56" s="31"/>
      <c r="J56" s="31"/>
      <c r="K56" s="31"/>
      <c r="L56" s="31"/>
      <c r="M56" s="31"/>
      <c r="N56" s="36"/>
      <c r="O56" s="32"/>
      <c r="P56" s="36"/>
      <c r="Q56" s="32"/>
      <c r="R56" s="50">
        <v>190464.15</v>
      </c>
    </row>
    <row r="57" spans="2:20" ht="71.25" customHeight="1" thickBot="1" x14ac:dyDescent="0.3">
      <c r="B57" s="471" t="s">
        <v>53</v>
      </c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3"/>
    </row>
    <row r="58" spans="2:20" x14ac:dyDescent="0.25">
      <c r="B58" s="61"/>
      <c r="C58" s="474" t="s">
        <v>0</v>
      </c>
      <c r="D58" s="476" t="s">
        <v>1</v>
      </c>
      <c r="E58" s="476" t="s">
        <v>2</v>
      </c>
      <c r="F58" s="478" t="s">
        <v>54</v>
      </c>
      <c r="G58" s="480" t="s">
        <v>4</v>
      </c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2"/>
    </row>
    <row r="59" spans="2:20" ht="24.75" customHeight="1" x14ac:dyDescent="0.25">
      <c r="B59" s="62"/>
      <c r="C59" s="475"/>
      <c r="D59" s="477"/>
      <c r="E59" s="477"/>
      <c r="F59" s="479"/>
      <c r="G59" s="63" t="s">
        <v>6</v>
      </c>
      <c r="H59" s="63" t="s">
        <v>7</v>
      </c>
      <c r="I59" s="63" t="s">
        <v>8</v>
      </c>
      <c r="J59" s="63" t="s">
        <v>9</v>
      </c>
      <c r="K59" s="63" t="s">
        <v>10</v>
      </c>
      <c r="L59" s="63" t="s">
        <v>11</v>
      </c>
      <c r="M59" s="63" t="s">
        <v>12</v>
      </c>
      <c r="N59" s="63" t="s">
        <v>13</v>
      </c>
      <c r="O59" s="63" t="s">
        <v>20</v>
      </c>
      <c r="P59" s="63" t="s">
        <v>21</v>
      </c>
      <c r="Q59" s="63" t="s">
        <v>22</v>
      </c>
      <c r="R59" s="64" t="s">
        <v>23</v>
      </c>
    </row>
    <row r="60" spans="2:20" ht="29.25" customHeight="1" x14ac:dyDescent="0.25">
      <c r="B60" s="62"/>
      <c r="C60" s="65" t="s">
        <v>55</v>
      </c>
      <c r="D60" s="66"/>
      <c r="E60" s="67"/>
      <c r="F60" s="66"/>
      <c r="G60" s="68"/>
      <c r="H60" s="68"/>
      <c r="I60" s="68"/>
      <c r="J60" s="68"/>
      <c r="K60" s="68"/>
      <c r="L60" s="69"/>
      <c r="M60" s="68"/>
      <c r="N60" s="70"/>
      <c r="O60" s="68"/>
      <c r="P60" s="71"/>
      <c r="Q60" s="72"/>
      <c r="R60" s="73"/>
    </row>
    <row r="61" spans="2:20" ht="15.75" thickBot="1" x14ac:dyDescent="0.3">
      <c r="B61" s="74"/>
      <c r="C61" s="75" t="s">
        <v>56</v>
      </c>
      <c r="D61" s="76"/>
      <c r="E61" s="77">
        <v>1049</v>
      </c>
      <c r="F61" s="78">
        <v>27795949</v>
      </c>
      <c r="G61" s="78">
        <v>2350583.6800000002</v>
      </c>
      <c r="H61" s="78">
        <v>2123964.64</v>
      </c>
      <c r="I61" s="78">
        <v>2350583.6800000002</v>
      </c>
      <c r="J61" s="78">
        <v>2225106</v>
      </c>
      <c r="K61" s="78">
        <v>2299276.2000000002</v>
      </c>
      <c r="L61" s="78">
        <v>2225106</v>
      </c>
      <c r="M61" s="78">
        <v>2299276.2000000002</v>
      </c>
      <c r="N61" s="78">
        <v>0</v>
      </c>
      <c r="O61" s="78">
        <v>0</v>
      </c>
      <c r="P61" s="78">
        <v>0</v>
      </c>
      <c r="Q61" s="78">
        <v>0</v>
      </c>
      <c r="R61" s="78">
        <v>11922052.6</v>
      </c>
    </row>
    <row r="62" spans="2:20" x14ac:dyDescent="0.25">
      <c r="B62" s="79"/>
      <c r="C62" s="80" t="s">
        <v>52</v>
      </c>
      <c r="D62" s="81"/>
      <c r="E62" s="82"/>
      <c r="F62" s="443">
        <v>15906669</v>
      </c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4"/>
    </row>
    <row r="63" spans="2:20" ht="15.75" thickBot="1" x14ac:dyDescent="0.3">
      <c r="B63" s="85"/>
      <c r="C63" s="80" t="s">
        <v>50</v>
      </c>
      <c r="D63" s="81"/>
      <c r="E63" s="82"/>
      <c r="F63" s="443">
        <v>11889280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6"/>
    </row>
    <row r="64" spans="2:20" x14ac:dyDescent="0.25">
      <c r="B64" s="87"/>
      <c r="C64" s="88" t="s">
        <v>57</v>
      </c>
      <c r="D64" s="89"/>
      <c r="E64" s="90">
        <v>801</v>
      </c>
      <c r="F64" s="91">
        <v>20897506</v>
      </c>
      <c r="G64" s="91">
        <v>1799071.67</v>
      </c>
      <c r="H64" s="91">
        <v>1625824.76</v>
      </c>
      <c r="I64" s="91">
        <v>1799071.67</v>
      </c>
      <c r="J64" s="91">
        <v>1691384.7</v>
      </c>
      <c r="K64" s="91">
        <v>1747764.19</v>
      </c>
      <c r="L64" s="91">
        <v>1691384.7</v>
      </c>
      <c r="M64" s="91">
        <v>1747764.19</v>
      </c>
      <c r="N64" s="91">
        <v>0</v>
      </c>
      <c r="O64" s="91">
        <v>0</v>
      </c>
      <c r="P64" s="91">
        <v>0</v>
      </c>
      <c r="Q64" s="91">
        <v>0</v>
      </c>
      <c r="R64" s="91">
        <v>8795240.1199999992</v>
      </c>
    </row>
    <row r="65" spans="2:18" ht="25.5" x14ac:dyDescent="0.25">
      <c r="B65" s="92"/>
      <c r="C65" s="93" t="s">
        <v>47</v>
      </c>
      <c r="D65" s="94"/>
      <c r="E65" s="94"/>
      <c r="F65" s="95"/>
      <c r="G65" s="96"/>
      <c r="H65" s="97"/>
      <c r="I65" s="96"/>
      <c r="J65" s="96"/>
      <c r="K65" s="96"/>
      <c r="L65" s="96"/>
      <c r="M65" s="96"/>
      <c r="N65" s="96"/>
      <c r="O65" s="96"/>
      <c r="P65" s="96"/>
      <c r="Q65" s="96"/>
      <c r="R65" s="98"/>
    </row>
    <row r="66" spans="2:18" x14ac:dyDescent="0.25">
      <c r="B66" s="99"/>
      <c r="C66" s="483" t="s">
        <v>58</v>
      </c>
      <c r="D66" s="483"/>
      <c r="E66" s="100">
        <v>32</v>
      </c>
      <c r="F66" s="101">
        <v>890344</v>
      </c>
      <c r="G66" s="101">
        <v>73308.179999999993</v>
      </c>
      <c r="H66" s="101">
        <v>66213.84</v>
      </c>
      <c r="I66" s="101">
        <v>73308.179999999993</v>
      </c>
      <c r="J66" s="101">
        <v>70943.399999999994</v>
      </c>
      <c r="K66" s="101">
        <v>73308.179999999993</v>
      </c>
      <c r="L66" s="101">
        <v>70943.399999999994</v>
      </c>
      <c r="M66" s="101">
        <v>73308.179999999993</v>
      </c>
      <c r="N66" s="101">
        <v>0</v>
      </c>
      <c r="O66" s="102">
        <v>0</v>
      </c>
      <c r="P66" s="101">
        <v>0</v>
      </c>
      <c r="Q66" s="101">
        <v>0</v>
      </c>
      <c r="R66" s="103">
        <v>389010.64</v>
      </c>
    </row>
    <row r="67" spans="2:18" x14ac:dyDescent="0.25">
      <c r="B67" s="104"/>
      <c r="C67" s="105"/>
      <c r="D67" s="105"/>
      <c r="E67" s="106" t="s">
        <v>59</v>
      </c>
      <c r="F67" s="107">
        <v>0</v>
      </c>
      <c r="G67" s="108"/>
      <c r="H67" s="108"/>
      <c r="I67" s="108"/>
      <c r="J67" s="108"/>
      <c r="K67" s="108"/>
      <c r="L67" s="108"/>
      <c r="M67" s="108"/>
      <c r="N67" s="109"/>
      <c r="O67" s="1"/>
      <c r="P67" s="108"/>
      <c r="Q67" s="108"/>
      <c r="R67" s="110"/>
    </row>
    <row r="68" spans="2:18" ht="17.25" customHeight="1" x14ac:dyDescent="0.25">
      <c r="B68" s="111">
        <v>1</v>
      </c>
      <c r="C68" s="112" t="s">
        <v>60</v>
      </c>
      <c r="D68" s="113">
        <v>71.400000000000006</v>
      </c>
      <c r="E68" s="114">
        <v>12</v>
      </c>
      <c r="F68" s="115">
        <v>181641.60000000001</v>
      </c>
      <c r="G68" s="116">
        <v>26560.799999999999</v>
      </c>
      <c r="H68" s="117">
        <v>23990.400000000001</v>
      </c>
      <c r="I68" s="116">
        <v>26560.799999999999</v>
      </c>
      <c r="J68" s="116">
        <v>25704</v>
      </c>
      <c r="K68" s="116">
        <v>26560.799999999999</v>
      </c>
      <c r="L68" s="116">
        <v>25704</v>
      </c>
      <c r="M68" s="116">
        <v>26560.799999999999</v>
      </c>
      <c r="N68" s="116">
        <v>0</v>
      </c>
      <c r="O68" s="116">
        <v>0</v>
      </c>
      <c r="P68" s="116">
        <v>0</v>
      </c>
      <c r="Q68" s="116">
        <v>0</v>
      </c>
      <c r="R68" s="118">
        <v>0</v>
      </c>
    </row>
    <row r="69" spans="2:18" x14ac:dyDescent="0.25">
      <c r="B69" s="111">
        <v>2</v>
      </c>
      <c r="C69" s="112" t="s">
        <v>43</v>
      </c>
      <c r="D69" s="113">
        <v>72.540000000000006</v>
      </c>
      <c r="E69" s="114">
        <v>1</v>
      </c>
      <c r="F69" s="115">
        <v>15378.48</v>
      </c>
      <c r="G69" s="116">
        <v>2248.7399999999998</v>
      </c>
      <c r="H69" s="117">
        <v>2031.12</v>
      </c>
      <c r="I69" s="116">
        <v>2248.7399999999998</v>
      </c>
      <c r="J69" s="116">
        <v>2176.1999999999998</v>
      </c>
      <c r="K69" s="116">
        <v>2248.7399999999998</v>
      </c>
      <c r="L69" s="116">
        <v>2176.1999999999998</v>
      </c>
      <c r="M69" s="116">
        <v>2248.7399999999998</v>
      </c>
      <c r="N69" s="116">
        <v>0</v>
      </c>
      <c r="O69" s="116">
        <v>0</v>
      </c>
      <c r="P69" s="116">
        <v>0</v>
      </c>
      <c r="Q69" s="116">
        <v>0</v>
      </c>
      <c r="R69" s="118">
        <v>0</v>
      </c>
    </row>
    <row r="70" spans="2:18" x14ac:dyDescent="0.25">
      <c r="B70" s="111">
        <v>3</v>
      </c>
      <c r="C70" s="112" t="s">
        <v>61</v>
      </c>
      <c r="D70" s="113">
        <v>80.86</v>
      </c>
      <c r="E70" s="114">
        <v>4</v>
      </c>
      <c r="F70" s="115">
        <v>68569.279999999999</v>
      </c>
      <c r="G70" s="116">
        <v>10026.64</v>
      </c>
      <c r="H70" s="117">
        <v>9056.32</v>
      </c>
      <c r="I70" s="116">
        <v>10026.64</v>
      </c>
      <c r="J70" s="116">
        <v>9703.2000000000007</v>
      </c>
      <c r="K70" s="116">
        <v>10026.64</v>
      </c>
      <c r="L70" s="116">
        <v>9703.2000000000007</v>
      </c>
      <c r="M70" s="116">
        <v>10026.64</v>
      </c>
      <c r="N70" s="116">
        <v>0</v>
      </c>
      <c r="O70" s="116">
        <v>0</v>
      </c>
      <c r="P70" s="116">
        <v>0</v>
      </c>
      <c r="Q70" s="116">
        <v>0</v>
      </c>
      <c r="R70" s="118">
        <v>0</v>
      </c>
    </row>
    <row r="71" spans="2:18" x14ac:dyDescent="0.25">
      <c r="B71" s="111">
        <v>4</v>
      </c>
      <c r="C71" s="112" t="s">
        <v>19</v>
      </c>
      <c r="D71" s="113">
        <v>71.400000000000006</v>
      </c>
      <c r="E71" s="114">
        <v>4</v>
      </c>
      <c r="F71" s="115">
        <v>60547.199999999997</v>
      </c>
      <c r="G71" s="116">
        <v>8853.6</v>
      </c>
      <c r="H71" s="117">
        <v>7996.8</v>
      </c>
      <c r="I71" s="116">
        <v>8853.6</v>
      </c>
      <c r="J71" s="116">
        <v>8568</v>
      </c>
      <c r="K71" s="116">
        <v>8853.6</v>
      </c>
      <c r="L71" s="116">
        <v>8568</v>
      </c>
      <c r="M71" s="116">
        <v>8853.6</v>
      </c>
      <c r="N71" s="116">
        <v>0</v>
      </c>
      <c r="O71" s="116">
        <v>0</v>
      </c>
      <c r="P71" s="116">
        <v>0</v>
      </c>
      <c r="Q71" s="116">
        <v>0</v>
      </c>
      <c r="R71" s="118">
        <v>0</v>
      </c>
    </row>
    <row r="72" spans="2:18" x14ac:dyDescent="0.25">
      <c r="B72" s="111">
        <v>5</v>
      </c>
      <c r="C72" s="112" t="s">
        <v>62</v>
      </c>
      <c r="D72" s="113">
        <v>78.25</v>
      </c>
      <c r="E72" s="114">
        <v>1</v>
      </c>
      <c r="F72" s="115">
        <v>16589</v>
      </c>
      <c r="G72" s="116">
        <v>2425.75</v>
      </c>
      <c r="H72" s="117">
        <v>2191</v>
      </c>
      <c r="I72" s="116">
        <v>2425.75</v>
      </c>
      <c r="J72" s="116">
        <v>2347.5</v>
      </c>
      <c r="K72" s="116">
        <v>2425.75</v>
      </c>
      <c r="L72" s="116">
        <v>2347.5</v>
      </c>
      <c r="M72" s="116">
        <v>2425.75</v>
      </c>
      <c r="N72" s="116">
        <v>0</v>
      </c>
      <c r="O72" s="116">
        <v>0</v>
      </c>
      <c r="P72" s="116">
        <v>0</v>
      </c>
      <c r="Q72" s="116">
        <v>0</v>
      </c>
      <c r="R72" s="118">
        <v>0</v>
      </c>
    </row>
    <row r="73" spans="2:18" ht="36.75" customHeight="1" x14ac:dyDescent="0.25">
      <c r="B73" s="111">
        <v>6</v>
      </c>
      <c r="C73" s="112" t="s">
        <v>63</v>
      </c>
      <c r="D73" s="113">
        <v>72.540000000000006</v>
      </c>
      <c r="E73" s="114">
        <v>2</v>
      </c>
      <c r="F73" s="115">
        <v>30756.959999999999</v>
      </c>
      <c r="G73" s="116">
        <v>4497.4799999999996</v>
      </c>
      <c r="H73" s="117">
        <v>4062.24</v>
      </c>
      <c r="I73" s="116">
        <v>4497.4799999999996</v>
      </c>
      <c r="J73" s="116">
        <v>4352.3999999999996</v>
      </c>
      <c r="K73" s="116">
        <v>4497.4799999999996</v>
      </c>
      <c r="L73" s="116">
        <v>4352.3999999999996</v>
      </c>
      <c r="M73" s="116">
        <v>4497.4799999999996</v>
      </c>
      <c r="N73" s="116">
        <v>0</v>
      </c>
      <c r="O73" s="116">
        <v>0</v>
      </c>
      <c r="P73" s="116">
        <v>0</v>
      </c>
      <c r="Q73" s="116">
        <v>0</v>
      </c>
      <c r="R73" s="118">
        <v>0</v>
      </c>
    </row>
    <row r="74" spans="2:18" ht="30" customHeight="1" x14ac:dyDescent="0.25">
      <c r="B74" s="111">
        <v>7</v>
      </c>
      <c r="C74" s="112" t="s">
        <v>42</v>
      </c>
      <c r="D74" s="113">
        <v>73.59</v>
      </c>
      <c r="E74" s="114">
        <v>1</v>
      </c>
      <c r="F74" s="115">
        <v>15601.08</v>
      </c>
      <c r="G74" s="116">
        <v>2281.29</v>
      </c>
      <c r="H74" s="117">
        <v>2060.52</v>
      </c>
      <c r="I74" s="116">
        <v>2281.29</v>
      </c>
      <c r="J74" s="116">
        <v>2207.6999999999998</v>
      </c>
      <c r="K74" s="116">
        <v>2281.29</v>
      </c>
      <c r="L74" s="116">
        <v>2207.6999999999998</v>
      </c>
      <c r="M74" s="116">
        <v>2281.29</v>
      </c>
      <c r="N74" s="116">
        <v>0</v>
      </c>
      <c r="O74" s="116">
        <v>0</v>
      </c>
      <c r="P74" s="116">
        <v>0</v>
      </c>
      <c r="Q74" s="116">
        <v>0</v>
      </c>
      <c r="R74" s="118">
        <v>0</v>
      </c>
    </row>
    <row r="75" spans="2:18" x14ac:dyDescent="0.25">
      <c r="B75" s="111">
        <v>8</v>
      </c>
      <c r="C75" s="112" t="s">
        <v>64</v>
      </c>
      <c r="D75" s="113">
        <v>75.64</v>
      </c>
      <c r="E75" s="114">
        <v>5</v>
      </c>
      <c r="F75" s="119">
        <v>80178.399999999994</v>
      </c>
      <c r="G75" s="116">
        <v>11724.2</v>
      </c>
      <c r="H75" s="117">
        <v>10589.6</v>
      </c>
      <c r="I75" s="116">
        <v>11724.2</v>
      </c>
      <c r="J75" s="116">
        <v>11346</v>
      </c>
      <c r="K75" s="116">
        <v>11724.2</v>
      </c>
      <c r="L75" s="116">
        <v>11346</v>
      </c>
      <c r="M75" s="116">
        <v>11724.2</v>
      </c>
      <c r="N75" s="116">
        <v>0</v>
      </c>
      <c r="O75" s="116">
        <v>0</v>
      </c>
      <c r="P75" s="116">
        <v>0</v>
      </c>
      <c r="Q75" s="116">
        <v>0</v>
      </c>
      <c r="R75" s="118">
        <v>0</v>
      </c>
    </row>
    <row r="76" spans="2:18" ht="26.25" x14ac:dyDescent="0.25">
      <c r="B76" s="111">
        <v>9</v>
      </c>
      <c r="C76" s="112" t="s">
        <v>65</v>
      </c>
      <c r="D76" s="113">
        <v>75.64</v>
      </c>
      <c r="E76" s="114">
        <v>2</v>
      </c>
      <c r="F76" s="115">
        <v>32071.360000000001</v>
      </c>
      <c r="G76" s="116">
        <v>4689.68</v>
      </c>
      <c r="H76" s="117">
        <v>4235.84</v>
      </c>
      <c r="I76" s="116">
        <v>4689.68</v>
      </c>
      <c r="J76" s="116">
        <v>4538.3999999999996</v>
      </c>
      <c r="K76" s="116">
        <v>4689.68</v>
      </c>
      <c r="L76" s="116">
        <v>4538.3999999999996</v>
      </c>
      <c r="M76" s="116">
        <v>4689.68</v>
      </c>
      <c r="N76" s="116">
        <v>0</v>
      </c>
      <c r="O76" s="116">
        <v>0</v>
      </c>
      <c r="P76" s="116">
        <v>0</v>
      </c>
      <c r="Q76" s="116">
        <v>0</v>
      </c>
      <c r="R76" s="118">
        <v>0</v>
      </c>
    </row>
    <row r="77" spans="2:18" ht="15.75" thickBot="1" x14ac:dyDescent="0.3">
      <c r="B77" s="120"/>
      <c r="C77" s="121" t="s">
        <v>51</v>
      </c>
      <c r="D77" s="122"/>
      <c r="E77" s="123"/>
      <c r="F77" s="119">
        <v>389010.64</v>
      </c>
      <c r="G77" s="124"/>
      <c r="H77" s="125"/>
      <c r="I77" s="126"/>
      <c r="J77" s="126"/>
      <c r="K77" s="127"/>
      <c r="L77" s="116"/>
      <c r="M77" s="126"/>
      <c r="N77" s="126"/>
      <c r="O77" s="126"/>
      <c r="P77" s="126"/>
      <c r="Q77" s="126"/>
      <c r="R77" s="128">
        <v>389010.64</v>
      </c>
    </row>
    <row r="78" spans="2:18" x14ac:dyDescent="0.25">
      <c r="B78" s="129"/>
      <c r="C78" s="484" t="s">
        <v>66</v>
      </c>
      <c r="D78" s="484"/>
      <c r="E78" s="130"/>
      <c r="F78" s="130"/>
      <c r="G78" s="131"/>
      <c r="H78" s="132"/>
      <c r="I78" s="131"/>
      <c r="J78" s="131"/>
      <c r="K78" s="131"/>
      <c r="L78" s="131"/>
      <c r="M78" s="131"/>
      <c r="N78" s="131"/>
      <c r="O78" s="131"/>
      <c r="P78" s="131"/>
      <c r="Q78" s="131"/>
      <c r="R78" s="133"/>
    </row>
    <row r="79" spans="2:18" ht="30.75" customHeight="1" x14ac:dyDescent="0.25">
      <c r="B79" s="134"/>
      <c r="C79" s="485" t="s">
        <v>67</v>
      </c>
      <c r="D79" s="485"/>
      <c r="E79" s="135">
        <v>12</v>
      </c>
      <c r="F79" s="54">
        <v>315651</v>
      </c>
      <c r="G79" s="54">
        <v>26808.18</v>
      </c>
      <c r="H79" s="54">
        <v>24213.84</v>
      </c>
      <c r="I79" s="54">
        <v>26808.18</v>
      </c>
      <c r="J79" s="54">
        <v>25943.4</v>
      </c>
      <c r="K79" s="54">
        <v>26808.18</v>
      </c>
      <c r="L79" s="54">
        <v>25943.4</v>
      </c>
      <c r="M79" s="54">
        <v>26808.18</v>
      </c>
      <c r="N79" s="54">
        <v>0</v>
      </c>
      <c r="O79" s="54">
        <v>0</v>
      </c>
      <c r="P79" s="54">
        <v>0</v>
      </c>
      <c r="Q79" s="54">
        <v>0</v>
      </c>
      <c r="R79" s="136">
        <v>132317.64000000001</v>
      </c>
    </row>
    <row r="80" spans="2:18" x14ac:dyDescent="0.25">
      <c r="B80" s="137"/>
      <c r="C80" s="486" t="s">
        <v>68</v>
      </c>
      <c r="D80" s="486"/>
      <c r="E80" s="138">
        <v>2</v>
      </c>
      <c r="F80" s="139">
        <v>52539</v>
      </c>
      <c r="G80" s="139">
        <v>4462.1400000000003</v>
      </c>
      <c r="H80" s="139">
        <v>4030.32</v>
      </c>
      <c r="I80" s="139">
        <v>4462.1400000000003</v>
      </c>
      <c r="J80" s="139">
        <v>4318.2</v>
      </c>
      <c r="K80" s="139">
        <v>4462.1400000000003</v>
      </c>
      <c r="L80" s="139">
        <v>4318.2</v>
      </c>
      <c r="M80" s="139">
        <v>4462.1400000000003</v>
      </c>
      <c r="N80" s="139">
        <v>0</v>
      </c>
      <c r="O80" s="139">
        <v>0</v>
      </c>
      <c r="P80" s="139">
        <v>0</v>
      </c>
      <c r="Q80" s="139">
        <v>0</v>
      </c>
      <c r="R80" s="140">
        <v>22023.72</v>
      </c>
    </row>
    <row r="81" spans="2:18" x14ac:dyDescent="0.25">
      <c r="B81" s="141"/>
      <c r="C81" s="142"/>
      <c r="D81" s="142"/>
      <c r="E81" s="106" t="s">
        <v>59</v>
      </c>
      <c r="F81" s="107">
        <v>0</v>
      </c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4"/>
    </row>
    <row r="82" spans="2:18" x14ac:dyDescent="0.25">
      <c r="B82" s="120">
        <v>1</v>
      </c>
      <c r="C82" s="121" t="s">
        <v>69</v>
      </c>
      <c r="D82" s="122">
        <v>72.540000000000006</v>
      </c>
      <c r="E82" s="123">
        <v>1</v>
      </c>
      <c r="F82" s="145">
        <v>15378.48</v>
      </c>
      <c r="G82" s="126">
        <v>2248.7399999999998</v>
      </c>
      <c r="H82" s="146">
        <v>2031.12</v>
      </c>
      <c r="I82" s="126">
        <v>2248.7399999999998</v>
      </c>
      <c r="J82" s="126">
        <v>2176.1999999999998</v>
      </c>
      <c r="K82" s="126">
        <v>2248.7399999999998</v>
      </c>
      <c r="L82" s="126">
        <v>2176.1999999999998</v>
      </c>
      <c r="M82" s="126">
        <v>2248.7399999999998</v>
      </c>
      <c r="N82" s="116">
        <v>0</v>
      </c>
      <c r="O82" s="116">
        <v>0</v>
      </c>
      <c r="P82" s="116">
        <v>0</v>
      </c>
      <c r="Q82" s="116">
        <v>0</v>
      </c>
      <c r="R82" s="118">
        <v>0</v>
      </c>
    </row>
    <row r="83" spans="2:18" x14ac:dyDescent="0.25">
      <c r="B83" s="111">
        <v>2</v>
      </c>
      <c r="C83" s="112" t="s">
        <v>60</v>
      </c>
      <c r="D83" s="113">
        <v>71.400000000000006</v>
      </c>
      <c r="E83" s="147">
        <v>1</v>
      </c>
      <c r="F83" s="119">
        <v>15136.8</v>
      </c>
      <c r="G83" s="116">
        <v>2213.4</v>
      </c>
      <c r="H83" s="117">
        <v>1999.2</v>
      </c>
      <c r="I83" s="116">
        <v>2213.4</v>
      </c>
      <c r="J83" s="116">
        <v>2142</v>
      </c>
      <c r="K83" s="116">
        <v>2213.4</v>
      </c>
      <c r="L83" s="116">
        <v>2142</v>
      </c>
      <c r="M83" s="116">
        <v>2213.4</v>
      </c>
      <c r="N83" s="116">
        <v>0</v>
      </c>
      <c r="O83" s="116">
        <v>0</v>
      </c>
      <c r="P83" s="116">
        <v>0</v>
      </c>
      <c r="Q83" s="116">
        <v>0</v>
      </c>
      <c r="R83" s="118">
        <v>0</v>
      </c>
    </row>
    <row r="84" spans="2:18" x14ac:dyDescent="0.25">
      <c r="B84" s="111"/>
      <c r="C84" s="148" t="s">
        <v>51</v>
      </c>
      <c r="D84" s="113"/>
      <c r="E84" s="147"/>
      <c r="F84" s="117">
        <v>22023.72</v>
      </c>
      <c r="G84" s="149"/>
      <c r="H84" s="117"/>
      <c r="I84" s="116"/>
      <c r="J84" s="116"/>
      <c r="K84" s="117"/>
      <c r="L84" s="117"/>
      <c r="M84" s="116"/>
      <c r="N84" s="116"/>
      <c r="O84" s="116"/>
      <c r="P84" s="116"/>
      <c r="Q84" s="116"/>
      <c r="R84" s="150">
        <v>22023.72</v>
      </c>
    </row>
    <row r="85" spans="2:18" ht="34.5" customHeight="1" x14ac:dyDescent="0.25">
      <c r="B85" s="111"/>
      <c r="C85" s="487" t="s">
        <v>70</v>
      </c>
      <c r="D85" s="487"/>
      <c r="E85" s="151">
        <v>10</v>
      </c>
      <c r="F85" s="152">
        <v>263112</v>
      </c>
      <c r="G85" s="152">
        <v>22346.04</v>
      </c>
      <c r="H85" s="152">
        <v>20183.52</v>
      </c>
      <c r="I85" s="152">
        <v>22346.04</v>
      </c>
      <c r="J85" s="152">
        <v>21625.200000000001</v>
      </c>
      <c r="K85" s="152">
        <v>22346.04</v>
      </c>
      <c r="L85" s="152">
        <v>21625.200000000001</v>
      </c>
      <c r="M85" s="152">
        <v>22346.04</v>
      </c>
      <c r="N85" s="152">
        <v>0</v>
      </c>
      <c r="O85" s="152">
        <v>0</v>
      </c>
      <c r="P85" s="152">
        <v>0</v>
      </c>
      <c r="Q85" s="152">
        <v>0</v>
      </c>
      <c r="R85" s="153">
        <v>110293.92</v>
      </c>
    </row>
    <row r="86" spans="2:18" ht="30.75" customHeight="1" x14ac:dyDescent="0.25">
      <c r="B86" s="111"/>
      <c r="C86" s="154"/>
      <c r="D86" s="154"/>
      <c r="E86" s="106" t="s">
        <v>59</v>
      </c>
      <c r="F86" s="107">
        <v>0</v>
      </c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3"/>
    </row>
    <row r="87" spans="2:18" x14ac:dyDescent="0.25">
      <c r="B87" s="111">
        <v>1</v>
      </c>
      <c r="C87" s="112" t="s">
        <v>69</v>
      </c>
      <c r="D87" s="113">
        <v>72.540000000000006</v>
      </c>
      <c r="E87" s="114">
        <v>6</v>
      </c>
      <c r="F87" s="155">
        <v>92270.88</v>
      </c>
      <c r="G87" s="116">
        <v>13492.44</v>
      </c>
      <c r="H87" s="117">
        <v>12186.72</v>
      </c>
      <c r="I87" s="116">
        <v>13492.44</v>
      </c>
      <c r="J87" s="116">
        <v>13057.2</v>
      </c>
      <c r="K87" s="116">
        <v>13492.44</v>
      </c>
      <c r="L87" s="116">
        <v>13057.2</v>
      </c>
      <c r="M87" s="116">
        <v>13492.44</v>
      </c>
      <c r="N87" s="116">
        <v>0</v>
      </c>
      <c r="O87" s="116">
        <v>0</v>
      </c>
      <c r="P87" s="116">
        <v>0</v>
      </c>
      <c r="Q87" s="116">
        <v>0</v>
      </c>
      <c r="R87" s="118">
        <v>0</v>
      </c>
    </row>
    <row r="88" spans="2:18" x14ac:dyDescent="0.25">
      <c r="B88" s="111">
        <v>2</v>
      </c>
      <c r="C88" s="112" t="s">
        <v>60</v>
      </c>
      <c r="D88" s="113">
        <v>71.400000000000006</v>
      </c>
      <c r="E88" s="147">
        <v>4</v>
      </c>
      <c r="F88" s="119">
        <v>60547.199999999997</v>
      </c>
      <c r="G88" s="116">
        <v>8853.6</v>
      </c>
      <c r="H88" s="117">
        <v>7996.8</v>
      </c>
      <c r="I88" s="116">
        <v>8853.6</v>
      </c>
      <c r="J88" s="116">
        <v>8568</v>
      </c>
      <c r="K88" s="116">
        <v>8853.6</v>
      </c>
      <c r="L88" s="116">
        <v>8568</v>
      </c>
      <c r="M88" s="116">
        <v>8853.6</v>
      </c>
      <c r="N88" s="116">
        <v>0</v>
      </c>
      <c r="O88" s="116">
        <v>0</v>
      </c>
      <c r="P88" s="116">
        <v>0</v>
      </c>
      <c r="Q88" s="116">
        <v>0</v>
      </c>
      <c r="R88" s="118">
        <v>0</v>
      </c>
    </row>
    <row r="89" spans="2:18" x14ac:dyDescent="0.25">
      <c r="B89" s="111"/>
      <c r="C89" s="112" t="s">
        <v>51</v>
      </c>
      <c r="D89" s="113"/>
      <c r="E89" s="147"/>
      <c r="F89" s="117">
        <v>110293.92</v>
      </c>
      <c r="G89" s="149"/>
      <c r="H89" s="156"/>
      <c r="I89" s="116"/>
      <c r="J89" s="116"/>
      <c r="K89" s="116"/>
      <c r="L89" s="116"/>
      <c r="M89" s="116"/>
      <c r="N89" s="116"/>
      <c r="O89" s="116"/>
      <c r="P89" s="116"/>
      <c r="Q89" s="116"/>
      <c r="R89" s="157">
        <v>110293.92</v>
      </c>
    </row>
    <row r="90" spans="2:18" x14ac:dyDescent="0.25">
      <c r="B90" s="158"/>
      <c r="C90" s="488" t="s">
        <v>71</v>
      </c>
      <c r="D90" s="488"/>
      <c r="E90" s="159"/>
      <c r="F90" s="159"/>
      <c r="G90" s="160"/>
      <c r="H90" s="161"/>
      <c r="I90" s="160"/>
      <c r="J90" s="160"/>
      <c r="K90" s="160"/>
      <c r="L90" s="160"/>
      <c r="M90" s="160"/>
      <c r="N90" s="160"/>
      <c r="O90" s="160"/>
      <c r="P90" s="162"/>
      <c r="Q90" s="160"/>
      <c r="R90" s="163"/>
    </row>
    <row r="91" spans="2:18" ht="33" customHeight="1" thickBot="1" x14ac:dyDescent="0.3">
      <c r="B91" s="164"/>
      <c r="C91" s="489" t="s">
        <v>72</v>
      </c>
      <c r="D91" s="489"/>
      <c r="E91" s="165">
        <v>359</v>
      </c>
      <c r="F91" s="166">
        <v>9495947</v>
      </c>
      <c r="G91" s="166">
        <v>799772.1</v>
      </c>
      <c r="H91" s="166">
        <v>723231.6</v>
      </c>
      <c r="I91" s="166">
        <v>799772.1</v>
      </c>
      <c r="J91" s="166">
        <v>773973</v>
      </c>
      <c r="K91" s="166">
        <v>799772.1</v>
      </c>
      <c r="L91" s="166">
        <v>773973</v>
      </c>
      <c r="M91" s="166">
        <v>799772.1</v>
      </c>
      <c r="N91" s="166">
        <v>0</v>
      </c>
      <c r="O91" s="166">
        <v>0</v>
      </c>
      <c r="P91" s="166">
        <v>0</v>
      </c>
      <c r="Q91" s="167">
        <v>0</v>
      </c>
      <c r="R91" s="168">
        <v>4025681</v>
      </c>
    </row>
    <row r="92" spans="2:18" x14ac:dyDescent="0.25">
      <c r="B92" s="169"/>
      <c r="C92" s="490" t="s">
        <v>73</v>
      </c>
      <c r="D92" s="490"/>
      <c r="E92" s="170">
        <v>83</v>
      </c>
      <c r="F92" s="171">
        <v>2221211</v>
      </c>
      <c r="G92" s="172">
        <v>186264.74</v>
      </c>
      <c r="H92" s="172">
        <v>168239.12</v>
      </c>
      <c r="I92" s="173">
        <v>186264.74</v>
      </c>
      <c r="J92" s="173">
        <v>180256.2</v>
      </c>
      <c r="K92" s="173">
        <v>186264.74</v>
      </c>
      <c r="L92" s="173">
        <v>180256.2</v>
      </c>
      <c r="M92" s="172">
        <v>186264.74</v>
      </c>
      <c r="N92" s="173">
        <v>0</v>
      </c>
      <c r="O92" s="173">
        <v>0</v>
      </c>
      <c r="P92" s="173">
        <v>0</v>
      </c>
      <c r="Q92" s="173">
        <v>0</v>
      </c>
      <c r="R92" s="174">
        <v>947400.52</v>
      </c>
    </row>
    <row r="93" spans="2:18" x14ac:dyDescent="0.25">
      <c r="B93" s="111"/>
      <c r="C93" s="154"/>
      <c r="D93" s="154"/>
      <c r="E93" s="106" t="s">
        <v>59</v>
      </c>
      <c r="F93" s="107">
        <v>0</v>
      </c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"/>
      <c r="R93" s="176"/>
    </row>
    <row r="94" spans="2:18" x14ac:dyDescent="0.25">
      <c r="B94" s="177">
        <v>1</v>
      </c>
      <c r="C94" s="178" t="s">
        <v>69</v>
      </c>
      <c r="D94" s="179">
        <v>72.540000000000006</v>
      </c>
      <c r="E94" s="180">
        <v>6</v>
      </c>
      <c r="F94" s="181">
        <v>92270.88</v>
      </c>
      <c r="G94" s="182">
        <v>13492.44</v>
      </c>
      <c r="H94" s="183">
        <v>12186.72</v>
      </c>
      <c r="I94" s="182">
        <v>13492.44</v>
      </c>
      <c r="J94" s="184">
        <v>13057.2</v>
      </c>
      <c r="K94" s="184">
        <v>13492.44</v>
      </c>
      <c r="L94" s="184">
        <v>13057.2</v>
      </c>
      <c r="M94" s="184">
        <v>13492.44</v>
      </c>
      <c r="N94" s="184">
        <v>0</v>
      </c>
      <c r="O94" s="184">
        <v>0</v>
      </c>
      <c r="P94" s="184">
        <v>0</v>
      </c>
      <c r="Q94" s="184">
        <v>0</v>
      </c>
      <c r="R94" s="185">
        <v>0</v>
      </c>
    </row>
    <row r="95" spans="2:18" x14ac:dyDescent="0.25">
      <c r="B95" s="186">
        <v>2</v>
      </c>
      <c r="C95" s="187" t="s">
        <v>74</v>
      </c>
      <c r="D95" s="188">
        <v>71.400000000000006</v>
      </c>
      <c r="E95" s="114">
        <v>1</v>
      </c>
      <c r="F95" s="155">
        <v>15136.8</v>
      </c>
      <c r="G95" s="182">
        <v>2213.4</v>
      </c>
      <c r="H95" s="183">
        <v>1999.2</v>
      </c>
      <c r="I95" s="182">
        <v>2213.4</v>
      </c>
      <c r="J95" s="184">
        <v>2142</v>
      </c>
      <c r="K95" s="184">
        <v>2213.4</v>
      </c>
      <c r="L95" s="184">
        <v>2142</v>
      </c>
      <c r="M95" s="184">
        <v>2213.4</v>
      </c>
      <c r="N95" s="184">
        <v>0</v>
      </c>
      <c r="O95" s="184">
        <v>0</v>
      </c>
      <c r="P95" s="184">
        <v>0</v>
      </c>
      <c r="Q95" s="184">
        <v>0</v>
      </c>
      <c r="R95" s="185">
        <v>0</v>
      </c>
    </row>
    <row r="96" spans="2:18" x14ac:dyDescent="0.25">
      <c r="B96" s="186">
        <v>3</v>
      </c>
      <c r="C96" s="187" t="s">
        <v>75</v>
      </c>
      <c r="D96" s="188">
        <v>74.63</v>
      </c>
      <c r="E96" s="114">
        <v>1</v>
      </c>
      <c r="F96" s="155">
        <v>15821.56</v>
      </c>
      <c r="G96" s="182">
        <v>2313.5300000000002</v>
      </c>
      <c r="H96" s="183">
        <v>2089.64</v>
      </c>
      <c r="I96" s="182">
        <v>2313.5300000000002</v>
      </c>
      <c r="J96" s="184">
        <v>2238.9</v>
      </c>
      <c r="K96" s="184">
        <v>2313.5300000000002</v>
      </c>
      <c r="L96" s="184">
        <v>2238.9</v>
      </c>
      <c r="M96" s="184">
        <v>2313.5300000000002</v>
      </c>
      <c r="N96" s="184">
        <v>0</v>
      </c>
      <c r="O96" s="184">
        <v>0</v>
      </c>
      <c r="P96" s="184">
        <v>0</v>
      </c>
      <c r="Q96" s="184">
        <v>0</v>
      </c>
      <c r="R96" s="185">
        <v>0</v>
      </c>
    </row>
    <row r="97" spans="2:18" x14ac:dyDescent="0.25">
      <c r="B97" s="186">
        <v>4</v>
      </c>
      <c r="C97" s="187" t="s">
        <v>60</v>
      </c>
      <c r="D97" s="188">
        <v>71.400000000000006</v>
      </c>
      <c r="E97" s="114">
        <v>5</v>
      </c>
      <c r="F97" s="155">
        <v>75684</v>
      </c>
      <c r="G97" s="182">
        <v>11067</v>
      </c>
      <c r="H97" s="183">
        <v>9996</v>
      </c>
      <c r="I97" s="182">
        <v>11067</v>
      </c>
      <c r="J97" s="184">
        <v>10710</v>
      </c>
      <c r="K97" s="184">
        <v>11067</v>
      </c>
      <c r="L97" s="184">
        <v>10710</v>
      </c>
      <c r="M97" s="184">
        <v>11067</v>
      </c>
      <c r="N97" s="184">
        <v>0</v>
      </c>
      <c r="O97" s="184">
        <v>0</v>
      </c>
      <c r="P97" s="184">
        <v>0</v>
      </c>
      <c r="Q97" s="184">
        <v>0</v>
      </c>
      <c r="R97" s="185">
        <v>0</v>
      </c>
    </row>
    <row r="98" spans="2:18" x14ac:dyDescent="0.25">
      <c r="B98" s="186">
        <v>5</v>
      </c>
      <c r="C98" s="187" t="s">
        <v>76</v>
      </c>
      <c r="D98" s="188">
        <v>74.63</v>
      </c>
      <c r="E98" s="114">
        <v>1</v>
      </c>
      <c r="F98" s="155">
        <v>15821.56</v>
      </c>
      <c r="G98" s="182">
        <v>2313.5300000000002</v>
      </c>
      <c r="H98" s="183">
        <v>2089.64</v>
      </c>
      <c r="I98" s="182">
        <v>2313.5300000000002</v>
      </c>
      <c r="J98" s="184">
        <v>2238.9</v>
      </c>
      <c r="K98" s="184">
        <v>2313.5300000000002</v>
      </c>
      <c r="L98" s="184">
        <v>2238.9</v>
      </c>
      <c r="M98" s="184">
        <v>2313.5300000000002</v>
      </c>
      <c r="N98" s="184">
        <v>0</v>
      </c>
      <c r="O98" s="184">
        <v>0</v>
      </c>
      <c r="P98" s="184">
        <v>0</v>
      </c>
      <c r="Q98" s="184">
        <v>0</v>
      </c>
      <c r="R98" s="185">
        <v>0</v>
      </c>
    </row>
    <row r="99" spans="2:18" x14ac:dyDescent="0.25">
      <c r="B99" s="186">
        <v>6</v>
      </c>
      <c r="C99" s="187" t="s">
        <v>77</v>
      </c>
      <c r="D99" s="188">
        <v>74.63</v>
      </c>
      <c r="E99" s="114">
        <v>1</v>
      </c>
      <c r="F99" s="155">
        <v>15821.56</v>
      </c>
      <c r="G99" s="182">
        <v>2313.5300000000002</v>
      </c>
      <c r="H99" s="183">
        <v>2089.64</v>
      </c>
      <c r="I99" s="182">
        <v>2313.5300000000002</v>
      </c>
      <c r="J99" s="184">
        <v>2238.9</v>
      </c>
      <c r="K99" s="184">
        <v>2313.5300000000002</v>
      </c>
      <c r="L99" s="184">
        <v>2238.9</v>
      </c>
      <c r="M99" s="184">
        <v>2313.5300000000002</v>
      </c>
      <c r="N99" s="184">
        <v>0</v>
      </c>
      <c r="O99" s="184">
        <v>0</v>
      </c>
      <c r="P99" s="184">
        <v>0</v>
      </c>
      <c r="Q99" s="184">
        <v>0</v>
      </c>
      <c r="R99" s="185">
        <v>0</v>
      </c>
    </row>
    <row r="100" spans="2:18" ht="26.25" x14ac:dyDescent="0.25">
      <c r="B100" s="186">
        <v>7</v>
      </c>
      <c r="C100" s="187" t="s">
        <v>78</v>
      </c>
      <c r="D100" s="188">
        <v>72.540000000000006</v>
      </c>
      <c r="E100" s="114">
        <v>1</v>
      </c>
      <c r="F100" s="155">
        <v>15378.48</v>
      </c>
      <c r="G100" s="182">
        <v>2248.7399999999998</v>
      </c>
      <c r="H100" s="183">
        <v>2031.12</v>
      </c>
      <c r="I100" s="182">
        <v>2248.7399999999998</v>
      </c>
      <c r="J100" s="184">
        <v>2176.1999999999998</v>
      </c>
      <c r="K100" s="184">
        <v>2248.7399999999998</v>
      </c>
      <c r="L100" s="184">
        <v>2176.1999999999998</v>
      </c>
      <c r="M100" s="184">
        <v>2248.7399999999998</v>
      </c>
      <c r="N100" s="184">
        <v>0</v>
      </c>
      <c r="O100" s="184">
        <v>0</v>
      </c>
      <c r="P100" s="184">
        <v>0</v>
      </c>
      <c r="Q100" s="184">
        <v>0</v>
      </c>
      <c r="R100" s="185">
        <v>0</v>
      </c>
    </row>
    <row r="101" spans="2:18" x14ac:dyDescent="0.25">
      <c r="B101" s="186">
        <v>8</v>
      </c>
      <c r="C101" s="187" t="s">
        <v>19</v>
      </c>
      <c r="D101" s="188">
        <v>71.400000000000006</v>
      </c>
      <c r="E101" s="189">
        <v>1</v>
      </c>
      <c r="F101" s="190">
        <v>15136.8</v>
      </c>
      <c r="G101" s="182">
        <v>2213.4</v>
      </c>
      <c r="H101" s="183">
        <v>1999.2</v>
      </c>
      <c r="I101" s="182">
        <v>2213.4</v>
      </c>
      <c r="J101" s="184">
        <v>2142</v>
      </c>
      <c r="K101" s="184">
        <v>2213.4</v>
      </c>
      <c r="L101" s="184">
        <v>2142</v>
      </c>
      <c r="M101" s="184">
        <v>2213.4</v>
      </c>
      <c r="N101" s="184">
        <v>0</v>
      </c>
      <c r="O101" s="184">
        <v>0</v>
      </c>
      <c r="P101" s="184">
        <v>0</v>
      </c>
      <c r="Q101" s="184">
        <v>0</v>
      </c>
      <c r="R101" s="185">
        <v>0</v>
      </c>
    </row>
    <row r="102" spans="2:18" ht="36" customHeight="1" x14ac:dyDescent="0.25">
      <c r="B102" s="186">
        <v>9</v>
      </c>
      <c r="C102" s="187" t="s">
        <v>62</v>
      </c>
      <c r="D102" s="188">
        <v>78.25</v>
      </c>
      <c r="E102" s="189">
        <v>7</v>
      </c>
      <c r="F102" s="190">
        <v>116123</v>
      </c>
      <c r="G102" s="182">
        <v>16980.25</v>
      </c>
      <c r="H102" s="183">
        <v>15337</v>
      </c>
      <c r="I102" s="182">
        <v>16980.25</v>
      </c>
      <c r="J102" s="184">
        <v>16432.5</v>
      </c>
      <c r="K102" s="184">
        <v>16980.25</v>
      </c>
      <c r="L102" s="184">
        <v>16432.5</v>
      </c>
      <c r="M102" s="184">
        <v>16980.25</v>
      </c>
      <c r="N102" s="184">
        <v>0</v>
      </c>
      <c r="O102" s="184">
        <v>0</v>
      </c>
      <c r="P102" s="184">
        <v>0</v>
      </c>
      <c r="Q102" s="184">
        <v>0</v>
      </c>
      <c r="R102" s="185">
        <v>0</v>
      </c>
    </row>
    <row r="103" spans="2:18" x14ac:dyDescent="0.25">
      <c r="B103" s="186">
        <v>10</v>
      </c>
      <c r="C103" s="187" t="s">
        <v>79</v>
      </c>
      <c r="D103" s="188">
        <v>71.400000000000006</v>
      </c>
      <c r="E103" s="189">
        <v>47</v>
      </c>
      <c r="F103" s="190">
        <v>711429.6</v>
      </c>
      <c r="G103" s="182">
        <v>104029.8</v>
      </c>
      <c r="H103" s="183">
        <v>93962.4</v>
      </c>
      <c r="I103" s="182">
        <v>104029.8</v>
      </c>
      <c r="J103" s="184">
        <v>100674</v>
      </c>
      <c r="K103" s="184">
        <v>104029.8</v>
      </c>
      <c r="L103" s="184">
        <v>100674</v>
      </c>
      <c r="M103" s="184">
        <v>104029.8</v>
      </c>
      <c r="N103" s="184">
        <v>0</v>
      </c>
      <c r="O103" s="184">
        <v>0</v>
      </c>
      <c r="P103" s="184">
        <v>0</v>
      </c>
      <c r="Q103" s="184">
        <v>0</v>
      </c>
      <c r="R103" s="185">
        <v>0</v>
      </c>
    </row>
    <row r="104" spans="2:18" x14ac:dyDescent="0.25">
      <c r="B104" s="186">
        <v>11</v>
      </c>
      <c r="C104" s="187" t="s">
        <v>80</v>
      </c>
      <c r="D104" s="188">
        <v>72.540000000000006</v>
      </c>
      <c r="E104" s="189">
        <v>9</v>
      </c>
      <c r="F104" s="190">
        <v>138406.32</v>
      </c>
      <c r="G104" s="182">
        <v>20238.66</v>
      </c>
      <c r="H104" s="183">
        <v>18280.080000000002</v>
      </c>
      <c r="I104" s="182">
        <v>20238.66</v>
      </c>
      <c r="J104" s="184">
        <v>19585.8</v>
      </c>
      <c r="K104" s="184">
        <v>20238.66</v>
      </c>
      <c r="L104" s="184">
        <v>19585.8</v>
      </c>
      <c r="M104" s="184">
        <v>20238.66</v>
      </c>
      <c r="N104" s="184">
        <v>0</v>
      </c>
      <c r="O104" s="184">
        <v>0</v>
      </c>
      <c r="P104" s="184">
        <v>0</v>
      </c>
      <c r="Q104" s="184">
        <v>0</v>
      </c>
      <c r="R104" s="185">
        <v>0</v>
      </c>
    </row>
    <row r="105" spans="2:18" x14ac:dyDescent="0.25">
      <c r="B105" s="186">
        <v>12</v>
      </c>
      <c r="C105" s="187" t="s">
        <v>81</v>
      </c>
      <c r="D105" s="188">
        <v>71.400000000000006</v>
      </c>
      <c r="E105" s="189">
        <v>1</v>
      </c>
      <c r="F105" s="190">
        <v>15136.8</v>
      </c>
      <c r="G105" s="182">
        <v>2213.4</v>
      </c>
      <c r="H105" s="183">
        <v>1999.2</v>
      </c>
      <c r="I105" s="182">
        <v>2213.4</v>
      </c>
      <c r="J105" s="184">
        <v>2142</v>
      </c>
      <c r="K105" s="184">
        <v>2213.4</v>
      </c>
      <c r="L105" s="184">
        <v>2142</v>
      </c>
      <c r="M105" s="184">
        <v>2213.4</v>
      </c>
      <c r="N105" s="184">
        <v>0</v>
      </c>
      <c r="O105" s="184">
        <v>0</v>
      </c>
      <c r="P105" s="184">
        <v>0</v>
      </c>
      <c r="Q105" s="184">
        <v>0</v>
      </c>
      <c r="R105" s="185">
        <v>0</v>
      </c>
    </row>
    <row r="106" spans="2:18" x14ac:dyDescent="0.25">
      <c r="B106" s="186">
        <v>13</v>
      </c>
      <c r="C106" s="187" t="s">
        <v>82</v>
      </c>
      <c r="D106" s="188">
        <v>74.63</v>
      </c>
      <c r="E106" s="189">
        <v>2</v>
      </c>
      <c r="F106" s="190">
        <v>31643.119999999999</v>
      </c>
      <c r="G106" s="182">
        <v>4627.0600000000004</v>
      </c>
      <c r="H106" s="183">
        <v>4179.28</v>
      </c>
      <c r="I106" s="182">
        <v>4627.0600000000004</v>
      </c>
      <c r="J106" s="184">
        <v>4477.8</v>
      </c>
      <c r="K106" s="184">
        <v>4627.0600000000004</v>
      </c>
      <c r="L106" s="184">
        <v>4477.8</v>
      </c>
      <c r="M106" s="184">
        <v>4627.0600000000004</v>
      </c>
      <c r="N106" s="184">
        <v>0</v>
      </c>
      <c r="O106" s="184">
        <v>0</v>
      </c>
      <c r="P106" s="184">
        <v>0</v>
      </c>
      <c r="Q106" s="184">
        <v>0</v>
      </c>
      <c r="R106" s="185">
        <v>0</v>
      </c>
    </row>
    <row r="107" spans="2:18" x14ac:dyDescent="0.25">
      <c r="B107" s="111"/>
      <c r="C107" s="112" t="s">
        <v>51</v>
      </c>
      <c r="D107" s="113"/>
      <c r="E107" s="114"/>
      <c r="F107" s="119">
        <v>947400.52</v>
      </c>
      <c r="G107" s="149"/>
      <c r="H107" s="117"/>
      <c r="I107" s="116"/>
      <c r="J107" s="116"/>
      <c r="K107" s="116"/>
      <c r="L107" s="116"/>
      <c r="M107" s="116"/>
      <c r="N107" s="184"/>
      <c r="O107" s="184"/>
      <c r="P107" s="184"/>
      <c r="Q107" s="184"/>
      <c r="R107" s="185">
        <v>947400.52</v>
      </c>
    </row>
    <row r="108" spans="2:18" x14ac:dyDescent="0.25">
      <c r="B108" s="111"/>
      <c r="C108" s="487" t="s">
        <v>83</v>
      </c>
      <c r="D108" s="487"/>
      <c r="E108" s="191">
        <v>155</v>
      </c>
      <c r="F108" s="175">
        <v>4212701</v>
      </c>
      <c r="G108" s="175">
        <v>344510.13</v>
      </c>
      <c r="H108" s="175">
        <v>311170.44</v>
      </c>
      <c r="I108" s="192">
        <v>344510.13</v>
      </c>
      <c r="J108" s="175">
        <v>333396.90000000002</v>
      </c>
      <c r="K108" s="175">
        <v>344510.13</v>
      </c>
      <c r="L108" s="175">
        <v>333396.90000000002</v>
      </c>
      <c r="M108" s="175">
        <v>344510.13</v>
      </c>
      <c r="N108" s="175">
        <v>0</v>
      </c>
      <c r="O108" s="175">
        <v>0</v>
      </c>
      <c r="P108" s="175">
        <v>0</v>
      </c>
      <c r="Q108" s="175">
        <v>0</v>
      </c>
      <c r="R108" s="176">
        <v>1856696.24</v>
      </c>
    </row>
    <row r="109" spans="2:18" x14ac:dyDescent="0.25">
      <c r="B109" s="111"/>
      <c r="C109" s="154"/>
      <c r="D109" s="154"/>
      <c r="E109" s="106" t="s">
        <v>59</v>
      </c>
      <c r="F109" s="107">
        <v>0</v>
      </c>
      <c r="G109" s="175"/>
      <c r="H109" s="175"/>
      <c r="I109" s="175"/>
      <c r="J109" s="175"/>
      <c r="K109" s="175"/>
      <c r="L109" s="175"/>
      <c r="M109" s="58"/>
      <c r="N109" s="193"/>
      <c r="O109" s="194"/>
      <c r="P109" s="175"/>
      <c r="Q109" s="175"/>
      <c r="R109" s="176"/>
    </row>
    <row r="110" spans="2:18" x14ac:dyDescent="0.25">
      <c r="B110" s="111">
        <v>1</v>
      </c>
      <c r="C110" s="112" t="s">
        <v>69</v>
      </c>
      <c r="D110" s="113">
        <v>72.540000000000006</v>
      </c>
      <c r="E110" s="114">
        <v>1</v>
      </c>
      <c r="F110" s="116">
        <v>15378.48</v>
      </c>
      <c r="G110" s="116">
        <v>2248.7399999999998</v>
      </c>
      <c r="H110" s="117">
        <v>2031.12</v>
      </c>
      <c r="I110" s="116">
        <v>2248.7399999999998</v>
      </c>
      <c r="J110" s="116">
        <v>2176.1999999999998</v>
      </c>
      <c r="K110" s="116">
        <v>2248.7399999999998</v>
      </c>
      <c r="L110" s="116">
        <v>2176.1999999999998</v>
      </c>
      <c r="M110" s="116">
        <v>2248.7399999999998</v>
      </c>
      <c r="N110" s="116">
        <v>0</v>
      </c>
      <c r="O110" s="116">
        <v>0</v>
      </c>
      <c r="P110" s="116">
        <v>0</v>
      </c>
      <c r="Q110" s="116">
        <v>0</v>
      </c>
      <c r="R110" s="118">
        <v>0</v>
      </c>
    </row>
    <row r="111" spans="2:18" x14ac:dyDescent="0.25">
      <c r="B111" s="111">
        <v>2</v>
      </c>
      <c r="C111" s="112" t="s">
        <v>84</v>
      </c>
      <c r="D111" s="113">
        <v>73.59</v>
      </c>
      <c r="E111" s="114">
        <v>2</v>
      </c>
      <c r="F111" s="116">
        <v>31202.16</v>
      </c>
      <c r="G111" s="116">
        <v>4562.58</v>
      </c>
      <c r="H111" s="117">
        <v>4121.04</v>
      </c>
      <c r="I111" s="116">
        <v>4562.58</v>
      </c>
      <c r="J111" s="116">
        <v>4415.3999999999996</v>
      </c>
      <c r="K111" s="116">
        <v>4562.58</v>
      </c>
      <c r="L111" s="116">
        <v>4415.3999999999996</v>
      </c>
      <c r="M111" s="116">
        <v>4562.58</v>
      </c>
      <c r="N111" s="116">
        <v>0</v>
      </c>
      <c r="O111" s="116">
        <v>0</v>
      </c>
      <c r="P111" s="116">
        <v>0</v>
      </c>
      <c r="Q111" s="116">
        <v>0</v>
      </c>
      <c r="R111" s="118">
        <v>0</v>
      </c>
    </row>
    <row r="112" spans="2:18" ht="30" customHeight="1" x14ac:dyDescent="0.25">
      <c r="B112" s="111">
        <v>3</v>
      </c>
      <c r="C112" s="112" t="s">
        <v>85</v>
      </c>
      <c r="D112" s="113">
        <v>74.63</v>
      </c>
      <c r="E112" s="114">
        <v>2</v>
      </c>
      <c r="F112" s="116">
        <v>31643.119999999999</v>
      </c>
      <c r="G112" s="116">
        <v>4627.0600000000004</v>
      </c>
      <c r="H112" s="117">
        <v>4179.28</v>
      </c>
      <c r="I112" s="116">
        <v>4627.0600000000004</v>
      </c>
      <c r="J112" s="116">
        <v>4477.8</v>
      </c>
      <c r="K112" s="116">
        <v>4627.0600000000004</v>
      </c>
      <c r="L112" s="116">
        <v>4477.8</v>
      </c>
      <c r="M112" s="116">
        <v>4627.0600000000004</v>
      </c>
      <c r="N112" s="116">
        <v>0</v>
      </c>
      <c r="O112" s="116">
        <v>0</v>
      </c>
      <c r="P112" s="116">
        <v>0</v>
      </c>
      <c r="Q112" s="116">
        <v>0</v>
      </c>
      <c r="R112" s="118">
        <v>0</v>
      </c>
    </row>
    <row r="113" spans="2:18" x14ac:dyDescent="0.25">
      <c r="B113" s="111">
        <v>4</v>
      </c>
      <c r="C113" s="112" t="s">
        <v>60</v>
      </c>
      <c r="D113" s="113">
        <v>71.400000000000006</v>
      </c>
      <c r="E113" s="114">
        <v>4</v>
      </c>
      <c r="F113" s="116">
        <v>60547.199999999997</v>
      </c>
      <c r="G113" s="116">
        <v>8853.6</v>
      </c>
      <c r="H113" s="117">
        <v>7996.8</v>
      </c>
      <c r="I113" s="116">
        <v>8853.6</v>
      </c>
      <c r="J113" s="116">
        <v>8568</v>
      </c>
      <c r="K113" s="116">
        <v>8853.6</v>
      </c>
      <c r="L113" s="116">
        <v>8568</v>
      </c>
      <c r="M113" s="116">
        <v>8853.6</v>
      </c>
      <c r="N113" s="116">
        <v>0</v>
      </c>
      <c r="O113" s="116">
        <v>0</v>
      </c>
      <c r="P113" s="116">
        <v>0</v>
      </c>
      <c r="Q113" s="116">
        <v>0</v>
      </c>
      <c r="R113" s="118">
        <v>0</v>
      </c>
    </row>
    <row r="114" spans="2:18" x14ac:dyDescent="0.25">
      <c r="B114" s="111">
        <v>6</v>
      </c>
      <c r="C114" s="112" t="s">
        <v>62</v>
      </c>
      <c r="D114" s="113">
        <v>78.25</v>
      </c>
      <c r="E114" s="114">
        <v>5</v>
      </c>
      <c r="F114" s="116">
        <v>82945</v>
      </c>
      <c r="G114" s="116">
        <v>12128.75</v>
      </c>
      <c r="H114" s="117">
        <v>10955</v>
      </c>
      <c r="I114" s="116">
        <v>12128.75</v>
      </c>
      <c r="J114" s="116">
        <v>11737.5</v>
      </c>
      <c r="K114" s="116">
        <v>12128.75</v>
      </c>
      <c r="L114" s="116">
        <v>11737.5</v>
      </c>
      <c r="M114" s="116">
        <v>12128.75</v>
      </c>
      <c r="N114" s="116">
        <v>0</v>
      </c>
      <c r="O114" s="116">
        <v>0</v>
      </c>
      <c r="P114" s="116">
        <v>0</v>
      </c>
      <c r="Q114" s="116">
        <v>0</v>
      </c>
      <c r="R114" s="118">
        <v>0</v>
      </c>
    </row>
    <row r="115" spans="2:18" x14ac:dyDescent="0.25">
      <c r="B115" s="111">
        <v>7</v>
      </c>
      <c r="C115" s="112" t="s">
        <v>79</v>
      </c>
      <c r="D115" s="113">
        <v>71.400000000000006</v>
      </c>
      <c r="E115" s="114">
        <v>13</v>
      </c>
      <c r="F115" s="116">
        <v>196778.4</v>
      </c>
      <c r="G115" s="116">
        <v>28774.2</v>
      </c>
      <c r="H115" s="117">
        <v>25989.599999999999</v>
      </c>
      <c r="I115" s="116">
        <v>28774.2</v>
      </c>
      <c r="J115" s="116">
        <v>27846</v>
      </c>
      <c r="K115" s="116">
        <v>28774.2</v>
      </c>
      <c r="L115" s="116">
        <v>27846</v>
      </c>
      <c r="M115" s="116">
        <v>28774.2</v>
      </c>
      <c r="N115" s="116">
        <v>0</v>
      </c>
      <c r="O115" s="116">
        <v>0</v>
      </c>
      <c r="P115" s="116">
        <v>0</v>
      </c>
      <c r="Q115" s="116">
        <v>0</v>
      </c>
      <c r="R115" s="118">
        <v>0</v>
      </c>
    </row>
    <row r="116" spans="2:18" ht="15.75" customHeight="1" x14ac:dyDescent="0.25">
      <c r="B116" s="186">
        <v>8</v>
      </c>
      <c r="C116" s="187" t="s">
        <v>86</v>
      </c>
      <c r="D116" s="188">
        <v>71.400000000000006</v>
      </c>
      <c r="E116" s="114">
        <v>128</v>
      </c>
      <c r="F116" s="184">
        <v>1937510.3999999999</v>
      </c>
      <c r="G116" s="116">
        <v>283315.20000000001</v>
      </c>
      <c r="H116" s="117">
        <v>255897.60000000001</v>
      </c>
      <c r="I116" s="116">
        <v>283315.20000000001</v>
      </c>
      <c r="J116" s="116">
        <v>274176</v>
      </c>
      <c r="K116" s="116">
        <v>283315.20000000001</v>
      </c>
      <c r="L116" s="116">
        <v>274176</v>
      </c>
      <c r="M116" s="116">
        <v>283315.20000000001</v>
      </c>
      <c r="N116" s="116">
        <v>0</v>
      </c>
      <c r="O116" s="116">
        <v>0</v>
      </c>
      <c r="P116" s="116">
        <v>0</v>
      </c>
      <c r="Q116" s="116">
        <v>0</v>
      </c>
      <c r="R116" s="118">
        <v>0</v>
      </c>
    </row>
    <row r="117" spans="2:18" ht="16.5" customHeight="1" x14ac:dyDescent="0.25">
      <c r="B117" s="111"/>
      <c r="C117" s="112" t="s">
        <v>51</v>
      </c>
      <c r="D117" s="113"/>
      <c r="E117" s="114"/>
      <c r="F117" s="115">
        <v>1856696.24</v>
      </c>
      <c r="G117" s="149"/>
      <c r="H117" s="117"/>
      <c r="I117" s="116"/>
      <c r="J117" s="116"/>
      <c r="K117" s="116"/>
      <c r="L117" s="116"/>
      <c r="M117" s="116"/>
      <c r="N117" s="116"/>
      <c r="O117" s="116"/>
      <c r="P117" s="116"/>
      <c r="Q117" s="116"/>
      <c r="R117" s="195">
        <v>1856696.24</v>
      </c>
    </row>
    <row r="118" spans="2:18" x14ac:dyDescent="0.25">
      <c r="B118" s="111"/>
      <c r="C118" s="487" t="s">
        <v>87</v>
      </c>
      <c r="D118" s="487"/>
      <c r="E118" s="191">
        <v>25</v>
      </c>
      <c r="F118" s="175">
        <v>708649</v>
      </c>
      <c r="G118" s="175">
        <v>55547.35</v>
      </c>
      <c r="H118" s="175">
        <v>51028.6</v>
      </c>
      <c r="I118" s="175">
        <v>55547.35</v>
      </c>
      <c r="J118" s="175">
        <v>53755.5</v>
      </c>
      <c r="K118" s="175">
        <v>55547.35</v>
      </c>
      <c r="L118" s="175">
        <v>53755.5</v>
      </c>
      <c r="M118" s="175">
        <v>55547.35</v>
      </c>
      <c r="N118" s="175">
        <v>0</v>
      </c>
      <c r="O118" s="175">
        <v>0</v>
      </c>
      <c r="P118" s="175">
        <v>0</v>
      </c>
      <c r="Q118" s="175">
        <v>0</v>
      </c>
      <c r="R118" s="176">
        <v>327920</v>
      </c>
    </row>
    <row r="119" spans="2:18" ht="25.5" customHeight="1" x14ac:dyDescent="0.25">
      <c r="B119" s="111"/>
      <c r="C119" s="154"/>
      <c r="D119" s="154"/>
      <c r="E119" s="106" t="s">
        <v>59</v>
      </c>
      <c r="F119" s="175">
        <v>0</v>
      </c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6"/>
    </row>
    <row r="120" spans="2:18" ht="31.5" customHeight="1" x14ac:dyDescent="0.25">
      <c r="B120" s="111">
        <v>4</v>
      </c>
      <c r="C120" s="112" t="s">
        <v>60</v>
      </c>
      <c r="D120" s="113">
        <v>71.400000000000006</v>
      </c>
      <c r="E120" s="114">
        <v>6</v>
      </c>
      <c r="F120" s="116">
        <v>91677.6</v>
      </c>
      <c r="G120" s="116">
        <v>13280.4</v>
      </c>
      <c r="H120" s="117">
        <v>12852</v>
      </c>
      <c r="I120" s="116">
        <v>13280.4</v>
      </c>
      <c r="J120" s="116">
        <v>12852</v>
      </c>
      <c r="K120" s="116">
        <v>13280.4</v>
      </c>
      <c r="L120" s="116">
        <v>12852</v>
      </c>
      <c r="M120" s="116">
        <v>13280.4</v>
      </c>
      <c r="N120" s="116">
        <v>0</v>
      </c>
      <c r="O120" s="116">
        <v>0</v>
      </c>
      <c r="P120" s="116">
        <v>0</v>
      </c>
      <c r="Q120" s="116">
        <v>0</v>
      </c>
      <c r="R120" s="118">
        <v>0</v>
      </c>
    </row>
    <row r="121" spans="2:18" x14ac:dyDescent="0.25">
      <c r="B121" s="111">
        <v>4</v>
      </c>
      <c r="C121" s="112" t="s">
        <v>19</v>
      </c>
      <c r="D121" s="113">
        <v>71.400000000000006</v>
      </c>
      <c r="E121" s="114">
        <v>1</v>
      </c>
      <c r="F121" s="115">
        <v>15136.8</v>
      </c>
      <c r="G121" s="116">
        <v>2213.4</v>
      </c>
      <c r="H121" s="117">
        <v>1999.2</v>
      </c>
      <c r="I121" s="116">
        <v>2213.4</v>
      </c>
      <c r="J121" s="116">
        <v>2142</v>
      </c>
      <c r="K121" s="116">
        <v>2213.4</v>
      </c>
      <c r="L121" s="116">
        <v>2142</v>
      </c>
      <c r="M121" s="116">
        <v>2213.4</v>
      </c>
      <c r="N121" s="116">
        <v>0</v>
      </c>
      <c r="O121" s="116">
        <v>0</v>
      </c>
      <c r="P121" s="116">
        <v>0</v>
      </c>
      <c r="Q121" s="116">
        <v>0</v>
      </c>
      <c r="R121" s="118">
        <v>0</v>
      </c>
    </row>
    <row r="122" spans="2:18" x14ac:dyDescent="0.25">
      <c r="B122" s="111">
        <v>5</v>
      </c>
      <c r="C122" s="112" t="s">
        <v>62</v>
      </c>
      <c r="D122" s="113">
        <v>78.25</v>
      </c>
      <c r="E122" s="114">
        <v>1</v>
      </c>
      <c r="F122" s="116">
        <v>16589</v>
      </c>
      <c r="G122" s="116">
        <v>2425.75</v>
      </c>
      <c r="H122" s="117">
        <v>2191</v>
      </c>
      <c r="I122" s="116">
        <v>2425.75</v>
      </c>
      <c r="J122" s="116">
        <v>2347.5</v>
      </c>
      <c r="K122" s="116">
        <v>2425.75</v>
      </c>
      <c r="L122" s="116">
        <v>2347.5</v>
      </c>
      <c r="M122" s="116">
        <v>2425.75</v>
      </c>
      <c r="N122" s="116">
        <v>0</v>
      </c>
      <c r="O122" s="116">
        <v>0</v>
      </c>
      <c r="P122" s="116">
        <v>0</v>
      </c>
      <c r="Q122" s="116">
        <v>0</v>
      </c>
      <c r="R122" s="118">
        <v>0</v>
      </c>
    </row>
    <row r="123" spans="2:18" x14ac:dyDescent="0.25">
      <c r="B123" s="111">
        <v>5</v>
      </c>
      <c r="C123" s="112" t="s">
        <v>79</v>
      </c>
      <c r="D123" s="113">
        <v>71.400000000000006</v>
      </c>
      <c r="E123" s="114">
        <v>2</v>
      </c>
      <c r="F123" s="116">
        <v>30273.599999999999</v>
      </c>
      <c r="G123" s="116">
        <v>4426.8</v>
      </c>
      <c r="H123" s="117">
        <v>3998.4</v>
      </c>
      <c r="I123" s="116">
        <v>4426.8</v>
      </c>
      <c r="J123" s="116">
        <v>4284</v>
      </c>
      <c r="K123" s="116">
        <v>4426.8</v>
      </c>
      <c r="L123" s="116">
        <v>4284</v>
      </c>
      <c r="M123" s="116">
        <v>4426.8</v>
      </c>
      <c r="N123" s="116">
        <v>0</v>
      </c>
      <c r="O123" s="116">
        <v>0</v>
      </c>
      <c r="P123" s="116">
        <v>0</v>
      </c>
      <c r="Q123" s="116">
        <v>0</v>
      </c>
      <c r="R123" s="118">
        <v>0</v>
      </c>
    </row>
    <row r="124" spans="2:18" x14ac:dyDescent="0.25">
      <c r="B124" s="111">
        <v>8</v>
      </c>
      <c r="C124" s="112" t="s">
        <v>86</v>
      </c>
      <c r="D124" s="113">
        <v>71.400000000000006</v>
      </c>
      <c r="E124" s="114">
        <v>15</v>
      </c>
      <c r="F124" s="116">
        <v>227052</v>
      </c>
      <c r="G124" s="116">
        <v>33201</v>
      </c>
      <c r="H124" s="117">
        <v>29988</v>
      </c>
      <c r="I124" s="116">
        <v>33201</v>
      </c>
      <c r="J124" s="116">
        <v>32130</v>
      </c>
      <c r="K124" s="116">
        <v>33201</v>
      </c>
      <c r="L124" s="116">
        <v>32130</v>
      </c>
      <c r="M124" s="116">
        <v>33201</v>
      </c>
      <c r="N124" s="116">
        <v>0</v>
      </c>
      <c r="O124" s="116">
        <v>0</v>
      </c>
      <c r="P124" s="116">
        <v>0</v>
      </c>
      <c r="Q124" s="116">
        <v>0</v>
      </c>
      <c r="R124" s="118">
        <v>0</v>
      </c>
    </row>
    <row r="125" spans="2:18" x14ac:dyDescent="0.25">
      <c r="B125" s="111"/>
      <c r="C125" s="112" t="s">
        <v>51</v>
      </c>
      <c r="D125" s="113"/>
      <c r="E125" s="114"/>
      <c r="F125" s="115">
        <v>327920</v>
      </c>
      <c r="G125" s="149"/>
      <c r="H125" s="117"/>
      <c r="I125" s="116"/>
      <c r="J125" s="116"/>
      <c r="K125" s="116"/>
      <c r="L125" s="116"/>
      <c r="M125" s="116"/>
      <c r="N125" s="116"/>
      <c r="O125" s="196"/>
      <c r="P125" s="197"/>
      <c r="Q125" s="116"/>
      <c r="R125" s="195">
        <v>327920</v>
      </c>
    </row>
    <row r="126" spans="2:18" ht="21.75" customHeight="1" x14ac:dyDescent="0.25">
      <c r="B126" s="186"/>
      <c r="C126" s="491" t="s">
        <v>88</v>
      </c>
      <c r="D126" s="491"/>
      <c r="E126" s="191">
        <v>22</v>
      </c>
      <c r="F126" s="175">
        <v>526758</v>
      </c>
      <c r="G126" s="175">
        <v>49164.76</v>
      </c>
      <c r="H126" s="175">
        <v>44406.879999999997</v>
      </c>
      <c r="I126" s="175">
        <v>49164.76</v>
      </c>
      <c r="J126" s="175">
        <v>47578.8</v>
      </c>
      <c r="K126" s="175">
        <v>49164.76</v>
      </c>
      <c r="L126" s="175">
        <v>47578.8</v>
      </c>
      <c r="M126" s="175">
        <v>49164.76</v>
      </c>
      <c r="N126" s="175">
        <v>0</v>
      </c>
      <c r="O126" s="175">
        <v>0</v>
      </c>
      <c r="P126" s="175">
        <v>0</v>
      </c>
      <c r="Q126" s="175">
        <v>0</v>
      </c>
      <c r="R126" s="176">
        <v>190534.48</v>
      </c>
    </row>
    <row r="127" spans="2:18" x14ac:dyDescent="0.25">
      <c r="B127" s="111"/>
      <c r="C127" s="154"/>
      <c r="D127" s="194"/>
      <c r="E127" s="106" t="s">
        <v>59</v>
      </c>
      <c r="F127" s="198">
        <v>0</v>
      </c>
      <c r="G127" s="175"/>
      <c r="H127" s="175"/>
      <c r="I127" s="175"/>
      <c r="J127" s="175"/>
      <c r="K127" s="175"/>
      <c r="L127" s="175"/>
      <c r="M127" s="175"/>
      <c r="N127" s="194"/>
      <c r="O127" s="175"/>
      <c r="P127" s="175"/>
      <c r="Q127" s="175"/>
      <c r="R127" s="176"/>
    </row>
    <row r="128" spans="2:18" x14ac:dyDescent="0.25">
      <c r="B128" s="111">
        <v>1</v>
      </c>
      <c r="C128" s="112" t="s">
        <v>69</v>
      </c>
      <c r="D128" s="113">
        <v>72.540000000000006</v>
      </c>
      <c r="E128" s="114">
        <v>4</v>
      </c>
      <c r="F128" s="116">
        <v>61513.919999999998</v>
      </c>
      <c r="G128" s="116">
        <v>8994.9599999999991</v>
      </c>
      <c r="H128" s="117">
        <v>8124.48</v>
      </c>
      <c r="I128" s="116">
        <v>8994.9599999999991</v>
      </c>
      <c r="J128" s="116">
        <v>8704.7999999999993</v>
      </c>
      <c r="K128" s="116">
        <v>8994.9599999999991</v>
      </c>
      <c r="L128" s="116">
        <v>8704.7999999999993</v>
      </c>
      <c r="M128" s="116">
        <v>8994.9599999999991</v>
      </c>
      <c r="N128" s="116">
        <v>0</v>
      </c>
      <c r="O128" s="116">
        <v>0</v>
      </c>
      <c r="P128" s="116">
        <v>0</v>
      </c>
      <c r="Q128" s="116">
        <v>0</v>
      </c>
      <c r="R128" s="118">
        <v>0</v>
      </c>
    </row>
    <row r="129" spans="2:18" x14ac:dyDescent="0.25">
      <c r="B129" s="111">
        <v>2</v>
      </c>
      <c r="C129" s="112" t="s">
        <v>74</v>
      </c>
      <c r="D129" s="113">
        <v>71.400000000000006</v>
      </c>
      <c r="E129" s="114">
        <v>1</v>
      </c>
      <c r="F129" s="116">
        <v>15136.8</v>
      </c>
      <c r="G129" s="116">
        <v>2213.4</v>
      </c>
      <c r="H129" s="117">
        <v>1999.2</v>
      </c>
      <c r="I129" s="116">
        <v>2213.4</v>
      </c>
      <c r="J129" s="116">
        <v>2142</v>
      </c>
      <c r="K129" s="116">
        <v>2213.4</v>
      </c>
      <c r="L129" s="116">
        <v>2142</v>
      </c>
      <c r="M129" s="116">
        <v>2213.4</v>
      </c>
      <c r="N129" s="116">
        <v>0</v>
      </c>
      <c r="O129" s="116">
        <v>0</v>
      </c>
      <c r="P129" s="116">
        <v>0</v>
      </c>
      <c r="Q129" s="116">
        <v>0</v>
      </c>
      <c r="R129" s="118">
        <v>0</v>
      </c>
    </row>
    <row r="130" spans="2:18" x14ac:dyDescent="0.25">
      <c r="B130" s="186">
        <v>3</v>
      </c>
      <c r="C130" s="187" t="s">
        <v>89</v>
      </c>
      <c r="D130" s="188">
        <v>72.540000000000006</v>
      </c>
      <c r="E130" s="114">
        <v>1</v>
      </c>
      <c r="F130" s="199">
        <v>15378.48</v>
      </c>
      <c r="G130" s="116">
        <v>2248.7399999999998</v>
      </c>
      <c r="H130" s="117">
        <v>2031.12</v>
      </c>
      <c r="I130" s="116">
        <v>2248.7399999999998</v>
      </c>
      <c r="J130" s="116">
        <v>2176.1999999999998</v>
      </c>
      <c r="K130" s="116">
        <v>2248.7399999999998</v>
      </c>
      <c r="L130" s="116">
        <v>2176.1999999999998</v>
      </c>
      <c r="M130" s="116">
        <v>2248.7399999999998</v>
      </c>
      <c r="N130" s="116">
        <v>0</v>
      </c>
      <c r="O130" s="116">
        <v>0</v>
      </c>
      <c r="P130" s="116">
        <v>0</v>
      </c>
      <c r="Q130" s="116">
        <v>0</v>
      </c>
      <c r="R130" s="118">
        <v>0</v>
      </c>
    </row>
    <row r="131" spans="2:18" x14ac:dyDescent="0.25">
      <c r="B131" s="111">
        <v>4</v>
      </c>
      <c r="C131" s="112" t="s">
        <v>79</v>
      </c>
      <c r="D131" s="113">
        <v>71.400000000000006</v>
      </c>
      <c r="E131" s="114">
        <v>9</v>
      </c>
      <c r="F131" s="116">
        <v>136231.20000000001</v>
      </c>
      <c r="G131" s="116">
        <v>19920.599999999999</v>
      </c>
      <c r="H131" s="117">
        <v>17992.8</v>
      </c>
      <c r="I131" s="116">
        <v>19920.599999999999</v>
      </c>
      <c r="J131" s="116">
        <v>19278</v>
      </c>
      <c r="K131" s="116">
        <v>19920.599999999999</v>
      </c>
      <c r="L131" s="116">
        <v>19278</v>
      </c>
      <c r="M131" s="116">
        <v>19920.599999999999</v>
      </c>
      <c r="N131" s="116">
        <v>0</v>
      </c>
      <c r="O131" s="116">
        <v>0</v>
      </c>
      <c r="P131" s="116">
        <v>0</v>
      </c>
      <c r="Q131" s="116">
        <v>0</v>
      </c>
      <c r="R131" s="118">
        <v>0</v>
      </c>
    </row>
    <row r="132" spans="2:18" x14ac:dyDescent="0.25">
      <c r="B132" s="111">
        <v>5</v>
      </c>
      <c r="C132" s="112" t="s">
        <v>86</v>
      </c>
      <c r="D132" s="113">
        <v>71.400000000000006</v>
      </c>
      <c r="E132" s="114">
        <v>6</v>
      </c>
      <c r="F132" s="116">
        <v>90820.800000000003</v>
      </c>
      <c r="G132" s="116">
        <v>13280.4</v>
      </c>
      <c r="H132" s="117">
        <v>11995.2</v>
      </c>
      <c r="I132" s="116">
        <v>13280.4</v>
      </c>
      <c r="J132" s="116">
        <v>12852</v>
      </c>
      <c r="K132" s="116">
        <v>13280.4</v>
      </c>
      <c r="L132" s="116">
        <v>12852</v>
      </c>
      <c r="M132" s="116">
        <v>13280.4</v>
      </c>
      <c r="N132" s="116">
        <v>0</v>
      </c>
      <c r="O132" s="116">
        <v>0</v>
      </c>
      <c r="P132" s="116">
        <v>0</v>
      </c>
      <c r="Q132" s="116">
        <v>0</v>
      </c>
      <c r="R132" s="118">
        <v>0</v>
      </c>
    </row>
    <row r="133" spans="2:18" x14ac:dyDescent="0.25">
      <c r="B133" s="111">
        <v>6</v>
      </c>
      <c r="C133" s="112" t="s">
        <v>61</v>
      </c>
      <c r="D133" s="113">
        <v>80.86</v>
      </c>
      <c r="E133" s="114">
        <v>1</v>
      </c>
      <c r="F133" s="116">
        <v>17142.32</v>
      </c>
      <c r="G133" s="116">
        <v>2506.66</v>
      </c>
      <c r="H133" s="117">
        <v>2264.08</v>
      </c>
      <c r="I133" s="116">
        <v>2506.66</v>
      </c>
      <c r="J133" s="116">
        <v>2425.8000000000002</v>
      </c>
      <c r="K133" s="116">
        <v>2506.66</v>
      </c>
      <c r="L133" s="116">
        <v>2425.8000000000002</v>
      </c>
      <c r="M133" s="116">
        <v>2506.66</v>
      </c>
      <c r="N133" s="116">
        <v>0</v>
      </c>
      <c r="O133" s="116">
        <v>0</v>
      </c>
      <c r="P133" s="116">
        <v>0</v>
      </c>
      <c r="Q133" s="116">
        <v>0</v>
      </c>
      <c r="R133" s="118">
        <v>0</v>
      </c>
    </row>
    <row r="134" spans="2:18" x14ac:dyDescent="0.25">
      <c r="B134" s="111"/>
      <c r="C134" s="112" t="s">
        <v>51</v>
      </c>
      <c r="D134" s="113"/>
      <c r="E134" s="114"/>
      <c r="F134" s="184">
        <v>190534.48</v>
      </c>
      <c r="G134" s="149"/>
      <c r="H134" s="117"/>
      <c r="I134" s="116"/>
      <c r="J134" s="116"/>
      <c r="K134" s="116"/>
      <c r="L134" s="200"/>
      <c r="M134" s="58"/>
      <c r="N134" s="116"/>
      <c r="O134" s="116"/>
      <c r="P134" s="201"/>
      <c r="Q134" s="1"/>
      <c r="R134" s="185">
        <v>190534.48</v>
      </c>
    </row>
    <row r="135" spans="2:18" ht="30.75" customHeight="1" x14ac:dyDescent="0.25">
      <c r="B135" s="186"/>
      <c r="C135" s="491" t="s">
        <v>90</v>
      </c>
      <c r="D135" s="491"/>
      <c r="E135" s="191">
        <v>16</v>
      </c>
      <c r="F135" s="175">
        <v>338793</v>
      </c>
      <c r="G135" s="175">
        <v>35414.400000000001</v>
      </c>
      <c r="H135" s="175">
        <v>31987.200000000001</v>
      </c>
      <c r="I135" s="175">
        <v>35414.400000000001</v>
      </c>
      <c r="J135" s="175">
        <v>34272</v>
      </c>
      <c r="K135" s="175">
        <v>35414.400000000001</v>
      </c>
      <c r="L135" s="175">
        <v>34272</v>
      </c>
      <c r="M135" s="175">
        <v>35414.400000000001</v>
      </c>
      <c r="N135" s="175">
        <v>0</v>
      </c>
      <c r="O135" s="175">
        <v>0</v>
      </c>
      <c r="P135" s="175">
        <v>0</v>
      </c>
      <c r="Q135" s="175">
        <v>0</v>
      </c>
      <c r="R135" s="176">
        <v>96604.2</v>
      </c>
    </row>
    <row r="136" spans="2:18" x14ac:dyDescent="0.25">
      <c r="B136" s="111"/>
      <c r="C136" s="154"/>
      <c r="D136" s="154"/>
      <c r="E136" s="106" t="s">
        <v>59</v>
      </c>
      <c r="F136" s="107">
        <v>0</v>
      </c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6"/>
    </row>
    <row r="137" spans="2:18" x14ac:dyDescent="0.25">
      <c r="B137" s="111">
        <v>1</v>
      </c>
      <c r="C137" s="112" t="s">
        <v>60</v>
      </c>
      <c r="D137" s="113">
        <v>71.400000000000006</v>
      </c>
      <c r="E137" s="189">
        <v>2</v>
      </c>
      <c r="F137" s="116">
        <v>30273.599999999999</v>
      </c>
      <c r="G137" s="116">
        <v>4426.8</v>
      </c>
      <c r="H137" s="117">
        <v>3998.4</v>
      </c>
      <c r="I137" s="116">
        <v>4426.8</v>
      </c>
      <c r="J137" s="116">
        <v>4284</v>
      </c>
      <c r="K137" s="116">
        <v>4426.8</v>
      </c>
      <c r="L137" s="116">
        <v>4284</v>
      </c>
      <c r="M137" s="116">
        <v>4426.8</v>
      </c>
      <c r="N137" s="116">
        <v>0</v>
      </c>
      <c r="O137" s="116">
        <v>0</v>
      </c>
      <c r="P137" s="116">
        <v>0</v>
      </c>
      <c r="Q137" s="116">
        <v>0</v>
      </c>
      <c r="R137" s="118">
        <v>0</v>
      </c>
    </row>
    <row r="138" spans="2:18" ht="27" customHeight="1" x14ac:dyDescent="0.25">
      <c r="B138" s="111">
        <v>4</v>
      </c>
      <c r="C138" s="112" t="s">
        <v>79</v>
      </c>
      <c r="D138" s="113">
        <v>71.400000000000006</v>
      </c>
      <c r="E138" s="114">
        <v>1</v>
      </c>
      <c r="F138" s="115">
        <v>15136.8</v>
      </c>
      <c r="G138" s="116">
        <v>2213.4</v>
      </c>
      <c r="H138" s="117">
        <v>1999.2</v>
      </c>
      <c r="I138" s="116">
        <v>2213.4</v>
      </c>
      <c r="J138" s="116">
        <v>2142</v>
      </c>
      <c r="K138" s="116">
        <v>2213.4</v>
      </c>
      <c r="L138" s="116">
        <v>2142</v>
      </c>
      <c r="M138" s="116">
        <v>2213.4</v>
      </c>
      <c r="N138" s="116">
        <v>0</v>
      </c>
      <c r="O138" s="116">
        <v>0</v>
      </c>
      <c r="P138" s="116">
        <v>0</v>
      </c>
      <c r="Q138" s="116">
        <v>0</v>
      </c>
      <c r="R138" s="118">
        <v>0</v>
      </c>
    </row>
    <row r="139" spans="2:18" x14ac:dyDescent="0.25">
      <c r="B139" s="111">
        <v>5</v>
      </c>
      <c r="C139" s="112" t="s">
        <v>86</v>
      </c>
      <c r="D139" s="113">
        <v>71.400000000000006</v>
      </c>
      <c r="E139" s="114">
        <v>13</v>
      </c>
      <c r="F139" s="116">
        <v>196778.4</v>
      </c>
      <c r="G139" s="116">
        <v>28774.2</v>
      </c>
      <c r="H139" s="117">
        <v>25989.599999999999</v>
      </c>
      <c r="I139" s="116">
        <v>28774.2</v>
      </c>
      <c r="J139" s="116">
        <v>27846</v>
      </c>
      <c r="K139" s="116">
        <v>28774.2</v>
      </c>
      <c r="L139" s="116">
        <v>27846</v>
      </c>
      <c r="M139" s="116">
        <v>28774.2</v>
      </c>
      <c r="N139" s="116">
        <v>0</v>
      </c>
      <c r="O139" s="116">
        <v>0</v>
      </c>
      <c r="P139" s="116">
        <v>0</v>
      </c>
      <c r="Q139" s="116">
        <v>0</v>
      </c>
      <c r="R139" s="118">
        <v>0</v>
      </c>
    </row>
    <row r="140" spans="2:18" x14ac:dyDescent="0.25">
      <c r="B140" s="111"/>
      <c r="C140" s="112" t="s">
        <v>51</v>
      </c>
      <c r="D140" s="113"/>
      <c r="E140" s="114"/>
      <c r="F140" s="116">
        <v>96604.2</v>
      </c>
      <c r="G140" s="149"/>
      <c r="H140" s="117"/>
      <c r="I140" s="116"/>
      <c r="J140" s="116"/>
      <c r="K140" s="116"/>
      <c r="L140" s="116"/>
      <c r="M140" s="116"/>
      <c r="N140" s="116"/>
      <c r="O140" s="116"/>
      <c r="P140" s="116"/>
      <c r="Q140" s="116"/>
      <c r="R140" s="118">
        <v>96604.2</v>
      </c>
    </row>
    <row r="141" spans="2:18" x14ac:dyDescent="0.25">
      <c r="B141" s="186"/>
      <c r="C141" s="491" t="s">
        <v>91</v>
      </c>
      <c r="D141" s="491"/>
      <c r="E141" s="191">
        <v>17</v>
      </c>
      <c r="F141" s="175">
        <v>393273</v>
      </c>
      <c r="G141" s="175">
        <v>37828.06</v>
      </c>
      <c r="H141" s="175">
        <v>34167.279999999999</v>
      </c>
      <c r="I141" s="175">
        <v>37828.06</v>
      </c>
      <c r="J141" s="175">
        <v>36607.800000000003</v>
      </c>
      <c r="K141" s="175">
        <v>37828.06</v>
      </c>
      <c r="L141" s="175">
        <v>36607.800000000003</v>
      </c>
      <c r="M141" s="175">
        <v>37828.06</v>
      </c>
      <c r="N141" s="175">
        <v>0</v>
      </c>
      <c r="O141" s="175">
        <v>0</v>
      </c>
      <c r="P141" s="175">
        <v>0</v>
      </c>
      <c r="Q141" s="175">
        <v>0</v>
      </c>
      <c r="R141" s="176">
        <v>134577.88</v>
      </c>
    </row>
    <row r="142" spans="2:18" ht="30.75" customHeight="1" x14ac:dyDescent="0.25">
      <c r="B142" s="111"/>
      <c r="C142" s="154"/>
      <c r="D142" s="154"/>
      <c r="E142" s="106" t="s">
        <v>59</v>
      </c>
      <c r="F142" s="202">
        <v>0</v>
      </c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6"/>
    </row>
    <row r="143" spans="2:18" x14ac:dyDescent="0.25">
      <c r="B143" s="111">
        <v>1</v>
      </c>
      <c r="C143" s="112" t="s">
        <v>85</v>
      </c>
      <c r="D143" s="113">
        <v>74.63</v>
      </c>
      <c r="E143" s="114">
        <v>2</v>
      </c>
      <c r="F143" s="116">
        <v>31643.119999999999</v>
      </c>
      <c r="G143" s="116">
        <v>4627.0600000000004</v>
      </c>
      <c r="H143" s="117">
        <v>4179.28</v>
      </c>
      <c r="I143" s="116">
        <v>4627.0600000000004</v>
      </c>
      <c r="J143" s="116">
        <v>4477.8</v>
      </c>
      <c r="K143" s="116">
        <v>4627.0600000000004</v>
      </c>
      <c r="L143" s="116">
        <v>4477.8</v>
      </c>
      <c r="M143" s="116">
        <v>4627.0600000000004</v>
      </c>
      <c r="N143" s="116">
        <v>0</v>
      </c>
      <c r="O143" s="116">
        <v>0</v>
      </c>
      <c r="P143" s="116">
        <v>0</v>
      </c>
      <c r="Q143" s="116">
        <v>0</v>
      </c>
      <c r="R143" s="118">
        <v>0</v>
      </c>
    </row>
    <row r="144" spans="2:18" x14ac:dyDescent="0.25">
      <c r="B144" s="111">
        <v>2</v>
      </c>
      <c r="C144" s="112" t="s">
        <v>60</v>
      </c>
      <c r="D144" s="113">
        <v>71.400000000000006</v>
      </c>
      <c r="E144" s="114">
        <v>1</v>
      </c>
      <c r="F144" s="115">
        <v>15136.8</v>
      </c>
      <c r="G144" s="116">
        <v>2213.4</v>
      </c>
      <c r="H144" s="117">
        <v>1999.2</v>
      </c>
      <c r="I144" s="116">
        <v>2213.4</v>
      </c>
      <c r="J144" s="116">
        <v>2142</v>
      </c>
      <c r="K144" s="116">
        <v>2213.4</v>
      </c>
      <c r="L144" s="116">
        <v>2142</v>
      </c>
      <c r="M144" s="116">
        <v>2213.4</v>
      </c>
      <c r="N144" s="116">
        <v>0</v>
      </c>
      <c r="O144" s="116">
        <v>0</v>
      </c>
      <c r="P144" s="116">
        <v>0</v>
      </c>
      <c r="Q144" s="116">
        <v>0</v>
      </c>
      <c r="R144" s="118">
        <v>0</v>
      </c>
    </row>
    <row r="145" spans="2:18" ht="31.5" customHeight="1" x14ac:dyDescent="0.25">
      <c r="B145" s="111">
        <v>3</v>
      </c>
      <c r="C145" s="112" t="s">
        <v>79</v>
      </c>
      <c r="D145" s="113">
        <v>71.400000000000006</v>
      </c>
      <c r="E145" s="114">
        <v>1</v>
      </c>
      <c r="F145" s="116">
        <v>15136.8</v>
      </c>
      <c r="G145" s="116">
        <v>2213.4</v>
      </c>
      <c r="H145" s="117">
        <v>1999.2</v>
      </c>
      <c r="I145" s="116">
        <v>2213.4</v>
      </c>
      <c r="J145" s="116">
        <v>2142</v>
      </c>
      <c r="K145" s="116">
        <v>2213.4</v>
      </c>
      <c r="L145" s="116">
        <v>2142</v>
      </c>
      <c r="M145" s="116">
        <v>2213.4</v>
      </c>
      <c r="N145" s="116">
        <v>0</v>
      </c>
      <c r="O145" s="116">
        <v>0</v>
      </c>
      <c r="P145" s="116">
        <v>0</v>
      </c>
      <c r="Q145" s="116">
        <v>0</v>
      </c>
      <c r="R145" s="118">
        <v>0</v>
      </c>
    </row>
    <row r="146" spans="2:18" x14ac:dyDescent="0.25">
      <c r="B146" s="111">
        <v>4</v>
      </c>
      <c r="C146" s="112" t="s">
        <v>86</v>
      </c>
      <c r="D146" s="113">
        <v>71.400000000000006</v>
      </c>
      <c r="E146" s="114">
        <v>13</v>
      </c>
      <c r="F146" s="116">
        <v>196778.4</v>
      </c>
      <c r="G146" s="116">
        <v>28774.2</v>
      </c>
      <c r="H146" s="117">
        <v>25989.599999999999</v>
      </c>
      <c r="I146" s="116">
        <v>28774.2</v>
      </c>
      <c r="J146" s="116">
        <v>27846</v>
      </c>
      <c r="K146" s="116">
        <v>28774.2</v>
      </c>
      <c r="L146" s="116">
        <v>27846</v>
      </c>
      <c r="M146" s="116">
        <v>28774.2</v>
      </c>
      <c r="N146" s="116">
        <v>0</v>
      </c>
      <c r="O146" s="116">
        <v>0</v>
      </c>
      <c r="P146" s="116">
        <v>0</v>
      </c>
      <c r="Q146" s="116">
        <v>0</v>
      </c>
      <c r="R146" s="118">
        <v>0</v>
      </c>
    </row>
    <row r="147" spans="2:18" ht="29.25" customHeight="1" x14ac:dyDescent="0.25">
      <c r="B147" s="111"/>
      <c r="C147" s="112" t="s">
        <v>51</v>
      </c>
      <c r="D147" s="113"/>
      <c r="E147" s="114"/>
      <c r="F147" s="184">
        <v>134577.88</v>
      </c>
      <c r="G147" s="149"/>
      <c r="H147" s="117"/>
      <c r="I147" s="116"/>
      <c r="J147" s="116"/>
      <c r="K147" s="116"/>
      <c r="L147" s="116"/>
      <c r="M147" s="116"/>
      <c r="N147" s="116"/>
      <c r="O147" s="116"/>
      <c r="P147" s="116"/>
      <c r="Q147" s="116"/>
      <c r="R147" s="185">
        <v>134577.88</v>
      </c>
    </row>
    <row r="148" spans="2:18" x14ac:dyDescent="0.25">
      <c r="B148" s="186"/>
      <c r="C148" s="491" t="s">
        <v>92</v>
      </c>
      <c r="D148" s="491"/>
      <c r="E148" s="191">
        <v>9</v>
      </c>
      <c r="F148" s="203">
        <v>234549</v>
      </c>
      <c r="G148" s="203">
        <v>19920.599999999999</v>
      </c>
      <c r="H148" s="203">
        <v>17992.8</v>
      </c>
      <c r="I148" s="203">
        <v>19920.599999999999</v>
      </c>
      <c r="J148" s="203">
        <v>19278</v>
      </c>
      <c r="K148" s="203">
        <v>19920.599999999999</v>
      </c>
      <c r="L148" s="203">
        <v>19278</v>
      </c>
      <c r="M148" s="203">
        <v>19920.599999999999</v>
      </c>
      <c r="N148" s="203">
        <v>0</v>
      </c>
      <c r="O148" s="203">
        <v>0</v>
      </c>
      <c r="P148" s="203">
        <v>0</v>
      </c>
      <c r="Q148" s="203">
        <v>0</v>
      </c>
      <c r="R148" s="204">
        <v>98317.8</v>
      </c>
    </row>
    <row r="149" spans="2:18" x14ac:dyDescent="0.25">
      <c r="B149" s="111"/>
      <c r="C149" s="154"/>
      <c r="D149" s="154"/>
      <c r="E149" s="106" t="s">
        <v>59</v>
      </c>
      <c r="F149" s="175">
        <v>0</v>
      </c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6"/>
    </row>
    <row r="150" spans="2:18" x14ac:dyDescent="0.25">
      <c r="B150" s="111">
        <v>1</v>
      </c>
      <c r="C150" s="112" t="s">
        <v>60</v>
      </c>
      <c r="D150" s="113">
        <v>71.400000000000006</v>
      </c>
      <c r="E150" s="114">
        <v>1</v>
      </c>
      <c r="F150" s="116">
        <v>15136.8</v>
      </c>
      <c r="G150" s="116">
        <v>2213.4</v>
      </c>
      <c r="H150" s="117">
        <v>1999.2</v>
      </c>
      <c r="I150" s="116">
        <v>2213.4</v>
      </c>
      <c r="J150" s="116">
        <v>2142</v>
      </c>
      <c r="K150" s="116">
        <v>2213.4</v>
      </c>
      <c r="L150" s="116">
        <v>2142</v>
      </c>
      <c r="M150" s="116">
        <v>2213.4</v>
      </c>
      <c r="N150" s="116">
        <v>0</v>
      </c>
      <c r="O150" s="116">
        <v>0</v>
      </c>
      <c r="P150" s="116">
        <v>0</v>
      </c>
      <c r="Q150" s="116">
        <v>0</v>
      </c>
      <c r="R150" s="118">
        <v>0</v>
      </c>
    </row>
    <row r="151" spans="2:18" x14ac:dyDescent="0.25">
      <c r="B151" s="111">
        <v>2</v>
      </c>
      <c r="C151" s="112" t="s">
        <v>86</v>
      </c>
      <c r="D151" s="113">
        <v>71.400000000000006</v>
      </c>
      <c r="E151" s="114">
        <v>8</v>
      </c>
      <c r="F151" s="116">
        <v>121094.39999999999</v>
      </c>
      <c r="G151" s="116">
        <v>17707.2</v>
      </c>
      <c r="H151" s="117">
        <v>15993.6</v>
      </c>
      <c r="I151" s="116">
        <v>17707.2</v>
      </c>
      <c r="J151" s="116">
        <v>17136</v>
      </c>
      <c r="K151" s="116">
        <v>17707.2</v>
      </c>
      <c r="L151" s="116">
        <v>17136</v>
      </c>
      <c r="M151" s="116">
        <v>17707.2</v>
      </c>
      <c r="N151" s="116">
        <v>0</v>
      </c>
      <c r="O151" s="116">
        <v>0</v>
      </c>
      <c r="P151" s="116">
        <v>0</v>
      </c>
      <c r="Q151" s="116">
        <v>0</v>
      </c>
      <c r="R151" s="118">
        <v>0</v>
      </c>
    </row>
    <row r="152" spans="2:18" x14ac:dyDescent="0.25">
      <c r="B152" s="111"/>
      <c r="C152" s="112" t="s">
        <v>51</v>
      </c>
      <c r="D152" s="113"/>
      <c r="E152" s="114"/>
      <c r="F152" s="115">
        <v>98317.8</v>
      </c>
      <c r="G152" s="149"/>
      <c r="H152" s="117"/>
      <c r="I152" s="116"/>
      <c r="J152" s="116"/>
      <c r="K152" s="116"/>
      <c r="L152" s="116"/>
      <c r="M152" s="116"/>
      <c r="N152" s="116"/>
      <c r="O152" s="116"/>
      <c r="P152" s="116"/>
      <c r="Q152" s="116"/>
      <c r="R152" s="195">
        <v>98317.8</v>
      </c>
    </row>
    <row r="153" spans="2:18" x14ac:dyDescent="0.25">
      <c r="B153" s="186"/>
      <c r="C153" s="491" t="s">
        <v>93</v>
      </c>
      <c r="D153" s="491"/>
      <c r="E153" s="191">
        <v>25</v>
      </c>
      <c r="F153" s="205">
        <v>677586</v>
      </c>
      <c r="G153" s="198">
        <v>55628.26</v>
      </c>
      <c r="H153" s="198">
        <v>50244.88</v>
      </c>
      <c r="I153" s="198">
        <v>55628.26</v>
      </c>
      <c r="J153" s="198">
        <v>53833.8</v>
      </c>
      <c r="K153" s="198">
        <v>55628.26</v>
      </c>
      <c r="L153" s="198">
        <v>53833.8</v>
      </c>
      <c r="M153" s="198">
        <v>55628.26</v>
      </c>
      <c r="N153" s="198">
        <v>0</v>
      </c>
      <c r="O153" s="198">
        <v>0</v>
      </c>
      <c r="P153" s="198">
        <v>0</v>
      </c>
      <c r="Q153" s="198">
        <v>0</v>
      </c>
      <c r="R153" s="206">
        <v>297160.48</v>
      </c>
    </row>
    <row r="154" spans="2:18" ht="33" customHeight="1" x14ac:dyDescent="0.25">
      <c r="B154" s="111"/>
      <c r="C154" s="154"/>
      <c r="D154" s="154"/>
      <c r="E154" s="106" t="s">
        <v>59</v>
      </c>
      <c r="F154" s="107">
        <v>0</v>
      </c>
      <c r="G154" s="198"/>
      <c r="H154" s="198"/>
      <c r="I154" s="207"/>
      <c r="J154" s="198"/>
      <c r="K154" s="198"/>
      <c r="L154" s="198"/>
      <c r="M154" s="198"/>
      <c r="N154" s="198"/>
      <c r="O154" s="198"/>
      <c r="P154" s="198"/>
      <c r="Q154" s="198"/>
      <c r="R154" s="206"/>
    </row>
    <row r="155" spans="2:18" x14ac:dyDescent="0.25">
      <c r="B155" s="111">
        <v>1</v>
      </c>
      <c r="C155" s="112" t="s">
        <v>60</v>
      </c>
      <c r="D155" s="113">
        <v>71.400000000000006</v>
      </c>
      <c r="E155" s="114">
        <v>1</v>
      </c>
      <c r="F155" s="116">
        <v>15136.8</v>
      </c>
      <c r="G155" s="116">
        <v>2213.4</v>
      </c>
      <c r="H155" s="117">
        <v>1999.2</v>
      </c>
      <c r="I155" s="208">
        <v>2213.4</v>
      </c>
      <c r="J155" s="116">
        <v>2142</v>
      </c>
      <c r="K155" s="116">
        <v>2213.4</v>
      </c>
      <c r="L155" s="116">
        <v>2142</v>
      </c>
      <c r="M155" s="116">
        <v>2213.4</v>
      </c>
      <c r="N155" s="116">
        <v>0</v>
      </c>
      <c r="O155" s="116">
        <v>0</v>
      </c>
      <c r="P155" s="116">
        <v>0</v>
      </c>
      <c r="Q155" s="116">
        <v>0</v>
      </c>
      <c r="R155" s="118">
        <v>0</v>
      </c>
    </row>
    <row r="156" spans="2:18" x14ac:dyDescent="0.25">
      <c r="B156" s="111">
        <v>2</v>
      </c>
      <c r="C156" s="112" t="s">
        <v>86</v>
      </c>
      <c r="D156" s="113">
        <v>71.400000000000006</v>
      </c>
      <c r="E156" s="114">
        <v>23</v>
      </c>
      <c r="F156" s="115">
        <v>348146.4</v>
      </c>
      <c r="G156" s="116">
        <v>50908.2</v>
      </c>
      <c r="H156" s="117">
        <v>45981.599999999999</v>
      </c>
      <c r="I156" s="208">
        <v>50908.2</v>
      </c>
      <c r="J156" s="116">
        <v>49266</v>
      </c>
      <c r="K156" s="116">
        <v>50908.2</v>
      </c>
      <c r="L156" s="116">
        <v>49266</v>
      </c>
      <c r="M156" s="116">
        <v>50908.2</v>
      </c>
      <c r="N156" s="116">
        <v>0</v>
      </c>
      <c r="O156" s="116">
        <v>0</v>
      </c>
      <c r="P156" s="116">
        <v>0</v>
      </c>
      <c r="Q156" s="116">
        <v>0</v>
      </c>
      <c r="R156" s="118">
        <v>0</v>
      </c>
    </row>
    <row r="157" spans="2:18" x14ac:dyDescent="0.25">
      <c r="B157" s="111">
        <v>3</v>
      </c>
      <c r="C157" s="112" t="s">
        <v>61</v>
      </c>
      <c r="D157" s="113">
        <v>80.86</v>
      </c>
      <c r="E157" s="114">
        <v>1</v>
      </c>
      <c r="F157" s="115">
        <v>17142.32</v>
      </c>
      <c r="G157" s="116">
        <v>2506.66</v>
      </c>
      <c r="H157" s="117">
        <v>2264.08</v>
      </c>
      <c r="I157" s="208">
        <v>2506.66</v>
      </c>
      <c r="J157" s="116">
        <v>2425.8000000000002</v>
      </c>
      <c r="K157" s="116">
        <v>2506.66</v>
      </c>
      <c r="L157" s="116">
        <v>2425.8000000000002</v>
      </c>
      <c r="M157" s="116">
        <v>2506.66</v>
      </c>
      <c r="N157" s="116">
        <v>0</v>
      </c>
      <c r="O157" s="116">
        <v>0</v>
      </c>
      <c r="P157" s="116">
        <v>0</v>
      </c>
      <c r="Q157" s="116">
        <v>0</v>
      </c>
      <c r="R157" s="118">
        <v>0</v>
      </c>
    </row>
    <row r="158" spans="2:18" x14ac:dyDescent="0.25">
      <c r="B158" s="111"/>
      <c r="C158" s="112" t="s">
        <v>51</v>
      </c>
      <c r="D158" s="113"/>
      <c r="E158" s="114"/>
      <c r="F158" s="184">
        <v>297160.48</v>
      </c>
      <c r="G158" s="209"/>
      <c r="H158" s="210"/>
      <c r="I158" s="184"/>
      <c r="J158" s="184"/>
      <c r="K158" s="184"/>
      <c r="L158" s="184"/>
      <c r="M158" s="184"/>
      <c r="N158" s="184"/>
      <c r="O158" s="184"/>
      <c r="P158" s="184"/>
      <c r="Q158" s="184"/>
      <c r="R158" s="185">
        <v>297160.48</v>
      </c>
    </row>
    <row r="159" spans="2:18" x14ac:dyDescent="0.25">
      <c r="B159" s="111"/>
      <c r="C159" s="112"/>
      <c r="D159" s="113"/>
      <c r="E159" s="114"/>
      <c r="F159" s="119"/>
      <c r="G159" s="116"/>
      <c r="H159" s="117"/>
      <c r="I159" s="116"/>
      <c r="J159" s="116"/>
      <c r="K159" s="116"/>
      <c r="L159" s="116"/>
      <c r="M159" s="116"/>
      <c r="N159" s="116"/>
      <c r="O159" s="116"/>
      <c r="P159" s="116"/>
      <c r="Q159" s="116"/>
      <c r="R159" s="118"/>
    </row>
    <row r="160" spans="2:18" ht="26.25" customHeight="1" x14ac:dyDescent="0.25">
      <c r="B160" s="186"/>
      <c r="C160" s="491" t="s">
        <v>94</v>
      </c>
      <c r="D160" s="491"/>
      <c r="E160" s="191">
        <v>7</v>
      </c>
      <c r="F160" s="203">
        <v>182427</v>
      </c>
      <c r="G160" s="203">
        <v>15493.8</v>
      </c>
      <c r="H160" s="203">
        <v>13994.4</v>
      </c>
      <c r="I160" s="203">
        <v>15493.8</v>
      </c>
      <c r="J160" s="203">
        <v>14994</v>
      </c>
      <c r="K160" s="203">
        <v>15493.8</v>
      </c>
      <c r="L160" s="203">
        <v>14994</v>
      </c>
      <c r="M160" s="203">
        <v>15493.8</v>
      </c>
      <c r="N160" s="203">
        <v>0</v>
      </c>
      <c r="O160" s="203">
        <v>0</v>
      </c>
      <c r="P160" s="203">
        <v>0</v>
      </c>
      <c r="Q160" s="203">
        <v>0</v>
      </c>
      <c r="R160" s="204">
        <v>76469.399999999994</v>
      </c>
    </row>
    <row r="161" spans="2:18" ht="30" customHeight="1" x14ac:dyDescent="0.25">
      <c r="B161" s="111"/>
      <c r="C161" s="154"/>
      <c r="D161" s="154"/>
      <c r="E161" s="106" t="s">
        <v>59</v>
      </c>
      <c r="F161" s="107">
        <v>0</v>
      </c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4"/>
    </row>
    <row r="162" spans="2:18" x14ac:dyDescent="0.25">
      <c r="B162" s="111">
        <v>1</v>
      </c>
      <c r="C162" s="112" t="s">
        <v>79</v>
      </c>
      <c r="D162" s="113">
        <v>71.400000000000006</v>
      </c>
      <c r="E162" s="114">
        <v>1</v>
      </c>
      <c r="F162" s="116">
        <v>15136.8</v>
      </c>
      <c r="G162" s="116">
        <v>2213.4</v>
      </c>
      <c r="H162" s="117">
        <v>1999.2</v>
      </c>
      <c r="I162" s="116">
        <v>2213.4</v>
      </c>
      <c r="J162" s="116">
        <v>2142</v>
      </c>
      <c r="K162" s="116">
        <v>2213.4</v>
      </c>
      <c r="L162" s="116">
        <v>2142</v>
      </c>
      <c r="M162" s="116">
        <v>2213.4</v>
      </c>
      <c r="N162" s="116">
        <v>0</v>
      </c>
      <c r="O162" s="116">
        <v>0</v>
      </c>
      <c r="P162" s="116">
        <v>0</v>
      </c>
      <c r="Q162" s="116">
        <v>0</v>
      </c>
      <c r="R162" s="118">
        <v>0</v>
      </c>
    </row>
    <row r="163" spans="2:18" x14ac:dyDescent="0.25">
      <c r="B163" s="111">
        <v>2</v>
      </c>
      <c r="C163" s="112" t="s">
        <v>86</v>
      </c>
      <c r="D163" s="113">
        <v>71.400000000000006</v>
      </c>
      <c r="E163" s="114">
        <v>6</v>
      </c>
      <c r="F163" s="116">
        <v>90820.800000000003</v>
      </c>
      <c r="G163" s="116">
        <v>13280.4</v>
      </c>
      <c r="H163" s="117">
        <v>11995.2</v>
      </c>
      <c r="I163" s="116">
        <v>13280.4</v>
      </c>
      <c r="J163" s="116">
        <v>12852</v>
      </c>
      <c r="K163" s="116">
        <v>13280.4</v>
      </c>
      <c r="L163" s="116">
        <v>12852</v>
      </c>
      <c r="M163" s="116">
        <v>13280.4</v>
      </c>
      <c r="N163" s="116">
        <v>0</v>
      </c>
      <c r="O163" s="116">
        <v>0</v>
      </c>
      <c r="P163" s="116">
        <v>0</v>
      </c>
      <c r="Q163" s="116">
        <v>0</v>
      </c>
      <c r="R163" s="118">
        <v>0</v>
      </c>
    </row>
    <row r="164" spans="2:18" ht="15.75" thickBot="1" x14ac:dyDescent="0.3">
      <c r="B164" s="111"/>
      <c r="C164" s="112" t="s">
        <v>51</v>
      </c>
      <c r="D164" s="113"/>
      <c r="E164" s="147"/>
      <c r="F164" s="115">
        <v>76469.399999999994</v>
      </c>
      <c r="G164" s="149"/>
      <c r="H164" s="117"/>
      <c r="I164" s="116"/>
      <c r="J164" s="116"/>
      <c r="K164" s="116"/>
      <c r="L164" s="116"/>
      <c r="M164" s="116"/>
      <c r="N164" s="116"/>
      <c r="O164" s="116"/>
      <c r="P164" s="116"/>
      <c r="Q164" s="116"/>
      <c r="R164" s="211">
        <v>76469.399999999994</v>
      </c>
    </row>
    <row r="165" spans="2:18" ht="38.25" x14ac:dyDescent="0.25">
      <c r="B165" s="212"/>
      <c r="C165" s="213" t="s">
        <v>95</v>
      </c>
      <c r="D165" s="214"/>
      <c r="E165" s="214"/>
      <c r="F165" s="214"/>
      <c r="G165" s="215"/>
      <c r="H165" s="216"/>
      <c r="I165" s="215"/>
      <c r="J165" s="215"/>
      <c r="K165" s="215"/>
      <c r="L165" s="215"/>
      <c r="M165" s="215"/>
      <c r="N165" s="215"/>
      <c r="O165" s="215"/>
      <c r="P165" s="215"/>
      <c r="Q165" s="215"/>
      <c r="R165" s="217"/>
    </row>
    <row r="166" spans="2:18" ht="15.75" thickBot="1" x14ac:dyDescent="0.3">
      <c r="B166" s="164"/>
      <c r="C166" s="489" t="s">
        <v>96</v>
      </c>
      <c r="D166" s="489"/>
      <c r="E166" s="165">
        <v>101</v>
      </c>
      <c r="F166" s="218">
        <v>2375903</v>
      </c>
      <c r="G166" s="218">
        <v>226756.63</v>
      </c>
      <c r="H166" s="218">
        <v>204812.44</v>
      </c>
      <c r="I166" s="218">
        <v>226756.63</v>
      </c>
      <c r="J166" s="218">
        <v>169789.5</v>
      </c>
      <c r="K166" s="218">
        <v>175449.15</v>
      </c>
      <c r="L166" s="218">
        <v>169789.5</v>
      </c>
      <c r="M166" s="218">
        <v>175449.15</v>
      </c>
      <c r="N166" s="218">
        <v>0</v>
      </c>
      <c r="O166" s="218">
        <v>0</v>
      </c>
      <c r="P166" s="218">
        <v>0</v>
      </c>
      <c r="Q166" s="218">
        <v>0</v>
      </c>
      <c r="R166" s="219">
        <v>1027100</v>
      </c>
    </row>
    <row r="167" spans="2:18" x14ac:dyDescent="0.25">
      <c r="B167" s="169"/>
      <c r="C167" s="490" t="s">
        <v>97</v>
      </c>
      <c r="D167" s="490"/>
      <c r="E167" s="220">
        <v>67</v>
      </c>
      <c r="F167" s="221">
        <v>1772630</v>
      </c>
      <c r="G167" s="222">
        <v>151066.41</v>
      </c>
      <c r="H167" s="221">
        <v>136447.07999999999</v>
      </c>
      <c r="I167" s="221">
        <v>151066.41</v>
      </c>
      <c r="J167" s="221">
        <v>146193.29999999999</v>
      </c>
      <c r="K167" s="221">
        <v>151066.41</v>
      </c>
      <c r="L167" s="221">
        <v>146193.29999999999</v>
      </c>
      <c r="M167" s="221">
        <v>151066.41</v>
      </c>
      <c r="N167" s="221">
        <v>0</v>
      </c>
      <c r="O167" s="221">
        <v>0</v>
      </c>
      <c r="P167" s="221">
        <v>0</v>
      </c>
      <c r="Q167" s="221">
        <v>0</v>
      </c>
      <c r="R167" s="223">
        <v>739530.68</v>
      </c>
    </row>
    <row r="168" spans="2:18" x14ac:dyDescent="0.25">
      <c r="B168" s="111"/>
      <c r="C168" s="154"/>
      <c r="D168" s="154"/>
      <c r="E168" s="106" t="s">
        <v>59</v>
      </c>
      <c r="F168" s="175">
        <v>0</v>
      </c>
      <c r="G168" s="175"/>
      <c r="H168" s="175"/>
      <c r="I168" s="175"/>
      <c r="J168" s="175"/>
      <c r="K168" s="175"/>
      <c r="L168" s="175"/>
      <c r="M168" s="224"/>
      <c r="N168" s="175"/>
      <c r="O168" s="175"/>
      <c r="P168" s="225"/>
      <c r="Q168" s="226"/>
      <c r="R168" s="176"/>
    </row>
    <row r="169" spans="2:18" x14ac:dyDescent="0.25">
      <c r="B169" s="177">
        <v>1</v>
      </c>
      <c r="C169" s="178" t="s">
        <v>69</v>
      </c>
      <c r="D169" s="227">
        <v>72.540000000000006</v>
      </c>
      <c r="E169" s="228">
        <v>4</v>
      </c>
      <c r="F169" s="208">
        <v>61513.919999999998</v>
      </c>
      <c r="G169" s="208">
        <v>8994.9599999999991</v>
      </c>
      <c r="H169" s="229">
        <v>8124.48</v>
      </c>
      <c r="I169" s="208">
        <v>8994.9599999999991</v>
      </c>
      <c r="J169" s="208">
        <v>8704.7999999999993</v>
      </c>
      <c r="K169" s="208">
        <v>8994.9599999999991</v>
      </c>
      <c r="L169" s="208">
        <v>8704.7999999999993</v>
      </c>
      <c r="M169" s="116">
        <v>8994.9599999999991</v>
      </c>
      <c r="N169" s="116">
        <v>0</v>
      </c>
      <c r="O169" s="116">
        <v>0</v>
      </c>
      <c r="P169" s="116">
        <v>0</v>
      </c>
      <c r="Q169" s="116">
        <v>0</v>
      </c>
      <c r="R169" s="118">
        <v>0</v>
      </c>
    </row>
    <row r="170" spans="2:18" x14ac:dyDescent="0.25">
      <c r="B170" s="111">
        <v>2</v>
      </c>
      <c r="C170" s="112" t="s">
        <v>84</v>
      </c>
      <c r="D170" s="113">
        <v>73.59</v>
      </c>
      <c r="E170" s="114">
        <v>1</v>
      </c>
      <c r="F170" s="116">
        <v>15601.08</v>
      </c>
      <c r="G170" s="208">
        <v>2281.29</v>
      </c>
      <c r="H170" s="229">
        <v>2060.52</v>
      </c>
      <c r="I170" s="208">
        <v>2281.29</v>
      </c>
      <c r="J170" s="208">
        <v>2207.6999999999998</v>
      </c>
      <c r="K170" s="208">
        <v>2281.29</v>
      </c>
      <c r="L170" s="208">
        <v>2207.6999999999998</v>
      </c>
      <c r="M170" s="116">
        <v>2281.29</v>
      </c>
      <c r="N170" s="116">
        <v>0</v>
      </c>
      <c r="O170" s="116">
        <v>0</v>
      </c>
      <c r="P170" s="116">
        <v>0</v>
      </c>
      <c r="Q170" s="116">
        <v>0</v>
      </c>
      <c r="R170" s="118">
        <v>0</v>
      </c>
    </row>
    <row r="171" spans="2:18" x14ac:dyDescent="0.25">
      <c r="B171" s="111">
        <v>3</v>
      </c>
      <c r="C171" s="112" t="s">
        <v>98</v>
      </c>
      <c r="D171" s="113">
        <v>77.59</v>
      </c>
      <c r="E171" s="114">
        <v>1</v>
      </c>
      <c r="F171" s="116">
        <v>16449.080000000002</v>
      </c>
      <c r="G171" s="208">
        <v>2405.29</v>
      </c>
      <c r="H171" s="229">
        <v>2172.52</v>
      </c>
      <c r="I171" s="208">
        <v>2405.29</v>
      </c>
      <c r="J171" s="208">
        <v>2327.6999999999998</v>
      </c>
      <c r="K171" s="208">
        <v>2405.29</v>
      </c>
      <c r="L171" s="208">
        <v>2327.6999999999998</v>
      </c>
      <c r="M171" s="116">
        <v>2405.29</v>
      </c>
      <c r="N171" s="116">
        <v>0</v>
      </c>
      <c r="O171" s="116">
        <v>0</v>
      </c>
      <c r="P171" s="116">
        <v>0</v>
      </c>
      <c r="Q171" s="116">
        <v>0</v>
      </c>
      <c r="R171" s="118">
        <v>0</v>
      </c>
    </row>
    <row r="172" spans="2:18" x14ac:dyDescent="0.25">
      <c r="B172" s="120">
        <v>4</v>
      </c>
      <c r="C172" s="121" t="s">
        <v>99</v>
      </c>
      <c r="D172" s="122">
        <v>71.400000000000006</v>
      </c>
      <c r="E172" s="123">
        <v>15</v>
      </c>
      <c r="F172" s="126">
        <v>227052</v>
      </c>
      <c r="G172" s="230">
        <v>33201</v>
      </c>
      <c r="H172" s="231">
        <v>29988</v>
      </c>
      <c r="I172" s="230">
        <v>33201</v>
      </c>
      <c r="J172" s="230">
        <v>32130</v>
      </c>
      <c r="K172" s="230">
        <v>33201</v>
      </c>
      <c r="L172" s="230">
        <v>32130</v>
      </c>
      <c r="M172" s="126">
        <v>33201</v>
      </c>
      <c r="N172" s="126">
        <v>0</v>
      </c>
      <c r="O172" s="126">
        <v>0</v>
      </c>
      <c r="P172" s="126">
        <v>0</v>
      </c>
      <c r="Q172" s="126">
        <v>0</v>
      </c>
      <c r="R172" s="128">
        <v>0</v>
      </c>
    </row>
    <row r="173" spans="2:18" x14ac:dyDescent="0.25">
      <c r="B173" s="232">
        <v>5</v>
      </c>
      <c r="C173" s="187" t="s">
        <v>74</v>
      </c>
      <c r="D173" s="188">
        <v>71.400000000000006</v>
      </c>
      <c r="E173" s="114">
        <v>1</v>
      </c>
      <c r="F173" s="184">
        <v>15136.8</v>
      </c>
      <c r="G173" s="116">
        <v>2213.4</v>
      </c>
      <c r="H173" s="116">
        <v>1999.2</v>
      </c>
      <c r="I173" s="116">
        <v>2213.4</v>
      </c>
      <c r="J173" s="116">
        <v>2142</v>
      </c>
      <c r="K173" s="116">
        <v>2213.4</v>
      </c>
      <c r="L173" s="116">
        <v>2142</v>
      </c>
      <c r="M173" s="116">
        <v>2213.4</v>
      </c>
      <c r="N173" s="116">
        <v>0</v>
      </c>
      <c r="O173" s="116">
        <v>0</v>
      </c>
      <c r="P173" s="116">
        <v>0</v>
      </c>
      <c r="Q173" s="116">
        <v>0</v>
      </c>
      <c r="R173" s="118">
        <v>0</v>
      </c>
    </row>
    <row r="174" spans="2:18" x14ac:dyDescent="0.25">
      <c r="B174" s="232">
        <v>5</v>
      </c>
      <c r="C174" s="187" t="s">
        <v>89</v>
      </c>
      <c r="D174" s="188">
        <v>72.540000000000006</v>
      </c>
      <c r="E174" s="114">
        <v>4</v>
      </c>
      <c r="F174" s="184">
        <v>61513.919999999998</v>
      </c>
      <c r="G174" s="208">
        <v>8994.9599999999991</v>
      </c>
      <c r="H174" s="229">
        <v>8124.48</v>
      </c>
      <c r="I174" s="208">
        <v>8994.9599999999991</v>
      </c>
      <c r="J174" s="208">
        <v>8704.7999999999993</v>
      </c>
      <c r="K174" s="208">
        <v>8994.9599999999991</v>
      </c>
      <c r="L174" s="208">
        <v>8704.7999999999993</v>
      </c>
      <c r="M174" s="116">
        <v>8994.9599999999991</v>
      </c>
      <c r="N174" s="116">
        <v>0</v>
      </c>
      <c r="O174" s="116">
        <v>0</v>
      </c>
      <c r="P174" s="116">
        <v>0</v>
      </c>
      <c r="Q174" s="116">
        <v>0</v>
      </c>
      <c r="R174" s="118">
        <v>0</v>
      </c>
    </row>
    <row r="175" spans="2:18" x14ac:dyDescent="0.25">
      <c r="B175" s="232">
        <v>6</v>
      </c>
      <c r="C175" s="187" t="s">
        <v>100</v>
      </c>
      <c r="D175" s="188">
        <v>73.59</v>
      </c>
      <c r="E175" s="114">
        <v>1</v>
      </c>
      <c r="F175" s="184">
        <v>15601.08</v>
      </c>
      <c r="G175" s="208">
        <v>2281.29</v>
      </c>
      <c r="H175" s="229">
        <v>2060.52</v>
      </c>
      <c r="I175" s="208">
        <v>2281.29</v>
      </c>
      <c r="J175" s="208">
        <v>2207.6999999999998</v>
      </c>
      <c r="K175" s="208">
        <v>2281.29</v>
      </c>
      <c r="L175" s="208">
        <v>2207.6999999999998</v>
      </c>
      <c r="M175" s="116">
        <v>2281.29</v>
      </c>
      <c r="N175" s="116">
        <v>0</v>
      </c>
      <c r="O175" s="116">
        <v>0</v>
      </c>
      <c r="P175" s="116">
        <v>0</v>
      </c>
      <c r="Q175" s="116">
        <v>0</v>
      </c>
      <c r="R175" s="118">
        <v>0</v>
      </c>
    </row>
    <row r="176" spans="2:18" x14ac:dyDescent="0.25">
      <c r="B176" s="232">
        <v>7</v>
      </c>
      <c r="C176" s="187" t="s">
        <v>101</v>
      </c>
      <c r="D176" s="188">
        <v>77.59</v>
      </c>
      <c r="E176" s="114">
        <v>2</v>
      </c>
      <c r="F176" s="184">
        <v>32898.160000000003</v>
      </c>
      <c r="G176" s="208">
        <v>4810.58</v>
      </c>
      <c r="H176" s="229">
        <v>4345.04</v>
      </c>
      <c r="I176" s="208">
        <v>4810.58</v>
      </c>
      <c r="J176" s="208">
        <v>4655.3999999999996</v>
      </c>
      <c r="K176" s="208">
        <v>4810.58</v>
      </c>
      <c r="L176" s="208">
        <v>4655.3999999999996</v>
      </c>
      <c r="M176" s="116">
        <v>4810.58</v>
      </c>
      <c r="N176" s="116">
        <v>0</v>
      </c>
      <c r="O176" s="116">
        <v>0</v>
      </c>
      <c r="P176" s="116">
        <v>0</v>
      </c>
      <c r="Q176" s="116">
        <v>0</v>
      </c>
      <c r="R176" s="118">
        <v>0</v>
      </c>
    </row>
    <row r="177" spans="2:18" x14ac:dyDescent="0.25">
      <c r="B177" s="232">
        <v>8</v>
      </c>
      <c r="C177" s="187" t="s">
        <v>19</v>
      </c>
      <c r="D177" s="188">
        <v>71.400000000000006</v>
      </c>
      <c r="E177" s="114">
        <v>16</v>
      </c>
      <c r="F177" s="184">
        <v>242188.79999999999</v>
      </c>
      <c r="G177" s="208">
        <v>35414.400000000001</v>
      </c>
      <c r="H177" s="229">
        <v>31987.200000000001</v>
      </c>
      <c r="I177" s="208">
        <v>35414.400000000001</v>
      </c>
      <c r="J177" s="208">
        <v>34272</v>
      </c>
      <c r="K177" s="208">
        <v>35414.400000000001</v>
      </c>
      <c r="L177" s="208">
        <v>34272</v>
      </c>
      <c r="M177" s="116">
        <v>35414.400000000001</v>
      </c>
      <c r="N177" s="116">
        <v>0</v>
      </c>
      <c r="O177" s="116">
        <v>0</v>
      </c>
      <c r="P177" s="116">
        <v>0</v>
      </c>
      <c r="Q177" s="116">
        <v>0</v>
      </c>
      <c r="R177" s="118">
        <v>0</v>
      </c>
    </row>
    <row r="178" spans="2:18" x14ac:dyDescent="0.25">
      <c r="B178" s="232">
        <v>9</v>
      </c>
      <c r="C178" s="187" t="s">
        <v>39</v>
      </c>
      <c r="D178" s="188">
        <v>75.64</v>
      </c>
      <c r="E178" s="114">
        <v>4</v>
      </c>
      <c r="F178" s="184">
        <v>64142.720000000001</v>
      </c>
      <c r="G178" s="208">
        <v>9379.36</v>
      </c>
      <c r="H178" s="229">
        <v>8471.68</v>
      </c>
      <c r="I178" s="208">
        <v>9379.36</v>
      </c>
      <c r="J178" s="208">
        <v>9076.7999999999993</v>
      </c>
      <c r="K178" s="208">
        <v>9379.36</v>
      </c>
      <c r="L178" s="208">
        <v>9076.7999999999993</v>
      </c>
      <c r="M178" s="116">
        <v>9379.36</v>
      </c>
      <c r="N178" s="116">
        <v>0</v>
      </c>
      <c r="O178" s="116">
        <v>0</v>
      </c>
      <c r="P178" s="116">
        <v>0</v>
      </c>
      <c r="Q178" s="116">
        <v>0</v>
      </c>
      <c r="R178" s="118">
        <v>0</v>
      </c>
    </row>
    <row r="179" spans="2:18" x14ac:dyDescent="0.25">
      <c r="B179" s="232">
        <v>10</v>
      </c>
      <c r="C179" s="187" t="s">
        <v>36</v>
      </c>
      <c r="D179" s="188">
        <v>71.400000000000006</v>
      </c>
      <c r="E179" s="114">
        <v>2</v>
      </c>
      <c r="F179" s="184">
        <v>30273.599999999999</v>
      </c>
      <c r="G179" s="208">
        <v>4426.8</v>
      </c>
      <c r="H179" s="229">
        <v>3998.4</v>
      </c>
      <c r="I179" s="208">
        <v>4426.8</v>
      </c>
      <c r="J179" s="208">
        <v>4284</v>
      </c>
      <c r="K179" s="208">
        <v>4426.8</v>
      </c>
      <c r="L179" s="208">
        <v>4284</v>
      </c>
      <c r="M179" s="116">
        <v>4426.8</v>
      </c>
      <c r="N179" s="116">
        <v>0</v>
      </c>
      <c r="O179" s="116">
        <v>0</v>
      </c>
      <c r="P179" s="116">
        <v>0</v>
      </c>
      <c r="Q179" s="116">
        <v>0</v>
      </c>
      <c r="R179" s="118">
        <v>0</v>
      </c>
    </row>
    <row r="180" spans="2:18" x14ac:dyDescent="0.25">
      <c r="B180" s="232">
        <v>11</v>
      </c>
      <c r="C180" s="187" t="s">
        <v>62</v>
      </c>
      <c r="D180" s="188">
        <v>78.25</v>
      </c>
      <c r="E180" s="114">
        <v>2</v>
      </c>
      <c r="F180" s="184">
        <v>33178</v>
      </c>
      <c r="G180" s="208">
        <v>4851.5</v>
      </c>
      <c r="H180" s="229">
        <v>4382</v>
      </c>
      <c r="I180" s="208">
        <v>4851.5</v>
      </c>
      <c r="J180" s="208">
        <v>4695</v>
      </c>
      <c r="K180" s="208">
        <v>4851.5</v>
      </c>
      <c r="L180" s="208">
        <v>4695</v>
      </c>
      <c r="M180" s="116">
        <v>4851.5</v>
      </c>
      <c r="N180" s="116">
        <v>0</v>
      </c>
      <c r="O180" s="116">
        <v>0</v>
      </c>
      <c r="P180" s="116">
        <v>0</v>
      </c>
      <c r="Q180" s="116">
        <v>0</v>
      </c>
      <c r="R180" s="118">
        <v>0</v>
      </c>
    </row>
    <row r="181" spans="2:18" x14ac:dyDescent="0.25">
      <c r="B181" s="232">
        <v>12</v>
      </c>
      <c r="C181" s="187" t="s">
        <v>86</v>
      </c>
      <c r="D181" s="188">
        <v>71.400000000000006</v>
      </c>
      <c r="E181" s="114">
        <v>8</v>
      </c>
      <c r="F181" s="184">
        <v>121094.39999999999</v>
      </c>
      <c r="G181" s="208">
        <v>17707.2</v>
      </c>
      <c r="H181" s="229">
        <v>15993.6</v>
      </c>
      <c r="I181" s="208">
        <v>17707.2</v>
      </c>
      <c r="J181" s="208">
        <v>17136</v>
      </c>
      <c r="K181" s="208">
        <v>17707.2</v>
      </c>
      <c r="L181" s="208">
        <v>17136</v>
      </c>
      <c r="M181" s="116">
        <v>17707.2</v>
      </c>
      <c r="N181" s="116">
        <v>0</v>
      </c>
      <c r="O181" s="116">
        <v>0</v>
      </c>
      <c r="P181" s="116">
        <v>0</v>
      </c>
      <c r="Q181" s="116">
        <v>0</v>
      </c>
      <c r="R181" s="118">
        <v>0</v>
      </c>
    </row>
    <row r="182" spans="2:18" x14ac:dyDescent="0.25">
      <c r="B182" s="232">
        <v>13</v>
      </c>
      <c r="C182" s="187" t="s">
        <v>80</v>
      </c>
      <c r="D182" s="188">
        <v>72.540000000000006</v>
      </c>
      <c r="E182" s="114">
        <v>3</v>
      </c>
      <c r="F182" s="184">
        <v>46135.44</v>
      </c>
      <c r="G182" s="208">
        <v>6746.22</v>
      </c>
      <c r="H182" s="229">
        <v>6093.36</v>
      </c>
      <c r="I182" s="208">
        <v>6746.22</v>
      </c>
      <c r="J182" s="208">
        <v>6528.6</v>
      </c>
      <c r="K182" s="208">
        <v>6746.22</v>
      </c>
      <c r="L182" s="208">
        <v>6528.6</v>
      </c>
      <c r="M182" s="116">
        <v>6746.22</v>
      </c>
      <c r="N182" s="116">
        <v>0</v>
      </c>
      <c r="O182" s="116">
        <v>0</v>
      </c>
      <c r="P182" s="116">
        <v>0</v>
      </c>
      <c r="Q182" s="116">
        <v>0</v>
      </c>
      <c r="R182" s="118">
        <v>0</v>
      </c>
    </row>
    <row r="183" spans="2:18" ht="26.25" x14ac:dyDescent="0.25">
      <c r="B183" s="232">
        <v>14</v>
      </c>
      <c r="C183" s="187" t="s">
        <v>65</v>
      </c>
      <c r="D183" s="188">
        <v>75.64</v>
      </c>
      <c r="E183" s="114">
        <v>1</v>
      </c>
      <c r="F183" s="184">
        <v>16035.68</v>
      </c>
      <c r="G183" s="208">
        <v>2344.84</v>
      </c>
      <c r="H183" s="229">
        <v>2117.92</v>
      </c>
      <c r="I183" s="208">
        <v>2344.84</v>
      </c>
      <c r="J183" s="208">
        <v>2269.1999999999998</v>
      </c>
      <c r="K183" s="208">
        <v>2344.84</v>
      </c>
      <c r="L183" s="208">
        <v>2269.1999999999998</v>
      </c>
      <c r="M183" s="116">
        <v>2344.84</v>
      </c>
      <c r="N183" s="116">
        <v>0</v>
      </c>
      <c r="O183" s="116">
        <v>0</v>
      </c>
      <c r="P183" s="116">
        <v>0</v>
      </c>
      <c r="Q183" s="116">
        <v>0</v>
      </c>
      <c r="R183" s="118">
        <v>0</v>
      </c>
    </row>
    <row r="184" spans="2:18" x14ac:dyDescent="0.25">
      <c r="B184" s="232">
        <v>15</v>
      </c>
      <c r="C184" s="187" t="s">
        <v>61</v>
      </c>
      <c r="D184" s="188">
        <v>80.86</v>
      </c>
      <c r="E184" s="114">
        <v>2</v>
      </c>
      <c r="F184" s="184">
        <v>34284.639999999999</v>
      </c>
      <c r="G184" s="208">
        <v>5013.32</v>
      </c>
      <c r="H184" s="229">
        <v>4528.16</v>
      </c>
      <c r="I184" s="208">
        <v>5013.32</v>
      </c>
      <c r="J184" s="208">
        <v>4851.6000000000004</v>
      </c>
      <c r="K184" s="208">
        <v>5013.32</v>
      </c>
      <c r="L184" s="208">
        <v>4851.6000000000004</v>
      </c>
      <c r="M184" s="116">
        <v>5013.32</v>
      </c>
      <c r="N184" s="116">
        <v>0</v>
      </c>
      <c r="O184" s="116">
        <v>0</v>
      </c>
      <c r="P184" s="116">
        <v>0</v>
      </c>
      <c r="Q184" s="116">
        <v>0</v>
      </c>
      <c r="R184" s="118">
        <v>0</v>
      </c>
    </row>
    <row r="185" spans="2:18" x14ac:dyDescent="0.25">
      <c r="B185" s="232"/>
      <c r="C185" s="112" t="s">
        <v>51</v>
      </c>
      <c r="D185" s="113"/>
      <c r="E185" s="114"/>
      <c r="F185" s="116">
        <v>739530.68</v>
      </c>
      <c r="G185" s="149"/>
      <c r="H185" s="117"/>
      <c r="I185" s="116"/>
      <c r="J185" s="119"/>
      <c r="K185" s="119"/>
      <c r="L185" s="116"/>
      <c r="M185" s="116"/>
      <c r="N185" s="116"/>
      <c r="O185" s="116"/>
      <c r="P185" s="116"/>
      <c r="Q185" s="116"/>
      <c r="R185" s="118">
        <v>739530.68</v>
      </c>
    </row>
    <row r="186" spans="2:18" x14ac:dyDescent="0.25">
      <c r="B186" s="137"/>
      <c r="C186" s="112"/>
      <c r="D186" s="113"/>
      <c r="E186" s="114"/>
      <c r="F186" s="116"/>
      <c r="G186" s="119"/>
      <c r="H186" s="117"/>
      <c r="I186" s="116"/>
      <c r="J186" s="119"/>
      <c r="K186" s="119"/>
      <c r="L186" s="116"/>
      <c r="M186" s="116"/>
      <c r="N186" s="116"/>
      <c r="O186" s="116"/>
      <c r="P186" s="116"/>
      <c r="Q186" s="116"/>
      <c r="R186" s="157"/>
    </row>
    <row r="187" spans="2:18" x14ac:dyDescent="0.25">
      <c r="B187" s="232"/>
      <c r="C187" s="492" t="s">
        <v>102</v>
      </c>
      <c r="D187" s="492"/>
      <c r="E187" s="191">
        <v>23</v>
      </c>
      <c r="F187" s="152">
        <v>316185</v>
      </c>
      <c r="G187" s="152">
        <v>51307.48</v>
      </c>
      <c r="H187" s="152">
        <v>46342.239999999998</v>
      </c>
      <c r="I187" s="152">
        <v>51307.48</v>
      </c>
      <c r="J187" s="152">
        <v>0</v>
      </c>
      <c r="K187" s="152">
        <v>0</v>
      </c>
      <c r="L187" s="152">
        <v>0</v>
      </c>
      <c r="M187" s="152">
        <v>0</v>
      </c>
      <c r="N187" s="152">
        <v>0</v>
      </c>
      <c r="O187" s="152">
        <v>0</v>
      </c>
      <c r="P187" s="152">
        <v>0</v>
      </c>
      <c r="Q187" s="152">
        <v>0</v>
      </c>
      <c r="R187" s="153">
        <v>167227.79999999999</v>
      </c>
    </row>
    <row r="188" spans="2:18" x14ac:dyDescent="0.25">
      <c r="B188" s="137"/>
      <c r="C188" s="154"/>
      <c r="D188" s="154"/>
      <c r="E188" s="233" t="s">
        <v>59</v>
      </c>
      <c r="F188" s="175">
        <v>0</v>
      </c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6"/>
    </row>
    <row r="189" spans="2:18" x14ac:dyDescent="0.25">
      <c r="B189" s="232">
        <v>3</v>
      </c>
      <c r="C189" s="187" t="s">
        <v>69</v>
      </c>
      <c r="D189" s="188">
        <v>72.540000000000006</v>
      </c>
      <c r="E189" s="114">
        <v>2</v>
      </c>
      <c r="F189" s="184">
        <v>13057.2</v>
      </c>
      <c r="G189" s="116">
        <v>4497.4799999999996</v>
      </c>
      <c r="H189" s="117">
        <v>4062.24</v>
      </c>
      <c r="I189" s="116">
        <v>4497.4799999999996</v>
      </c>
      <c r="J189" s="184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16">
        <v>0</v>
      </c>
      <c r="Q189" s="116">
        <v>0</v>
      </c>
      <c r="R189" s="118">
        <v>0</v>
      </c>
    </row>
    <row r="190" spans="2:18" x14ac:dyDescent="0.25">
      <c r="B190" s="232">
        <v>2</v>
      </c>
      <c r="C190" s="187" t="s">
        <v>60</v>
      </c>
      <c r="D190" s="188">
        <v>71.400000000000006</v>
      </c>
      <c r="E190" s="114">
        <v>14</v>
      </c>
      <c r="F190" s="184">
        <v>89964</v>
      </c>
      <c r="G190" s="116">
        <v>30987.599999999999</v>
      </c>
      <c r="H190" s="117">
        <v>27988.799999999999</v>
      </c>
      <c r="I190" s="116">
        <v>30987.599999999999</v>
      </c>
      <c r="J190" s="184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16">
        <v>0</v>
      </c>
      <c r="Q190" s="116">
        <v>0</v>
      </c>
      <c r="R190" s="118">
        <v>0</v>
      </c>
    </row>
    <row r="191" spans="2:18" x14ac:dyDescent="0.25">
      <c r="B191" s="232">
        <v>3</v>
      </c>
      <c r="C191" s="187" t="s">
        <v>19</v>
      </c>
      <c r="D191" s="188">
        <v>71.400000000000006</v>
      </c>
      <c r="E191" s="114">
        <v>2</v>
      </c>
      <c r="F191" s="184">
        <v>12852</v>
      </c>
      <c r="G191" s="116">
        <v>4426.8</v>
      </c>
      <c r="H191" s="117">
        <v>3998.4</v>
      </c>
      <c r="I191" s="116">
        <v>4426.8</v>
      </c>
      <c r="J191" s="184">
        <v>0</v>
      </c>
      <c r="K191" s="116">
        <v>0</v>
      </c>
      <c r="L191" s="116">
        <v>0</v>
      </c>
      <c r="M191" s="116">
        <v>0</v>
      </c>
      <c r="N191" s="116">
        <v>0</v>
      </c>
      <c r="O191" s="116">
        <v>0</v>
      </c>
      <c r="P191" s="116">
        <v>0</v>
      </c>
      <c r="Q191" s="116">
        <v>0</v>
      </c>
      <c r="R191" s="118">
        <v>0</v>
      </c>
    </row>
    <row r="192" spans="2:18" x14ac:dyDescent="0.25">
      <c r="B192" s="232">
        <v>2</v>
      </c>
      <c r="C192" s="187" t="s">
        <v>103</v>
      </c>
      <c r="D192" s="188">
        <v>80.86</v>
      </c>
      <c r="E192" s="114">
        <v>1</v>
      </c>
      <c r="F192" s="184">
        <v>7277.4</v>
      </c>
      <c r="G192" s="116">
        <v>2506.66</v>
      </c>
      <c r="H192" s="117">
        <v>2264.08</v>
      </c>
      <c r="I192" s="116">
        <v>2506.66</v>
      </c>
      <c r="J192" s="184">
        <v>0</v>
      </c>
      <c r="K192" s="116">
        <v>0</v>
      </c>
      <c r="L192" s="116">
        <v>0</v>
      </c>
      <c r="M192" s="116">
        <v>0</v>
      </c>
      <c r="N192" s="116">
        <v>0</v>
      </c>
      <c r="O192" s="116">
        <v>0</v>
      </c>
      <c r="P192" s="116">
        <v>0</v>
      </c>
      <c r="Q192" s="116">
        <v>0</v>
      </c>
      <c r="R192" s="118">
        <v>0</v>
      </c>
    </row>
    <row r="193" spans="2:18" x14ac:dyDescent="0.25">
      <c r="B193" s="232">
        <v>2</v>
      </c>
      <c r="C193" s="187" t="s">
        <v>43</v>
      </c>
      <c r="D193" s="188">
        <v>72.540000000000006</v>
      </c>
      <c r="E193" s="114">
        <v>1</v>
      </c>
      <c r="F193" s="184">
        <v>6528.6</v>
      </c>
      <c r="G193" s="116">
        <v>2248.7399999999998</v>
      </c>
      <c r="H193" s="117">
        <v>2031.12</v>
      </c>
      <c r="I193" s="116">
        <v>2248.7399999999998</v>
      </c>
      <c r="J193" s="184">
        <v>0</v>
      </c>
      <c r="K193" s="116">
        <v>0</v>
      </c>
      <c r="L193" s="116">
        <v>0</v>
      </c>
      <c r="M193" s="116">
        <v>0</v>
      </c>
      <c r="N193" s="116">
        <v>0</v>
      </c>
      <c r="O193" s="116">
        <v>0</v>
      </c>
      <c r="P193" s="116">
        <v>0</v>
      </c>
      <c r="Q193" s="116">
        <v>0</v>
      </c>
      <c r="R193" s="118">
        <v>0</v>
      </c>
    </row>
    <row r="194" spans="2:18" x14ac:dyDescent="0.25">
      <c r="B194" s="232">
        <v>5</v>
      </c>
      <c r="C194" s="187" t="s">
        <v>86</v>
      </c>
      <c r="D194" s="188">
        <v>71.400000000000006</v>
      </c>
      <c r="E194" s="114">
        <v>3</v>
      </c>
      <c r="F194" s="184">
        <v>19278</v>
      </c>
      <c r="G194" s="184">
        <v>6640.2</v>
      </c>
      <c r="H194" s="210">
        <v>5997.6</v>
      </c>
      <c r="I194" s="184">
        <v>6640.2</v>
      </c>
      <c r="J194" s="184">
        <v>0</v>
      </c>
      <c r="K194" s="116">
        <v>0</v>
      </c>
      <c r="L194" s="116">
        <v>0</v>
      </c>
      <c r="M194" s="116">
        <v>0</v>
      </c>
      <c r="N194" s="116">
        <v>0</v>
      </c>
      <c r="O194" s="116">
        <v>0</v>
      </c>
      <c r="P194" s="116">
        <v>0</v>
      </c>
      <c r="Q194" s="116">
        <v>0</v>
      </c>
      <c r="R194" s="118">
        <v>0</v>
      </c>
    </row>
    <row r="195" spans="2:18" x14ac:dyDescent="0.25">
      <c r="B195" s="137"/>
      <c r="C195" s="112" t="s">
        <v>51</v>
      </c>
      <c r="D195" s="113"/>
      <c r="E195" s="114"/>
      <c r="F195" s="184">
        <v>167227.79999999999</v>
      </c>
      <c r="G195" s="149"/>
      <c r="H195" s="117"/>
      <c r="I195" s="116"/>
      <c r="J195" s="116"/>
      <c r="K195" s="116"/>
      <c r="L195" s="116"/>
      <c r="M195" s="116"/>
      <c r="N195" s="116"/>
      <c r="O195" s="116"/>
      <c r="P195" s="116"/>
      <c r="Q195" s="116"/>
      <c r="R195" s="185">
        <v>167227.79999999999</v>
      </c>
    </row>
    <row r="196" spans="2:18" x14ac:dyDescent="0.25">
      <c r="B196" s="137"/>
      <c r="C196" s="112"/>
      <c r="D196" s="113"/>
      <c r="E196" s="114"/>
      <c r="F196" s="116"/>
      <c r="G196" s="116"/>
      <c r="H196" s="117"/>
      <c r="I196" s="116"/>
      <c r="J196" s="116"/>
      <c r="K196" s="116"/>
      <c r="L196" s="116"/>
      <c r="M196" s="116"/>
      <c r="N196" s="116"/>
      <c r="O196" s="116"/>
      <c r="P196" s="116"/>
      <c r="Q196" s="116"/>
      <c r="R196" s="118"/>
    </row>
    <row r="197" spans="2:18" x14ac:dyDescent="0.25">
      <c r="B197" s="137"/>
      <c r="C197" s="493" t="s">
        <v>104</v>
      </c>
      <c r="D197" s="493"/>
      <c r="E197" s="191">
        <v>1</v>
      </c>
      <c r="F197" s="152">
        <v>26061</v>
      </c>
      <c r="G197" s="152">
        <v>2213.4</v>
      </c>
      <c r="H197" s="152">
        <v>1999.2</v>
      </c>
      <c r="I197" s="152">
        <v>2213.4</v>
      </c>
      <c r="J197" s="152">
        <v>2142</v>
      </c>
      <c r="K197" s="152">
        <v>2213.4</v>
      </c>
      <c r="L197" s="152">
        <v>2142</v>
      </c>
      <c r="M197" s="152">
        <v>2213.4</v>
      </c>
      <c r="N197" s="152">
        <v>0</v>
      </c>
      <c r="O197" s="152">
        <v>0</v>
      </c>
      <c r="P197" s="152">
        <v>0</v>
      </c>
      <c r="Q197" s="152">
        <v>0</v>
      </c>
      <c r="R197" s="153">
        <v>10924.2</v>
      </c>
    </row>
    <row r="198" spans="2:18" x14ac:dyDescent="0.25">
      <c r="B198" s="137">
        <v>1</v>
      </c>
      <c r="C198" s="112" t="s">
        <v>60</v>
      </c>
      <c r="D198" s="113">
        <v>71.400000000000006</v>
      </c>
      <c r="E198" s="114">
        <v>1</v>
      </c>
      <c r="F198" s="116">
        <v>15136.8</v>
      </c>
      <c r="G198" s="116">
        <v>2213.4</v>
      </c>
      <c r="H198" s="117">
        <v>1999.2</v>
      </c>
      <c r="I198" s="116">
        <v>2213.4</v>
      </c>
      <c r="J198" s="116">
        <v>2142</v>
      </c>
      <c r="K198" s="116">
        <v>2213.4</v>
      </c>
      <c r="L198" s="116">
        <v>2142</v>
      </c>
      <c r="M198" s="116">
        <v>2213.4</v>
      </c>
      <c r="N198" s="116">
        <v>0</v>
      </c>
      <c r="O198" s="116">
        <v>0</v>
      </c>
      <c r="P198" s="116">
        <v>0</v>
      </c>
      <c r="Q198" s="116">
        <v>0</v>
      </c>
      <c r="R198" s="118">
        <v>0</v>
      </c>
    </row>
    <row r="199" spans="2:18" x14ac:dyDescent="0.25">
      <c r="B199" s="137"/>
      <c r="C199" s="112" t="s">
        <v>51</v>
      </c>
      <c r="D199" s="113"/>
      <c r="E199" s="114"/>
      <c r="F199" s="184">
        <v>10924.2</v>
      </c>
      <c r="G199" s="149"/>
      <c r="H199" s="117"/>
      <c r="I199" s="116"/>
      <c r="J199" s="116"/>
      <c r="K199" s="116"/>
      <c r="L199" s="116"/>
      <c r="M199" s="116"/>
      <c r="N199" s="116"/>
      <c r="O199" s="116"/>
      <c r="P199" s="116"/>
      <c r="Q199" s="116"/>
      <c r="R199" s="118">
        <v>10924.2</v>
      </c>
    </row>
    <row r="200" spans="2:18" x14ac:dyDescent="0.25">
      <c r="B200" s="137"/>
      <c r="C200" s="112"/>
      <c r="D200" s="113"/>
      <c r="E200" s="114"/>
      <c r="F200" s="116"/>
      <c r="G200" s="116"/>
      <c r="H200" s="117"/>
      <c r="I200" s="116"/>
      <c r="J200" s="116"/>
      <c r="K200" s="116"/>
      <c r="L200" s="116"/>
      <c r="M200" s="116"/>
      <c r="N200" s="116"/>
      <c r="O200" s="116"/>
      <c r="P200" s="116"/>
      <c r="Q200" s="116"/>
      <c r="R200" s="118"/>
    </row>
    <row r="201" spans="2:18" x14ac:dyDescent="0.25">
      <c r="B201" s="137"/>
      <c r="C201" s="493" t="s">
        <v>105</v>
      </c>
      <c r="D201" s="493"/>
      <c r="E201" s="191">
        <v>1</v>
      </c>
      <c r="F201" s="152">
        <v>26061</v>
      </c>
      <c r="G201" s="152">
        <v>2213.4</v>
      </c>
      <c r="H201" s="152">
        <v>1999.2</v>
      </c>
      <c r="I201" s="152">
        <v>2213.4</v>
      </c>
      <c r="J201" s="152">
        <v>2142</v>
      </c>
      <c r="K201" s="152">
        <v>2213.4</v>
      </c>
      <c r="L201" s="152">
        <v>2142</v>
      </c>
      <c r="M201" s="152">
        <v>2213.4</v>
      </c>
      <c r="N201" s="152">
        <v>0</v>
      </c>
      <c r="O201" s="152">
        <v>0</v>
      </c>
      <c r="P201" s="152">
        <v>0</v>
      </c>
      <c r="Q201" s="152">
        <v>0</v>
      </c>
      <c r="R201" s="153">
        <v>10924.2</v>
      </c>
    </row>
    <row r="202" spans="2:18" x14ac:dyDescent="0.25">
      <c r="B202" s="137">
        <v>1</v>
      </c>
      <c r="C202" s="112" t="s">
        <v>79</v>
      </c>
      <c r="D202" s="113">
        <v>71.400000000000006</v>
      </c>
      <c r="E202" s="114">
        <v>1</v>
      </c>
      <c r="F202" s="116">
        <v>15136.8</v>
      </c>
      <c r="G202" s="116">
        <v>2213.4</v>
      </c>
      <c r="H202" s="117">
        <v>1999.2</v>
      </c>
      <c r="I202" s="116">
        <v>2213.4</v>
      </c>
      <c r="J202" s="116">
        <v>2142</v>
      </c>
      <c r="K202" s="116">
        <v>2213.4</v>
      </c>
      <c r="L202" s="116">
        <v>2142</v>
      </c>
      <c r="M202" s="116">
        <v>2213.4</v>
      </c>
      <c r="N202" s="116">
        <v>0</v>
      </c>
      <c r="O202" s="116">
        <v>0</v>
      </c>
      <c r="P202" s="116">
        <v>0</v>
      </c>
      <c r="Q202" s="116">
        <v>0</v>
      </c>
      <c r="R202" s="118">
        <v>0</v>
      </c>
    </row>
    <row r="203" spans="2:18" x14ac:dyDescent="0.25">
      <c r="B203" s="137"/>
      <c r="C203" s="112" t="s">
        <v>51</v>
      </c>
      <c r="D203" s="113"/>
      <c r="E203" s="114"/>
      <c r="F203" s="184">
        <v>10924.2</v>
      </c>
      <c r="G203" s="149"/>
      <c r="H203" s="117"/>
      <c r="I203" s="116"/>
      <c r="J203" s="116"/>
      <c r="K203" s="116"/>
      <c r="L203" s="116"/>
      <c r="M203" s="116"/>
      <c r="N203" s="116"/>
      <c r="O203" s="116"/>
      <c r="P203" s="116"/>
      <c r="Q203" s="116"/>
      <c r="R203" s="118">
        <v>10924.2</v>
      </c>
    </row>
    <row r="204" spans="2:18" x14ac:dyDescent="0.25">
      <c r="B204" s="137"/>
      <c r="C204" s="112"/>
      <c r="D204" s="113"/>
      <c r="E204" s="114"/>
      <c r="F204" s="116"/>
      <c r="G204" s="116"/>
      <c r="H204" s="117"/>
      <c r="I204" s="116"/>
      <c r="J204" s="116"/>
      <c r="K204" s="116"/>
      <c r="L204" s="116"/>
      <c r="M204" s="116"/>
      <c r="N204" s="116"/>
      <c r="O204" s="116"/>
      <c r="P204" s="116"/>
      <c r="Q204" s="116"/>
      <c r="R204" s="118"/>
    </row>
    <row r="205" spans="2:18" x14ac:dyDescent="0.25">
      <c r="B205" s="137"/>
      <c r="C205" s="493" t="s">
        <v>106</v>
      </c>
      <c r="D205" s="493"/>
      <c r="E205" s="191">
        <v>1</v>
      </c>
      <c r="F205" s="152">
        <v>26061</v>
      </c>
      <c r="G205" s="152">
        <v>2213.4</v>
      </c>
      <c r="H205" s="152">
        <v>1999.2</v>
      </c>
      <c r="I205" s="152">
        <v>2213.4</v>
      </c>
      <c r="J205" s="152">
        <v>2142</v>
      </c>
      <c r="K205" s="152">
        <v>2213.4</v>
      </c>
      <c r="L205" s="152">
        <v>2142</v>
      </c>
      <c r="M205" s="152">
        <v>2213.4</v>
      </c>
      <c r="N205" s="152">
        <v>0</v>
      </c>
      <c r="O205" s="152">
        <v>0</v>
      </c>
      <c r="P205" s="152">
        <v>0</v>
      </c>
      <c r="Q205" s="152">
        <v>0</v>
      </c>
      <c r="R205" s="153">
        <v>10924.2</v>
      </c>
    </row>
    <row r="206" spans="2:18" x14ac:dyDescent="0.25">
      <c r="B206" s="137">
        <v>1</v>
      </c>
      <c r="C206" s="112" t="s">
        <v>60</v>
      </c>
      <c r="D206" s="113">
        <v>71.400000000000006</v>
      </c>
      <c r="E206" s="114">
        <v>1</v>
      </c>
      <c r="F206" s="116">
        <v>15136.8</v>
      </c>
      <c r="G206" s="116">
        <v>2213.4</v>
      </c>
      <c r="H206" s="117">
        <v>1999.2</v>
      </c>
      <c r="I206" s="116">
        <v>2213.4</v>
      </c>
      <c r="J206" s="116">
        <v>2142</v>
      </c>
      <c r="K206" s="116">
        <v>2213.4</v>
      </c>
      <c r="L206" s="116">
        <v>2142</v>
      </c>
      <c r="M206" s="116">
        <v>2213.4</v>
      </c>
      <c r="N206" s="116">
        <v>0</v>
      </c>
      <c r="O206" s="116">
        <v>0</v>
      </c>
      <c r="P206" s="116">
        <v>0</v>
      </c>
      <c r="Q206" s="116">
        <v>0</v>
      </c>
      <c r="R206" s="118">
        <v>0</v>
      </c>
    </row>
    <row r="207" spans="2:18" x14ac:dyDescent="0.25">
      <c r="B207" s="137"/>
      <c r="C207" s="112" t="s">
        <v>51</v>
      </c>
      <c r="D207" s="113"/>
      <c r="E207" s="114"/>
      <c r="F207" s="184">
        <v>10924.2</v>
      </c>
      <c r="G207" s="149"/>
      <c r="H207" s="117"/>
      <c r="I207" s="116"/>
      <c r="J207" s="116"/>
      <c r="K207" s="116"/>
      <c r="L207" s="116"/>
      <c r="M207" s="116"/>
      <c r="N207" s="116"/>
      <c r="O207" s="116"/>
      <c r="P207" s="116"/>
      <c r="Q207" s="116"/>
      <c r="R207" s="118">
        <v>10924.2</v>
      </c>
    </row>
    <row r="208" spans="2:18" x14ac:dyDescent="0.25">
      <c r="B208" s="137"/>
      <c r="C208" s="112"/>
      <c r="D208" s="113"/>
      <c r="E208" s="114"/>
      <c r="F208" s="116"/>
      <c r="G208" s="116"/>
      <c r="H208" s="117"/>
      <c r="I208" s="116"/>
      <c r="J208" s="116"/>
      <c r="K208" s="116"/>
      <c r="L208" s="116"/>
      <c r="M208" s="116"/>
      <c r="N208" s="116"/>
      <c r="O208" s="116"/>
      <c r="P208" s="116"/>
      <c r="Q208" s="116"/>
      <c r="R208" s="118"/>
    </row>
    <row r="209" spans="2:18" x14ac:dyDescent="0.25">
      <c r="B209" s="137"/>
      <c r="C209" s="493" t="s">
        <v>107</v>
      </c>
      <c r="D209" s="493"/>
      <c r="E209" s="191">
        <v>4</v>
      </c>
      <c r="F209" s="152">
        <v>104244</v>
      </c>
      <c r="G209" s="152">
        <v>8853.6</v>
      </c>
      <c r="H209" s="152">
        <v>7996.8</v>
      </c>
      <c r="I209" s="152">
        <v>8853.6</v>
      </c>
      <c r="J209" s="152">
        <v>8568</v>
      </c>
      <c r="K209" s="152">
        <v>8853.6</v>
      </c>
      <c r="L209" s="152">
        <v>8568</v>
      </c>
      <c r="M209" s="152">
        <v>8853.6</v>
      </c>
      <c r="N209" s="152">
        <v>0</v>
      </c>
      <c r="O209" s="152">
        <v>0</v>
      </c>
      <c r="P209" s="152">
        <v>0</v>
      </c>
      <c r="Q209" s="152">
        <v>0</v>
      </c>
      <c r="R209" s="153">
        <v>43696.800000000003</v>
      </c>
    </row>
    <row r="210" spans="2:18" x14ac:dyDescent="0.25">
      <c r="B210" s="494"/>
      <c r="C210" s="495"/>
      <c r="D210" s="496"/>
      <c r="E210" s="106" t="s">
        <v>59</v>
      </c>
      <c r="F210" s="175">
        <v>0</v>
      </c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3"/>
    </row>
    <row r="211" spans="2:18" x14ac:dyDescent="0.25">
      <c r="B211" s="137">
        <v>1</v>
      </c>
      <c r="C211" s="112" t="s">
        <v>60</v>
      </c>
      <c r="D211" s="113">
        <v>71.400000000000006</v>
      </c>
      <c r="E211" s="114">
        <v>1</v>
      </c>
      <c r="F211" s="116">
        <v>15136.8</v>
      </c>
      <c r="G211" s="116">
        <v>2213.4</v>
      </c>
      <c r="H211" s="117">
        <v>1999.2</v>
      </c>
      <c r="I211" s="116">
        <v>2213.4</v>
      </c>
      <c r="J211" s="116">
        <v>2142</v>
      </c>
      <c r="K211" s="116">
        <v>2213.4</v>
      </c>
      <c r="L211" s="116">
        <v>2142</v>
      </c>
      <c r="M211" s="116">
        <v>2213.4</v>
      </c>
      <c r="N211" s="116">
        <v>0</v>
      </c>
      <c r="O211" s="116">
        <v>0</v>
      </c>
      <c r="P211" s="116">
        <v>0</v>
      </c>
      <c r="Q211" s="116">
        <v>0</v>
      </c>
      <c r="R211" s="118">
        <v>0</v>
      </c>
    </row>
    <row r="212" spans="2:18" x14ac:dyDescent="0.25">
      <c r="B212" s="137">
        <v>2</v>
      </c>
      <c r="C212" s="112" t="s">
        <v>19</v>
      </c>
      <c r="D212" s="113">
        <v>71.400000000000006</v>
      </c>
      <c r="E212" s="114">
        <v>1</v>
      </c>
      <c r="F212" s="116">
        <v>15136.8</v>
      </c>
      <c r="G212" s="116">
        <v>2213.4</v>
      </c>
      <c r="H212" s="117">
        <v>1999.2</v>
      </c>
      <c r="I212" s="116">
        <v>2213.4</v>
      </c>
      <c r="J212" s="116">
        <v>2142</v>
      </c>
      <c r="K212" s="116">
        <v>2213.4</v>
      </c>
      <c r="L212" s="116">
        <v>2142</v>
      </c>
      <c r="M212" s="116">
        <v>2213.4</v>
      </c>
      <c r="N212" s="116">
        <v>0</v>
      </c>
      <c r="O212" s="116">
        <v>0</v>
      </c>
      <c r="P212" s="116">
        <v>0</v>
      </c>
      <c r="Q212" s="116">
        <v>0</v>
      </c>
      <c r="R212" s="118">
        <v>0</v>
      </c>
    </row>
    <row r="213" spans="2:18" x14ac:dyDescent="0.25">
      <c r="B213" s="137">
        <v>3</v>
      </c>
      <c r="C213" s="112" t="s">
        <v>36</v>
      </c>
      <c r="D213" s="113">
        <v>71.400000000000006</v>
      </c>
      <c r="E213" s="114">
        <v>1</v>
      </c>
      <c r="F213" s="116">
        <v>15136.8</v>
      </c>
      <c r="G213" s="116">
        <v>2213.4</v>
      </c>
      <c r="H213" s="117">
        <v>1999.2</v>
      </c>
      <c r="I213" s="116">
        <v>2213.4</v>
      </c>
      <c r="J213" s="116">
        <v>2142</v>
      </c>
      <c r="K213" s="116">
        <v>2213.4</v>
      </c>
      <c r="L213" s="116">
        <v>2142</v>
      </c>
      <c r="M213" s="116">
        <v>2213.4</v>
      </c>
      <c r="N213" s="116">
        <v>0</v>
      </c>
      <c r="O213" s="116">
        <v>0</v>
      </c>
      <c r="P213" s="116">
        <v>0</v>
      </c>
      <c r="Q213" s="116">
        <v>0</v>
      </c>
      <c r="R213" s="118">
        <v>0</v>
      </c>
    </row>
    <row r="214" spans="2:18" x14ac:dyDescent="0.25">
      <c r="B214" s="137">
        <v>4</v>
      </c>
      <c r="C214" s="112" t="s">
        <v>86</v>
      </c>
      <c r="D214" s="113">
        <v>71.400000000000006</v>
      </c>
      <c r="E214" s="114">
        <v>1</v>
      </c>
      <c r="F214" s="116">
        <v>15136.8</v>
      </c>
      <c r="G214" s="116">
        <v>2213.4</v>
      </c>
      <c r="H214" s="117">
        <v>1999.2</v>
      </c>
      <c r="I214" s="116">
        <v>2213.4</v>
      </c>
      <c r="J214" s="116">
        <v>2142</v>
      </c>
      <c r="K214" s="116">
        <v>2213.4</v>
      </c>
      <c r="L214" s="116">
        <v>2142</v>
      </c>
      <c r="M214" s="116">
        <v>2213.4</v>
      </c>
      <c r="N214" s="116">
        <v>0</v>
      </c>
      <c r="O214" s="116">
        <v>0</v>
      </c>
      <c r="P214" s="116">
        <v>0</v>
      </c>
      <c r="Q214" s="116">
        <v>0</v>
      </c>
      <c r="R214" s="118">
        <v>0</v>
      </c>
    </row>
    <row r="215" spans="2:18" x14ac:dyDescent="0.25">
      <c r="B215" s="137"/>
      <c r="C215" s="112" t="s">
        <v>51</v>
      </c>
      <c r="D215" s="113"/>
      <c r="E215" s="114"/>
      <c r="F215" s="116">
        <v>43696.800000000003</v>
      </c>
      <c r="G215" s="116"/>
      <c r="H215" s="117"/>
      <c r="I215" s="116"/>
      <c r="J215" s="116"/>
      <c r="K215" s="116"/>
      <c r="L215" s="116"/>
      <c r="M215" s="116"/>
      <c r="N215" s="116"/>
      <c r="O215" s="116"/>
      <c r="P215" s="116"/>
      <c r="Q215" s="116"/>
      <c r="R215" s="118">
        <v>43696.800000000003</v>
      </c>
    </row>
    <row r="216" spans="2:18" x14ac:dyDescent="0.25">
      <c r="B216" s="137"/>
      <c r="C216" s="112"/>
      <c r="D216" s="113"/>
      <c r="E216" s="114"/>
      <c r="F216" s="116"/>
      <c r="G216" s="116"/>
      <c r="H216" s="117"/>
      <c r="I216" s="116"/>
      <c r="J216" s="116"/>
      <c r="K216" s="116"/>
      <c r="L216" s="116"/>
      <c r="M216" s="116"/>
      <c r="N216" s="116"/>
      <c r="O216" s="116"/>
      <c r="P216" s="116"/>
      <c r="Q216" s="116"/>
      <c r="R216" s="118"/>
    </row>
    <row r="217" spans="2:18" x14ac:dyDescent="0.25">
      <c r="B217" s="137"/>
      <c r="C217" s="493" t="s">
        <v>108</v>
      </c>
      <c r="D217" s="493"/>
      <c r="E217" s="191">
        <v>4</v>
      </c>
      <c r="F217" s="152">
        <v>104661</v>
      </c>
      <c r="G217" s="152">
        <v>8888.94</v>
      </c>
      <c r="H217" s="152">
        <v>8028.72</v>
      </c>
      <c r="I217" s="152">
        <v>8888.94</v>
      </c>
      <c r="J217" s="152">
        <v>8602.2000000000007</v>
      </c>
      <c r="K217" s="152">
        <v>8888.94</v>
      </c>
      <c r="L217" s="152">
        <v>8602.2000000000007</v>
      </c>
      <c r="M217" s="152">
        <v>8888.94</v>
      </c>
      <c r="N217" s="152">
        <v>0</v>
      </c>
      <c r="O217" s="152">
        <v>0</v>
      </c>
      <c r="P217" s="152">
        <v>0</v>
      </c>
      <c r="Q217" s="152">
        <v>0</v>
      </c>
      <c r="R217" s="234">
        <v>43872.12</v>
      </c>
    </row>
    <row r="218" spans="2:18" x14ac:dyDescent="0.25">
      <c r="B218" s="137"/>
      <c r="C218" s="154"/>
      <c r="D218" s="154"/>
      <c r="E218" s="106" t="s">
        <v>59</v>
      </c>
      <c r="F218" s="175">
        <v>0</v>
      </c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6"/>
    </row>
    <row r="219" spans="2:18" x14ac:dyDescent="0.25">
      <c r="B219" s="137">
        <v>1</v>
      </c>
      <c r="C219" s="112" t="s">
        <v>109</v>
      </c>
      <c r="D219" s="113">
        <v>72.540000000000006</v>
      </c>
      <c r="E219" s="114">
        <v>1</v>
      </c>
      <c r="F219" s="116">
        <v>15378.48</v>
      </c>
      <c r="G219" s="116">
        <v>2248.7399999999998</v>
      </c>
      <c r="H219" s="117">
        <v>2031.12</v>
      </c>
      <c r="I219" s="116">
        <v>2248.7399999999998</v>
      </c>
      <c r="J219" s="116">
        <v>2176.1999999999998</v>
      </c>
      <c r="K219" s="116">
        <v>2248.7399999999998</v>
      </c>
      <c r="L219" s="116">
        <v>2176.1999999999998</v>
      </c>
      <c r="M219" s="116">
        <v>2248.7399999999998</v>
      </c>
      <c r="N219" s="116">
        <v>0</v>
      </c>
      <c r="O219" s="116">
        <v>0</v>
      </c>
      <c r="P219" s="116">
        <v>0</v>
      </c>
      <c r="Q219" s="116">
        <v>0</v>
      </c>
      <c r="R219" s="118">
        <v>0</v>
      </c>
    </row>
    <row r="220" spans="2:18" x14ac:dyDescent="0.25">
      <c r="B220" s="137">
        <v>2</v>
      </c>
      <c r="C220" s="112" t="s">
        <v>60</v>
      </c>
      <c r="D220" s="113">
        <v>71.400000000000006</v>
      </c>
      <c r="E220" s="114">
        <v>3</v>
      </c>
      <c r="F220" s="116">
        <v>45410.400000000001</v>
      </c>
      <c r="G220" s="116">
        <v>6640.2</v>
      </c>
      <c r="H220" s="117">
        <v>5997.6</v>
      </c>
      <c r="I220" s="116">
        <v>6640.2</v>
      </c>
      <c r="J220" s="116">
        <v>6426</v>
      </c>
      <c r="K220" s="116">
        <v>6640.2</v>
      </c>
      <c r="L220" s="116">
        <v>6426</v>
      </c>
      <c r="M220" s="116">
        <v>6640.2</v>
      </c>
      <c r="N220" s="116">
        <v>0</v>
      </c>
      <c r="O220" s="116">
        <v>0</v>
      </c>
      <c r="P220" s="116">
        <v>0</v>
      </c>
      <c r="Q220" s="116">
        <v>0</v>
      </c>
      <c r="R220" s="118">
        <v>0</v>
      </c>
    </row>
    <row r="221" spans="2:18" ht="15.75" thickBot="1" x14ac:dyDescent="0.3">
      <c r="B221" s="235"/>
      <c r="C221" s="121" t="s">
        <v>51</v>
      </c>
      <c r="D221" s="122"/>
      <c r="E221" s="236"/>
      <c r="F221" s="126">
        <v>43872.12</v>
      </c>
      <c r="G221" s="124"/>
      <c r="H221" s="14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8">
        <v>43872.12</v>
      </c>
    </row>
    <row r="222" spans="2:18" x14ac:dyDescent="0.25">
      <c r="B222" s="237"/>
      <c r="C222" s="497" t="s">
        <v>110</v>
      </c>
      <c r="D222" s="498"/>
      <c r="E222" s="214"/>
      <c r="F222" s="215"/>
      <c r="G222" s="215"/>
      <c r="H222" s="216"/>
      <c r="I222" s="215"/>
      <c r="J222" s="215"/>
      <c r="K222" s="215"/>
      <c r="L222" s="215"/>
      <c r="M222" s="215"/>
      <c r="N222" s="215"/>
      <c r="O222" s="215"/>
      <c r="P222" s="215"/>
      <c r="Q222" s="215"/>
      <c r="R222" s="217"/>
    </row>
    <row r="223" spans="2:18" ht="15.75" thickBot="1" x14ac:dyDescent="0.3">
      <c r="B223" s="74"/>
      <c r="C223" s="489" t="s">
        <v>111</v>
      </c>
      <c r="D223" s="489"/>
      <c r="E223" s="238">
        <v>28</v>
      </c>
      <c r="F223" s="239">
        <v>741393</v>
      </c>
      <c r="G223" s="239">
        <v>62967.199999999997</v>
      </c>
      <c r="H223" s="239">
        <v>56873.599999999999</v>
      </c>
      <c r="I223" s="239">
        <v>62967.199999999997</v>
      </c>
      <c r="J223" s="239">
        <v>60936</v>
      </c>
      <c r="K223" s="239">
        <v>62967.199999999997</v>
      </c>
      <c r="L223" s="239">
        <v>60936</v>
      </c>
      <c r="M223" s="239">
        <v>62967.199999999997</v>
      </c>
      <c r="N223" s="240">
        <v>0</v>
      </c>
      <c r="O223" s="240">
        <v>0</v>
      </c>
      <c r="P223" s="240">
        <v>0</v>
      </c>
      <c r="Q223" s="240">
        <v>0</v>
      </c>
      <c r="R223" s="241">
        <v>310778.59999999998</v>
      </c>
    </row>
    <row r="224" spans="2:18" x14ac:dyDescent="0.25">
      <c r="B224" s="137"/>
      <c r="C224" s="154"/>
      <c r="D224" s="154"/>
      <c r="E224" s="106" t="s">
        <v>59</v>
      </c>
      <c r="F224" s="175">
        <v>0</v>
      </c>
      <c r="G224" s="175"/>
      <c r="H224" s="175"/>
      <c r="I224" s="175"/>
      <c r="J224" s="175"/>
      <c r="K224" s="175"/>
      <c r="L224" s="175"/>
      <c r="M224" s="175"/>
      <c r="N224" s="242"/>
      <c r="O224" s="194"/>
      <c r="P224" s="175"/>
      <c r="Q224" s="175"/>
      <c r="R224" s="176"/>
    </row>
    <row r="225" spans="2:18" x14ac:dyDescent="0.25">
      <c r="B225" s="243">
        <v>1</v>
      </c>
      <c r="C225" s="244" t="s">
        <v>60</v>
      </c>
      <c r="D225" s="179">
        <v>71.400000000000006</v>
      </c>
      <c r="E225" s="180">
        <v>9</v>
      </c>
      <c r="F225" s="182">
        <v>136231.20000000001</v>
      </c>
      <c r="G225" s="184">
        <v>19920.599999999999</v>
      </c>
      <c r="H225" s="210">
        <v>17992.8</v>
      </c>
      <c r="I225" s="184">
        <v>19920.599999999999</v>
      </c>
      <c r="J225" s="184">
        <v>19278</v>
      </c>
      <c r="K225" s="184">
        <v>19920.599999999999</v>
      </c>
      <c r="L225" s="184">
        <v>19278</v>
      </c>
      <c r="M225" s="184">
        <v>19920.599999999999</v>
      </c>
      <c r="N225" s="184">
        <v>0</v>
      </c>
      <c r="O225" s="184">
        <v>0</v>
      </c>
      <c r="P225" s="184">
        <v>0</v>
      </c>
      <c r="Q225" s="184">
        <v>0</v>
      </c>
      <c r="R225" s="185">
        <v>0</v>
      </c>
    </row>
    <row r="226" spans="2:18" x14ac:dyDescent="0.25">
      <c r="B226" s="137">
        <v>2</v>
      </c>
      <c r="C226" s="112" t="s">
        <v>112</v>
      </c>
      <c r="D226" s="113">
        <v>73.59</v>
      </c>
      <c r="E226" s="114">
        <v>1</v>
      </c>
      <c r="F226" s="116">
        <v>15601.08</v>
      </c>
      <c r="G226" s="184">
        <v>2281.29</v>
      </c>
      <c r="H226" s="210">
        <v>2060.52</v>
      </c>
      <c r="I226" s="184">
        <v>2281.29</v>
      </c>
      <c r="J226" s="184">
        <v>2207.6999999999998</v>
      </c>
      <c r="K226" s="184">
        <v>2281.29</v>
      </c>
      <c r="L226" s="184">
        <v>2207.6999999999998</v>
      </c>
      <c r="M226" s="184">
        <v>2281.29</v>
      </c>
      <c r="N226" s="184">
        <v>0</v>
      </c>
      <c r="O226" s="184">
        <v>0</v>
      </c>
      <c r="P226" s="184">
        <v>0</v>
      </c>
      <c r="Q226" s="184">
        <v>0</v>
      </c>
      <c r="R226" s="185">
        <v>0</v>
      </c>
    </row>
    <row r="227" spans="2:18" x14ac:dyDescent="0.25">
      <c r="B227" s="137">
        <v>3</v>
      </c>
      <c r="C227" s="112" t="s">
        <v>76</v>
      </c>
      <c r="D227" s="113">
        <v>74.63</v>
      </c>
      <c r="E227" s="114">
        <v>1</v>
      </c>
      <c r="F227" s="116">
        <v>15821.56</v>
      </c>
      <c r="G227" s="184">
        <v>2313.5300000000002</v>
      </c>
      <c r="H227" s="210">
        <v>2089.64</v>
      </c>
      <c r="I227" s="184">
        <v>2313.5300000000002</v>
      </c>
      <c r="J227" s="184">
        <v>2238.9</v>
      </c>
      <c r="K227" s="184">
        <v>2313.5300000000002</v>
      </c>
      <c r="L227" s="184">
        <v>2238.9</v>
      </c>
      <c r="M227" s="184">
        <v>2313.5300000000002</v>
      </c>
      <c r="N227" s="184">
        <v>0</v>
      </c>
      <c r="O227" s="184">
        <v>0</v>
      </c>
      <c r="P227" s="184">
        <v>0</v>
      </c>
      <c r="Q227" s="184">
        <v>0</v>
      </c>
      <c r="R227" s="185">
        <v>0</v>
      </c>
    </row>
    <row r="228" spans="2:18" x14ac:dyDescent="0.25">
      <c r="B228" s="232">
        <v>4</v>
      </c>
      <c r="C228" s="187" t="s">
        <v>19</v>
      </c>
      <c r="D228" s="188">
        <v>71.400000000000006</v>
      </c>
      <c r="E228" s="114">
        <v>7</v>
      </c>
      <c r="F228" s="184">
        <v>105957.6</v>
      </c>
      <c r="G228" s="184">
        <v>15493.8</v>
      </c>
      <c r="H228" s="210">
        <v>13994.4</v>
      </c>
      <c r="I228" s="184">
        <v>15493.8</v>
      </c>
      <c r="J228" s="184">
        <v>14994</v>
      </c>
      <c r="K228" s="184">
        <v>15493.8</v>
      </c>
      <c r="L228" s="184">
        <v>14994</v>
      </c>
      <c r="M228" s="184">
        <v>15493.8</v>
      </c>
      <c r="N228" s="184">
        <v>0</v>
      </c>
      <c r="O228" s="184">
        <v>0</v>
      </c>
      <c r="P228" s="184">
        <v>0</v>
      </c>
      <c r="Q228" s="184">
        <v>0</v>
      </c>
      <c r="R228" s="185">
        <v>0</v>
      </c>
    </row>
    <row r="229" spans="2:18" x14ac:dyDescent="0.25">
      <c r="B229" s="137">
        <v>6</v>
      </c>
      <c r="C229" s="112" t="s">
        <v>113</v>
      </c>
      <c r="D229" s="113">
        <v>72.540000000000006</v>
      </c>
      <c r="E229" s="114">
        <v>2</v>
      </c>
      <c r="F229" s="116">
        <v>30756.959999999999</v>
      </c>
      <c r="G229" s="184">
        <v>4497.4799999999996</v>
      </c>
      <c r="H229" s="210">
        <v>4062.24</v>
      </c>
      <c r="I229" s="184">
        <v>4497.4799999999996</v>
      </c>
      <c r="J229" s="184">
        <v>4352.3999999999996</v>
      </c>
      <c r="K229" s="184">
        <v>4497.4799999999996</v>
      </c>
      <c r="L229" s="184">
        <v>4352.3999999999996</v>
      </c>
      <c r="M229" s="184">
        <v>4497.4799999999996</v>
      </c>
      <c r="N229" s="184">
        <v>0</v>
      </c>
      <c r="O229" s="184">
        <v>0</v>
      </c>
      <c r="P229" s="184">
        <v>0</v>
      </c>
      <c r="Q229" s="184">
        <v>0</v>
      </c>
      <c r="R229" s="185">
        <v>0</v>
      </c>
    </row>
    <row r="230" spans="2:18" x14ac:dyDescent="0.25">
      <c r="B230" s="137">
        <v>7</v>
      </c>
      <c r="C230" s="112" t="s">
        <v>62</v>
      </c>
      <c r="D230" s="113">
        <v>78.25</v>
      </c>
      <c r="E230" s="114">
        <v>2</v>
      </c>
      <c r="F230" s="116">
        <v>33178</v>
      </c>
      <c r="G230" s="184">
        <v>4851.5</v>
      </c>
      <c r="H230" s="210">
        <v>4382</v>
      </c>
      <c r="I230" s="184">
        <v>4851.5</v>
      </c>
      <c r="J230" s="184">
        <v>4695</v>
      </c>
      <c r="K230" s="184">
        <v>4851.5</v>
      </c>
      <c r="L230" s="184">
        <v>4695</v>
      </c>
      <c r="M230" s="184">
        <v>4851.5</v>
      </c>
      <c r="N230" s="184">
        <v>0</v>
      </c>
      <c r="O230" s="184">
        <v>0</v>
      </c>
      <c r="P230" s="184">
        <v>0</v>
      </c>
      <c r="Q230" s="184">
        <v>0</v>
      </c>
      <c r="R230" s="185">
        <v>0</v>
      </c>
    </row>
    <row r="231" spans="2:18" x14ac:dyDescent="0.25">
      <c r="B231" s="137">
        <v>8</v>
      </c>
      <c r="C231" s="112" t="s">
        <v>63</v>
      </c>
      <c r="D231" s="113">
        <v>72.540000000000006</v>
      </c>
      <c r="E231" s="114">
        <v>1</v>
      </c>
      <c r="F231" s="116">
        <v>15378.48</v>
      </c>
      <c r="G231" s="184">
        <v>2248.7399999999998</v>
      </c>
      <c r="H231" s="210">
        <v>2031.12</v>
      </c>
      <c r="I231" s="184">
        <v>2248.7399999999998</v>
      </c>
      <c r="J231" s="184">
        <v>2176.1999999999998</v>
      </c>
      <c r="K231" s="184">
        <v>2248.7399999999998</v>
      </c>
      <c r="L231" s="184">
        <v>2176.1999999999998</v>
      </c>
      <c r="M231" s="184">
        <v>2248.7399999999998</v>
      </c>
      <c r="N231" s="184">
        <v>0</v>
      </c>
      <c r="O231" s="184">
        <v>0</v>
      </c>
      <c r="P231" s="184">
        <v>0</v>
      </c>
      <c r="Q231" s="184">
        <v>0</v>
      </c>
      <c r="R231" s="185">
        <v>0</v>
      </c>
    </row>
    <row r="232" spans="2:18" x14ac:dyDescent="0.25">
      <c r="B232" s="137">
        <v>9</v>
      </c>
      <c r="C232" s="112" t="s">
        <v>114</v>
      </c>
      <c r="D232" s="113">
        <v>71.400000000000006</v>
      </c>
      <c r="E232" s="114">
        <v>4</v>
      </c>
      <c r="F232" s="116">
        <v>60547.199999999997</v>
      </c>
      <c r="G232" s="184">
        <v>8853.6</v>
      </c>
      <c r="H232" s="210">
        <v>7996.8</v>
      </c>
      <c r="I232" s="184">
        <v>8853.6</v>
      </c>
      <c r="J232" s="184">
        <v>8568</v>
      </c>
      <c r="K232" s="184">
        <v>8853.6</v>
      </c>
      <c r="L232" s="184">
        <v>8568</v>
      </c>
      <c r="M232" s="184">
        <v>8853.6</v>
      </c>
      <c r="N232" s="184">
        <v>0</v>
      </c>
      <c r="O232" s="184">
        <v>0</v>
      </c>
      <c r="P232" s="184">
        <v>0</v>
      </c>
      <c r="Q232" s="184">
        <v>0</v>
      </c>
      <c r="R232" s="185">
        <v>0</v>
      </c>
    </row>
    <row r="233" spans="2:18" x14ac:dyDescent="0.25">
      <c r="B233" s="137">
        <v>10</v>
      </c>
      <c r="C233" s="112" t="s">
        <v>61</v>
      </c>
      <c r="D233" s="113">
        <v>80.86</v>
      </c>
      <c r="E233" s="114">
        <v>1</v>
      </c>
      <c r="F233" s="116">
        <v>17142.32</v>
      </c>
      <c r="G233" s="184">
        <v>2506.66</v>
      </c>
      <c r="H233" s="210">
        <v>2264.08</v>
      </c>
      <c r="I233" s="184">
        <v>2506.66</v>
      </c>
      <c r="J233" s="184">
        <v>2425.8000000000002</v>
      </c>
      <c r="K233" s="184">
        <v>2506.66</v>
      </c>
      <c r="L233" s="184">
        <v>2425.8000000000002</v>
      </c>
      <c r="M233" s="184">
        <v>2506.66</v>
      </c>
      <c r="N233" s="184">
        <v>0</v>
      </c>
      <c r="O233" s="184">
        <v>0</v>
      </c>
      <c r="P233" s="184">
        <v>0</v>
      </c>
      <c r="Q233" s="184">
        <v>0</v>
      </c>
      <c r="R233" s="185">
        <v>0</v>
      </c>
    </row>
    <row r="234" spans="2:18" ht="15.75" thickBot="1" x14ac:dyDescent="0.3">
      <c r="B234" s="245"/>
      <c r="C234" s="246" t="s">
        <v>51</v>
      </c>
      <c r="D234" s="247"/>
      <c r="E234" s="248"/>
      <c r="F234" s="249">
        <v>310778.59999999998</v>
      </c>
      <c r="G234" s="249"/>
      <c r="H234" s="250"/>
      <c r="I234" s="249"/>
      <c r="J234" s="251"/>
      <c r="K234" s="252"/>
      <c r="L234" s="252"/>
      <c r="M234" s="252"/>
      <c r="N234" s="252"/>
      <c r="O234" s="252"/>
      <c r="P234" s="252"/>
      <c r="Q234" s="252"/>
      <c r="R234" s="253">
        <v>310778.59999999998</v>
      </c>
    </row>
    <row r="235" spans="2:18" x14ac:dyDescent="0.25">
      <c r="B235" s="237"/>
      <c r="C235" s="499" t="s">
        <v>115</v>
      </c>
      <c r="D235" s="500"/>
      <c r="E235" s="214"/>
      <c r="F235" s="215"/>
      <c r="G235" s="215"/>
      <c r="H235" s="216"/>
      <c r="I235" s="215"/>
      <c r="J235" s="215"/>
      <c r="K235" s="215"/>
      <c r="L235" s="215"/>
      <c r="M235" s="215"/>
      <c r="N235" s="215"/>
      <c r="O235" s="215"/>
      <c r="P235" s="215"/>
      <c r="Q235" s="215"/>
      <c r="R235" s="217"/>
    </row>
    <row r="236" spans="2:18" ht="15.75" thickBot="1" x14ac:dyDescent="0.3">
      <c r="B236" s="254"/>
      <c r="C236" s="501" t="s">
        <v>116</v>
      </c>
      <c r="D236" s="501"/>
      <c r="E236" s="255">
        <v>112</v>
      </c>
      <c r="F236" s="256">
        <v>2861116</v>
      </c>
      <c r="G236" s="256">
        <v>253608.21</v>
      </c>
      <c r="H236" s="256">
        <v>229065.48</v>
      </c>
      <c r="I236" s="256">
        <v>253608.21</v>
      </c>
      <c r="J236" s="256">
        <v>245427.3</v>
      </c>
      <c r="K236" s="256">
        <v>253608.21</v>
      </c>
      <c r="L236" s="256">
        <v>245427.3</v>
      </c>
      <c r="M236" s="256">
        <v>253608.21</v>
      </c>
      <c r="N236" s="256">
        <v>0</v>
      </c>
      <c r="O236" s="256">
        <v>0</v>
      </c>
      <c r="P236" s="256">
        <v>0</v>
      </c>
      <c r="Q236" s="256">
        <v>0</v>
      </c>
      <c r="R236" s="257">
        <v>1126763.08</v>
      </c>
    </row>
    <row r="237" spans="2:18" x14ac:dyDescent="0.25">
      <c r="B237" s="137"/>
      <c r="C237" s="154"/>
      <c r="D237" s="154"/>
      <c r="E237" s="106" t="s">
        <v>59</v>
      </c>
      <c r="F237" s="222">
        <v>0</v>
      </c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6"/>
    </row>
    <row r="238" spans="2:18" x14ac:dyDescent="0.25">
      <c r="B238" s="258">
        <v>1</v>
      </c>
      <c r="C238" s="259" t="s">
        <v>69</v>
      </c>
      <c r="D238" s="227">
        <v>72.540000000000006</v>
      </c>
      <c r="E238" s="228">
        <v>34</v>
      </c>
      <c r="F238" s="182">
        <v>522868.32</v>
      </c>
      <c r="G238" s="184">
        <v>76457.16</v>
      </c>
      <c r="H238" s="210">
        <v>69058.080000000002</v>
      </c>
      <c r="I238" s="184">
        <v>76457.16</v>
      </c>
      <c r="J238" s="184">
        <v>73990.8</v>
      </c>
      <c r="K238" s="184">
        <v>76457.16</v>
      </c>
      <c r="L238" s="184">
        <v>73990.8</v>
      </c>
      <c r="M238" s="184">
        <v>76457.16</v>
      </c>
      <c r="N238" s="184">
        <v>0</v>
      </c>
      <c r="O238" s="184">
        <v>0</v>
      </c>
      <c r="P238" s="184">
        <v>0</v>
      </c>
      <c r="Q238" s="184">
        <v>0</v>
      </c>
      <c r="R238" s="185">
        <v>0</v>
      </c>
    </row>
    <row r="239" spans="2:18" x14ac:dyDescent="0.25">
      <c r="B239" s="137">
        <v>2</v>
      </c>
      <c r="C239" s="260" t="s">
        <v>117</v>
      </c>
      <c r="D239" s="113">
        <v>73.59</v>
      </c>
      <c r="E239" s="114">
        <v>2</v>
      </c>
      <c r="F239" s="184">
        <v>31202.16</v>
      </c>
      <c r="G239" s="184">
        <v>4562.58</v>
      </c>
      <c r="H239" s="210">
        <v>4121.04</v>
      </c>
      <c r="I239" s="184">
        <v>4562.58</v>
      </c>
      <c r="J239" s="184">
        <v>4415.3999999999996</v>
      </c>
      <c r="K239" s="184">
        <v>4562.58</v>
      </c>
      <c r="L239" s="184">
        <v>4415.3999999999996</v>
      </c>
      <c r="M239" s="184">
        <v>4562.58</v>
      </c>
      <c r="N239" s="184">
        <v>0</v>
      </c>
      <c r="O239" s="184">
        <v>0</v>
      </c>
      <c r="P239" s="184">
        <v>0</v>
      </c>
      <c r="Q239" s="184">
        <v>0</v>
      </c>
      <c r="R239" s="185">
        <v>0</v>
      </c>
    </row>
    <row r="240" spans="2:18" x14ac:dyDescent="0.25">
      <c r="B240" s="137">
        <v>3</v>
      </c>
      <c r="C240" s="260" t="s">
        <v>118</v>
      </c>
      <c r="D240" s="113">
        <v>71.400000000000006</v>
      </c>
      <c r="E240" s="114">
        <v>29</v>
      </c>
      <c r="F240" s="184">
        <v>438967.2</v>
      </c>
      <c r="G240" s="184">
        <v>64188.6</v>
      </c>
      <c r="H240" s="210">
        <v>57976.800000000003</v>
      </c>
      <c r="I240" s="184">
        <v>64188.6</v>
      </c>
      <c r="J240" s="184">
        <v>62118</v>
      </c>
      <c r="K240" s="184">
        <v>64188.6</v>
      </c>
      <c r="L240" s="184">
        <v>62118</v>
      </c>
      <c r="M240" s="184">
        <v>64188.6</v>
      </c>
      <c r="N240" s="184">
        <v>0</v>
      </c>
      <c r="O240" s="184">
        <v>0</v>
      </c>
      <c r="P240" s="184">
        <v>0</v>
      </c>
      <c r="Q240" s="184">
        <v>0</v>
      </c>
      <c r="R240" s="185">
        <v>0</v>
      </c>
    </row>
    <row r="241" spans="2:18" x14ac:dyDescent="0.25">
      <c r="B241" s="232">
        <v>4</v>
      </c>
      <c r="C241" s="261" t="s">
        <v>74</v>
      </c>
      <c r="D241" s="188">
        <v>71.400000000000006</v>
      </c>
      <c r="E241" s="114">
        <v>2</v>
      </c>
      <c r="F241" s="184">
        <v>30273.599999999999</v>
      </c>
      <c r="G241" s="184">
        <v>4426.8</v>
      </c>
      <c r="H241" s="210">
        <v>3998.4</v>
      </c>
      <c r="I241" s="184">
        <v>4426.8</v>
      </c>
      <c r="J241" s="184">
        <v>4284</v>
      </c>
      <c r="K241" s="184">
        <v>4426.8</v>
      </c>
      <c r="L241" s="184">
        <v>4284</v>
      </c>
      <c r="M241" s="184">
        <v>4426.8</v>
      </c>
      <c r="N241" s="184">
        <v>0</v>
      </c>
      <c r="O241" s="184">
        <v>0</v>
      </c>
      <c r="P241" s="184">
        <v>0</v>
      </c>
      <c r="Q241" s="184">
        <v>0</v>
      </c>
      <c r="R241" s="185">
        <v>0</v>
      </c>
    </row>
    <row r="242" spans="2:18" x14ac:dyDescent="0.25">
      <c r="B242" s="258">
        <v>5</v>
      </c>
      <c r="C242" s="262" t="s">
        <v>119</v>
      </c>
      <c r="D242" s="188">
        <v>71.400000000000006</v>
      </c>
      <c r="E242" s="114">
        <v>1</v>
      </c>
      <c r="F242" s="184">
        <v>15136.8</v>
      </c>
      <c r="G242" s="184">
        <v>2213.4</v>
      </c>
      <c r="H242" s="210">
        <v>1999.2</v>
      </c>
      <c r="I242" s="184">
        <v>2213.4</v>
      </c>
      <c r="J242" s="184">
        <v>2142</v>
      </c>
      <c r="K242" s="184">
        <v>2213.4</v>
      </c>
      <c r="L242" s="184">
        <v>2142</v>
      </c>
      <c r="M242" s="184">
        <v>2213.4</v>
      </c>
      <c r="N242" s="184">
        <v>0</v>
      </c>
      <c r="O242" s="184">
        <v>0</v>
      </c>
      <c r="P242" s="184">
        <v>0</v>
      </c>
      <c r="Q242" s="184">
        <v>0</v>
      </c>
      <c r="R242" s="185">
        <v>0</v>
      </c>
    </row>
    <row r="243" spans="2:18" x14ac:dyDescent="0.25">
      <c r="B243" s="137">
        <v>6</v>
      </c>
      <c r="C243" s="262" t="s">
        <v>120</v>
      </c>
      <c r="D243" s="188">
        <v>71.400000000000006</v>
      </c>
      <c r="E243" s="114">
        <v>1</v>
      </c>
      <c r="F243" s="184">
        <v>15136.8</v>
      </c>
      <c r="G243" s="184">
        <v>2213.4</v>
      </c>
      <c r="H243" s="210">
        <v>1999.2</v>
      </c>
      <c r="I243" s="184">
        <v>2213.4</v>
      </c>
      <c r="J243" s="184">
        <v>2142</v>
      </c>
      <c r="K243" s="184">
        <v>2213.4</v>
      </c>
      <c r="L243" s="184">
        <v>2142</v>
      </c>
      <c r="M243" s="184">
        <v>2213.4</v>
      </c>
      <c r="N243" s="184">
        <v>0</v>
      </c>
      <c r="O243" s="184">
        <v>0</v>
      </c>
      <c r="P243" s="184">
        <v>0</v>
      </c>
      <c r="Q243" s="184">
        <v>0</v>
      </c>
      <c r="R243" s="185">
        <v>0</v>
      </c>
    </row>
    <row r="244" spans="2:18" x14ac:dyDescent="0.25">
      <c r="B244" s="137">
        <v>7</v>
      </c>
      <c r="C244" s="262" t="s">
        <v>60</v>
      </c>
      <c r="D244" s="188">
        <v>71.400000000000006</v>
      </c>
      <c r="E244" s="114">
        <v>9</v>
      </c>
      <c r="F244" s="184">
        <v>136231.20000000001</v>
      </c>
      <c r="G244" s="184">
        <v>19920.599999999999</v>
      </c>
      <c r="H244" s="210">
        <v>17992.8</v>
      </c>
      <c r="I244" s="184">
        <v>19920.599999999999</v>
      </c>
      <c r="J244" s="184">
        <v>19278</v>
      </c>
      <c r="K244" s="184">
        <v>19920.599999999999</v>
      </c>
      <c r="L244" s="184">
        <v>19278</v>
      </c>
      <c r="M244" s="184">
        <v>19920.599999999999</v>
      </c>
      <c r="N244" s="184">
        <v>0</v>
      </c>
      <c r="O244" s="184">
        <v>0</v>
      </c>
      <c r="P244" s="184">
        <v>0</v>
      </c>
      <c r="Q244" s="184">
        <v>0</v>
      </c>
      <c r="R244" s="185">
        <v>0</v>
      </c>
    </row>
    <row r="245" spans="2:18" x14ac:dyDescent="0.25">
      <c r="B245" s="232">
        <v>8</v>
      </c>
      <c r="C245" s="262" t="s">
        <v>89</v>
      </c>
      <c r="D245" s="188">
        <v>72.540000000000006</v>
      </c>
      <c r="E245" s="114">
        <v>3</v>
      </c>
      <c r="F245" s="184">
        <v>46135.44</v>
      </c>
      <c r="G245" s="184">
        <v>6746.22</v>
      </c>
      <c r="H245" s="210">
        <v>6093.36</v>
      </c>
      <c r="I245" s="184">
        <v>6746.22</v>
      </c>
      <c r="J245" s="184">
        <v>6528.6</v>
      </c>
      <c r="K245" s="184">
        <v>6746.22</v>
      </c>
      <c r="L245" s="184">
        <v>6528.6</v>
      </c>
      <c r="M245" s="184">
        <v>6746.22</v>
      </c>
      <c r="N245" s="184">
        <v>0</v>
      </c>
      <c r="O245" s="184">
        <v>0</v>
      </c>
      <c r="P245" s="184">
        <v>0</v>
      </c>
      <c r="Q245" s="184">
        <v>0</v>
      </c>
      <c r="R245" s="185">
        <v>0</v>
      </c>
    </row>
    <row r="246" spans="2:18" x14ac:dyDescent="0.25">
      <c r="B246" s="258">
        <v>9</v>
      </c>
      <c r="C246" s="262" t="s">
        <v>101</v>
      </c>
      <c r="D246" s="188">
        <v>77.59</v>
      </c>
      <c r="E246" s="114">
        <v>1</v>
      </c>
      <c r="F246" s="184">
        <v>16449.080000000002</v>
      </c>
      <c r="G246" s="184">
        <v>2405.29</v>
      </c>
      <c r="H246" s="210">
        <v>2172.52</v>
      </c>
      <c r="I246" s="184">
        <v>2405.29</v>
      </c>
      <c r="J246" s="184">
        <v>2327.6999999999998</v>
      </c>
      <c r="K246" s="184">
        <v>2405.29</v>
      </c>
      <c r="L246" s="184">
        <v>2327.6999999999998</v>
      </c>
      <c r="M246" s="184">
        <v>2405.29</v>
      </c>
      <c r="N246" s="184">
        <v>0</v>
      </c>
      <c r="O246" s="184">
        <v>0</v>
      </c>
      <c r="P246" s="184">
        <v>0</v>
      </c>
      <c r="Q246" s="184">
        <v>0</v>
      </c>
      <c r="R246" s="185">
        <v>0</v>
      </c>
    </row>
    <row r="247" spans="2:18" x14ac:dyDescent="0.25">
      <c r="B247" s="137">
        <v>10</v>
      </c>
      <c r="C247" s="262" t="s">
        <v>19</v>
      </c>
      <c r="D247" s="188">
        <v>71.400000000000006</v>
      </c>
      <c r="E247" s="114">
        <v>7</v>
      </c>
      <c r="F247" s="184">
        <v>105957.6</v>
      </c>
      <c r="G247" s="184">
        <v>15493.8</v>
      </c>
      <c r="H247" s="210">
        <v>13994.4</v>
      </c>
      <c r="I247" s="184">
        <v>15493.8</v>
      </c>
      <c r="J247" s="184">
        <v>14994</v>
      </c>
      <c r="K247" s="184">
        <v>15493.8</v>
      </c>
      <c r="L247" s="184">
        <v>14994</v>
      </c>
      <c r="M247" s="184">
        <v>15493.8</v>
      </c>
      <c r="N247" s="184">
        <v>0</v>
      </c>
      <c r="O247" s="184">
        <v>0</v>
      </c>
      <c r="P247" s="184">
        <v>0</v>
      </c>
      <c r="Q247" s="184">
        <v>0</v>
      </c>
      <c r="R247" s="185">
        <v>0</v>
      </c>
    </row>
    <row r="248" spans="2:18" x14ac:dyDescent="0.25">
      <c r="B248" s="137">
        <v>11</v>
      </c>
      <c r="C248" s="260" t="s">
        <v>121</v>
      </c>
      <c r="D248" s="113">
        <v>73.59</v>
      </c>
      <c r="E248" s="114">
        <v>1</v>
      </c>
      <c r="F248" s="184">
        <v>15601.08</v>
      </c>
      <c r="G248" s="184">
        <v>2281.29</v>
      </c>
      <c r="H248" s="210">
        <v>2060.52</v>
      </c>
      <c r="I248" s="184">
        <v>2281.29</v>
      </c>
      <c r="J248" s="184">
        <v>2207.6999999999998</v>
      </c>
      <c r="K248" s="184">
        <v>2281.29</v>
      </c>
      <c r="L248" s="184">
        <v>2207.6999999999998</v>
      </c>
      <c r="M248" s="184">
        <v>2281.29</v>
      </c>
      <c r="N248" s="184">
        <v>0</v>
      </c>
      <c r="O248" s="184">
        <v>0</v>
      </c>
      <c r="P248" s="184">
        <v>0</v>
      </c>
      <c r="Q248" s="184">
        <v>0</v>
      </c>
      <c r="R248" s="185">
        <v>0</v>
      </c>
    </row>
    <row r="249" spans="2:18" x14ac:dyDescent="0.25">
      <c r="B249" s="232">
        <v>12</v>
      </c>
      <c r="C249" s="260" t="s">
        <v>39</v>
      </c>
      <c r="D249" s="113">
        <v>75.64</v>
      </c>
      <c r="E249" s="263">
        <v>1</v>
      </c>
      <c r="F249" s="184">
        <v>16035.68</v>
      </c>
      <c r="G249" s="184">
        <v>2344.84</v>
      </c>
      <c r="H249" s="210">
        <v>2117.92</v>
      </c>
      <c r="I249" s="184">
        <v>2344.84</v>
      </c>
      <c r="J249" s="184">
        <v>2269.1999999999998</v>
      </c>
      <c r="K249" s="184">
        <v>2344.84</v>
      </c>
      <c r="L249" s="184">
        <v>2269.1999999999998</v>
      </c>
      <c r="M249" s="184">
        <v>2344.84</v>
      </c>
      <c r="N249" s="184">
        <v>0</v>
      </c>
      <c r="O249" s="184">
        <v>0</v>
      </c>
      <c r="P249" s="184">
        <v>0</v>
      </c>
      <c r="Q249" s="184">
        <v>0</v>
      </c>
      <c r="R249" s="185">
        <v>0</v>
      </c>
    </row>
    <row r="250" spans="2:18" x14ac:dyDescent="0.25">
      <c r="B250" s="258">
        <v>13</v>
      </c>
      <c r="C250" s="260" t="s">
        <v>36</v>
      </c>
      <c r="D250" s="113">
        <v>71.400000000000006</v>
      </c>
      <c r="E250" s="114">
        <v>1</v>
      </c>
      <c r="F250" s="184">
        <v>15136.8</v>
      </c>
      <c r="G250" s="184">
        <v>2213.4</v>
      </c>
      <c r="H250" s="210">
        <v>1999.2</v>
      </c>
      <c r="I250" s="184">
        <v>2213.4</v>
      </c>
      <c r="J250" s="184">
        <v>2142</v>
      </c>
      <c r="K250" s="184">
        <v>2213.4</v>
      </c>
      <c r="L250" s="184">
        <v>2142</v>
      </c>
      <c r="M250" s="184">
        <v>2213.4</v>
      </c>
      <c r="N250" s="184">
        <v>0</v>
      </c>
      <c r="O250" s="184">
        <v>0</v>
      </c>
      <c r="P250" s="184">
        <v>0</v>
      </c>
      <c r="Q250" s="184">
        <v>0</v>
      </c>
      <c r="R250" s="185">
        <v>0</v>
      </c>
    </row>
    <row r="251" spans="2:18" x14ac:dyDescent="0.25">
      <c r="B251" s="137">
        <v>14</v>
      </c>
      <c r="C251" s="260" t="s">
        <v>62</v>
      </c>
      <c r="D251" s="113">
        <v>78.25</v>
      </c>
      <c r="E251" s="114">
        <v>9</v>
      </c>
      <c r="F251" s="184">
        <v>149301</v>
      </c>
      <c r="G251" s="184">
        <v>21831.75</v>
      </c>
      <c r="H251" s="210">
        <v>19719</v>
      </c>
      <c r="I251" s="184">
        <v>21831.75</v>
      </c>
      <c r="J251" s="184">
        <v>21127.5</v>
      </c>
      <c r="K251" s="184">
        <v>21831.75</v>
      </c>
      <c r="L251" s="184">
        <v>21127.5</v>
      </c>
      <c r="M251" s="184">
        <v>21831.75</v>
      </c>
      <c r="N251" s="184">
        <v>0</v>
      </c>
      <c r="O251" s="184">
        <v>0</v>
      </c>
      <c r="P251" s="184">
        <v>0</v>
      </c>
      <c r="Q251" s="184">
        <v>0</v>
      </c>
      <c r="R251" s="185">
        <v>0</v>
      </c>
    </row>
    <row r="252" spans="2:18" x14ac:dyDescent="0.25">
      <c r="B252" s="137">
        <v>15</v>
      </c>
      <c r="C252" s="260" t="s">
        <v>63</v>
      </c>
      <c r="D252" s="113">
        <v>72.540000000000006</v>
      </c>
      <c r="E252" s="114">
        <v>1</v>
      </c>
      <c r="F252" s="184">
        <v>15378.48</v>
      </c>
      <c r="G252" s="184">
        <v>2248.7399999999998</v>
      </c>
      <c r="H252" s="210">
        <v>2031.12</v>
      </c>
      <c r="I252" s="184">
        <v>2248.7399999999998</v>
      </c>
      <c r="J252" s="184">
        <v>2176.1999999999998</v>
      </c>
      <c r="K252" s="184">
        <v>2248.7399999999998</v>
      </c>
      <c r="L252" s="184">
        <v>2176.1999999999998</v>
      </c>
      <c r="M252" s="184">
        <v>2248.7399999999998</v>
      </c>
      <c r="N252" s="184">
        <v>0</v>
      </c>
      <c r="O252" s="184">
        <v>0</v>
      </c>
      <c r="P252" s="184">
        <v>0</v>
      </c>
      <c r="Q252" s="184">
        <v>0</v>
      </c>
      <c r="R252" s="185">
        <v>0</v>
      </c>
    </row>
    <row r="253" spans="2:18" x14ac:dyDescent="0.25">
      <c r="B253" s="232">
        <v>16</v>
      </c>
      <c r="C253" s="260" t="s">
        <v>86</v>
      </c>
      <c r="D253" s="113">
        <v>71.400000000000006</v>
      </c>
      <c r="E253" s="114">
        <v>2</v>
      </c>
      <c r="F253" s="184">
        <v>30273.599999999999</v>
      </c>
      <c r="G253" s="184">
        <v>4426.8</v>
      </c>
      <c r="H253" s="210">
        <v>3998.4</v>
      </c>
      <c r="I253" s="184">
        <v>4426.8</v>
      </c>
      <c r="J253" s="184">
        <v>4284</v>
      </c>
      <c r="K253" s="184">
        <v>4426.8</v>
      </c>
      <c r="L253" s="184">
        <v>4284</v>
      </c>
      <c r="M253" s="184">
        <v>4426.8</v>
      </c>
      <c r="N253" s="184">
        <v>0</v>
      </c>
      <c r="O253" s="184">
        <v>0</v>
      </c>
      <c r="P253" s="184">
        <v>0</v>
      </c>
      <c r="Q253" s="184">
        <v>0</v>
      </c>
      <c r="R253" s="185">
        <v>0</v>
      </c>
    </row>
    <row r="254" spans="2:18" ht="25.5" x14ac:dyDescent="0.25">
      <c r="B254" s="258">
        <v>17</v>
      </c>
      <c r="C254" s="260" t="s">
        <v>65</v>
      </c>
      <c r="D254" s="113">
        <v>75.64</v>
      </c>
      <c r="E254" s="114">
        <v>1</v>
      </c>
      <c r="F254" s="184">
        <v>16035.68</v>
      </c>
      <c r="G254" s="184">
        <v>2344.84</v>
      </c>
      <c r="H254" s="210">
        <v>2117.92</v>
      </c>
      <c r="I254" s="184">
        <v>2344.84</v>
      </c>
      <c r="J254" s="184">
        <v>2269.1999999999998</v>
      </c>
      <c r="K254" s="184">
        <v>2344.84</v>
      </c>
      <c r="L254" s="184">
        <v>2269.1999999999998</v>
      </c>
      <c r="M254" s="184">
        <v>2344.84</v>
      </c>
      <c r="N254" s="184">
        <v>0</v>
      </c>
      <c r="O254" s="184">
        <v>0</v>
      </c>
      <c r="P254" s="184">
        <v>0</v>
      </c>
      <c r="Q254" s="184">
        <v>0</v>
      </c>
      <c r="R254" s="185">
        <v>0</v>
      </c>
    </row>
    <row r="255" spans="2:18" x14ac:dyDescent="0.25">
      <c r="B255" s="258">
        <v>18</v>
      </c>
      <c r="C255" s="260" t="s">
        <v>122</v>
      </c>
      <c r="D255" s="113">
        <v>72.540000000000006</v>
      </c>
      <c r="E255" s="114">
        <v>1</v>
      </c>
      <c r="F255" s="184">
        <v>15378.48</v>
      </c>
      <c r="G255" s="184">
        <v>2248.7399999999998</v>
      </c>
      <c r="H255" s="210">
        <v>2031.12</v>
      </c>
      <c r="I255" s="184">
        <v>2248.7399999999998</v>
      </c>
      <c r="J255" s="184">
        <v>2176.1999999999998</v>
      </c>
      <c r="K255" s="184">
        <v>2248.7399999999998</v>
      </c>
      <c r="L255" s="184">
        <v>2176.1999999999998</v>
      </c>
      <c r="M255" s="184">
        <v>2248.7399999999998</v>
      </c>
      <c r="N255" s="184">
        <v>0</v>
      </c>
      <c r="O255" s="184">
        <v>0</v>
      </c>
      <c r="P255" s="184">
        <v>0</v>
      </c>
      <c r="Q255" s="184"/>
      <c r="R255" s="185">
        <v>0</v>
      </c>
    </row>
    <row r="256" spans="2:18" x14ac:dyDescent="0.25">
      <c r="B256" s="137">
        <v>19</v>
      </c>
      <c r="C256" s="260" t="s">
        <v>61</v>
      </c>
      <c r="D256" s="113">
        <v>80.86</v>
      </c>
      <c r="E256" s="114">
        <v>6</v>
      </c>
      <c r="F256" s="184">
        <v>102853.92</v>
      </c>
      <c r="G256" s="184">
        <v>15039.96</v>
      </c>
      <c r="H256" s="210">
        <v>13584.48</v>
      </c>
      <c r="I256" s="184">
        <v>15039.96</v>
      </c>
      <c r="J256" s="184">
        <v>14554.8</v>
      </c>
      <c r="K256" s="184">
        <v>15039.96</v>
      </c>
      <c r="L256" s="184">
        <v>14554.8</v>
      </c>
      <c r="M256" s="184">
        <v>15039.96</v>
      </c>
      <c r="N256" s="184">
        <v>0</v>
      </c>
      <c r="O256" s="184">
        <v>0</v>
      </c>
      <c r="P256" s="184">
        <v>0</v>
      </c>
      <c r="Q256" s="184">
        <v>0</v>
      </c>
      <c r="R256" s="185">
        <v>0</v>
      </c>
    </row>
    <row r="257" spans="2:18" ht="15.75" thickBot="1" x14ac:dyDescent="0.3">
      <c r="B257" s="235"/>
      <c r="C257" s="121" t="s">
        <v>51</v>
      </c>
      <c r="D257" s="122"/>
      <c r="E257" s="236"/>
      <c r="F257" s="264">
        <v>1126763.08</v>
      </c>
      <c r="G257" s="124"/>
      <c r="H257" s="146"/>
      <c r="I257" s="126"/>
      <c r="J257" s="265"/>
      <c r="K257" s="265"/>
      <c r="L257" s="126"/>
      <c r="M257" s="265"/>
      <c r="N257" s="126"/>
      <c r="O257" s="126"/>
      <c r="P257" s="126"/>
      <c r="Q257" s="126"/>
      <c r="R257" s="266">
        <v>1126763.08</v>
      </c>
    </row>
    <row r="258" spans="2:18" ht="51.75" x14ac:dyDescent="0.25">
      <c r="B258" s="267"/>
      <c r="C258" s="268" t="s">
        <v>123</v>
      </c>
      <c r="D258" s="269"/>
      <c r="E258" s="270"/>
      <c r="F258" s="271"/>
      <c r="G258" s="271"/>
      <c r="H258" s="271"/>
      <c r="I258" s="271"/>
      <c r="J258" s="271"/>
      <c r="K258" s="271"/>
      <c r="L258" s="271"/>
      <c r="M258" s="271"/>
      <c r="N258" s="131"/>
      <c r="O258" s="131"/>
      <c r="P258" s="131"/>
      <c r="Q258" s="131"/>
      <c r="R258" s="217"/>
    </row>
    <row r="259" spans="2:18" ht="15.75" thickBot="1" x14ac:dyDescent="0.3">
      <c r="B259" s="254"/>
      <c r="C259" s="501" t="s">
        <v>124</v>
      </c>
      <c r="D259" s="501"/>
      <c r="E259" s="272">
        <v>157</v>
      </c>
      <c r="F259" s="273">
        <v>4217152</v>
      </c>
      <c r="G259" s="273">
        <v>355851.17</v>
      </c>
      <c r="H259" s="273">
        <v>321413.96000000002</v>
      </c>
      <c r="I259" s="273">
        <v>355851.17</v>
      </c>
      <c r="J259" s="273">
        <v>344372.1</v>
      </c>
      <c r="K259" s="273">
        <v>355851.17</v>
      </c>
      <c r="L259" s="273">
        <v>344372.1</v>
      </c>
      <c r="M259" s="273">
        <v>355851.17</v>
      </c>
      <c r="N259" s="273">
        <v>0</v>
      </c>
      <c r="O259" s="273">
        <v>0</v>
      </c>
      <c r="P259" s="273">
        <v>0</v>
      </c>
      <c r="Q259" s="273">
        <v>0</v>
      </c>
      <c r="R259" s="274">
        <v>1783589.16</v>
      </c>
    </row>
    <row r="260" spans="2:18" x14ac:dyDescent="0.25">
      <c r="B260" s="137"/>
      <c r="C260" s="154"/>
      <c r="D260" s="154"/>
      <c r="E260" s="106" t="s">
        <v>59</v>
      </c>
      <c r="F260" s="222">
        <v>0</v>
      </c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275"/>
    </row>
    <row r="261" spans="2:18" x14ac:dyDescent="0.25">
      <c r="B261" s="258">
        <v>1</v>
      </c>
      <c r="C261" s="178" t="s">
        <v>69</v>
      </c>
      <c r="D261" s="113">
        <v>72.540000000000006</v>
      </c>
      <c r="E261" s="114">
        <v>20</v>
      </c>
      <c r="F261" s="184">
        <v>307569.59999999998</v>
      </c>
      <c r="G261" s="184">
        <v>44974.8</v>
      </c>
      <c r="H261" s="210">
        <v>40622.400000000001</v>
      </c>
      <c r="I261" s="184">
        <v>44974.8</v>
      </c>
      <c r="J261" s="184">
        <v>43524</v>
      </c>
      <c r="K261" s="184">
        <v>44974.8</v>
      </c>
      <c r="L261" s="184">
        <v>43524</v>
      </c>
      <c r="M261" s="184">
        <v>44974.8</v>
      </c>
      <c r="N261" s="184">
        <v>0</v>
      </c>
      <c r="O261" s="184">
        <v>0</v>
      </c>
      <c r="P261" s="184">
        <v>0</v>
      </c>
      <c r="Q261" s="184">
        <v>0</v>
      </c>
      <c r="R261" s="185">
        <v>0</v>
      </c>
    </row>
    <row r="262" spans="2:18" x14ac:dyDescent="0.25">
      <c r="B262" s="137">
        <v>2</v>
      </c>
      <c r="C262" s="112" t="s">
        <v>84</v>
      </c>
      <c r="D262" s="113">
        <v>73.59</v>
      </c>
      <c r="E262" s="114">
        <v>17</v>
      </c>
      <c r="F262" s="184">
        <v>265218.36</v>
      </c>
      <c r="G262" s="184">
        <v>38781.93</v>
      </c>
      <c r="H262" s="210">
        <v>35028.839999999997</v>
      </c>
      <c r="I262" s="184">
        <v>38781.93</v>
      </c>
      <c r="J262" s="184">
        <v>37530.9</v>
      </c>
      <c r="K262" s="184">
        <v>38781.93</v>
      </c>
      <c r="L262" s="184">
        <v>37530.9</v>
      </c>
      <c r="M262" s="184">
        <v>38781.93</v>
      </c>
      <c r="N262" s="184">
        <v>0</v>
      </c>
      <c r="O262" s="184">
        <v>0</v>
      </c>
      <c r="P262" s="184">
        <v>0</v>
      </c>
      <c r="Q262" s="184">
        <v>0</v>
      </c>
      <c r="R262" s="185">
        <v>0</v>
      </c>
    </row>
    <row r="263" spans="2:18" x14ac:dyDescent="0.25">
      <c r="B263" s="137">
        <v>3</v>
      </c>
      <c r="C263" s="112" t="s">
        <v>85</v>
      </c>
      <c r="D263" s="113">
        <v>74.63</v>
      </c>
      <c r="E263" s="114">
        <v>13</v>
      </c>
      <c r="F263" s="184">
        <v>205680.28</v>
      </c>
      <c r="G263" s="184">
        <v>30075.89</v>
      </c>
      <c r="H263" s="210">
        <v>27165.32</v>
      </c>
      <c r="I263" s="184">
        <v>30075.89</v>
      </c>
      <c r="J263" s="184">
        <v>29105.7</v>
      </c>
      <c r="K263" s="184">
        <v>30075.89</v>
      </c>
      <c r="L263" s="184">
        <v>29105.7</v>
      </c>
      <c r="M263" s="184">
        <v>30075.89</v>
      </c>
      <c r="N263" s="184">
        <v>0</v>
      </c>
      <c r="O263" s="184">
        <v>0</v>
      </c>
      <c r="P263" s="184">
        <v>0</v>
      </c>
      <c r="Q263" s="184">
        <v>0</v>
      </c>
      <c r="R263" s="185">
        <v>0</v>
      </c>
    </row>
    <row r="264" spans="2:18" x14ac:dyDescent="0.25">
      <c r="B264" s="137">
        <v>5</v>
      </c>
      <c r="C264" s="112" t="s">
        <v>118</v>
      </c>
      <c r="D264" s="113">
        <v>71.400000000000006</v>
      </c>
      <c r="E264" s="114">
        <v>5</v>
      </c>
      <c r="F264" s="184">
        <v>75684</v>
      </c>
      <c r="G264" s="184">
        <v>11067</v>
      </c>
      <c r="H264" s="210">
        <v>9996</v>
      </c>
      <c r="I264" s="184">
        <v>11067</v>
      </c>
      <c r="J264" s="184">
        <v>10710</v>
      </c>
      <c r="K264" s="184">
        <v>11067</v>
      </c>
      <c r="L264" s="184">
        <v>10710</v>
      </c>
      <c r="M264" s="184">
        <v>11067</v>
      </c>
      <c r="N264" s="184">
        <v>0</v>
      </c>
      <c r="O264" s="184">
        <v>0</v>
      </c>
      <c r="P264" s="184">
        <v>0</v>
      </c>
      <c r="Q264" s="184">
        <v>0</v>
      </c>
      <c r="R264" s="185">
        <v>0</v>
      </c>
    </row>
    <row r="265" spans="2:18" x14ac:dyDescent="0.25">
      <c r="B265" s="137">
        <v>6</v>
      </c>
      <c r="C265" s="112" t="s">
        <v>119</v>
      </c>
      <c r="D265" s="113">
        <v>71.400000000000006</v>
      </c>
      <c r="E265" s="114">
        <v>1</v>
      </c>
      <c r="F265" s="184">
        <v>15136.8</v>
      </c>
      <c r="G265" s="184">
        <v>2213.4</v>
      </c>
      <c r="H265" s="210">
        <v>1999.2</v>
      </c>
      <c r="I265" s="184">
        <v>2213.4</v>
      </c>
      <c r="J265" s="184">
        <v>2142</v>
      </c>
      <c r="K265" s="184">
        <v>2213.4</v>
      </c>
      <c r="L265" s="184">
        <v>2142</v>
      </c>
      <c r="M265" s="184">
        <v>2213.4</v>
      </c>
      <c r="N265" s="184">
        <v>0</v>
      </c>
      <c r="O265" s="184">
        <v>0</v>
      </c>
      <c r="P265" s="184">
        <v>0</v>
      </c>
      <c r="Q265" s="184">
        <v>0</v>
      </c>
      <c r="R265" s="185">
        <v>0</v>
      </c>
    </row>
    <row r="266" spans="2:18" x14ac:dyDescent="0.25">
      <c r="B266" s="137">
        <v>7</v>
      </c>
      <c r="C266" s="112" t="s">
        <v>60</v>
      </c>
      <c r="D266" s="113">
        <v>71.400000000000006</v>
      </c>
      <c r="E266" s="114">
        <v>4</v>
      </c>
      <c r="F266" s="184">
        <v>60547.199999999997</v>
      </c>
      <c r="G266" s="184">
        <v>8853.6</v>
      </c>
      <c r="H266" s="210">
        <v>7996.8</v>
      </c>
      <c r="I266" s="184">
        <v>8853.6</v>
      </c>
      <c r="J266" s="184">
        <v>8568</v>
      </c>
      <c r="K266" s="184">
        <v>8853.6</v>
      </c>
      <c r="L266" s="184">
        <v>8568</v>
      </c>
      <c r="M266" s="184">
        <v>8853.6</v>
      </c>
      <c r="N266" s="184">
        <v>0</v>
      </c>
      <c r="O266" s="184">
        <v>0</v>
      </c>
      <c r="P266" s="184">
        <v>0</v>
      </c>
      <c r="Q266" s="184">
        <v>0</v>
      </c>
      <c r="R266" s="185">
        <v>0</v>
      </c>
    </row>
    <row r="267" spans="2:18" x14ac:dyDescent="0.25">
      <c r="B267" s="137">
        <v>8</v>
      </c>
      <c r="C267" s="112" t="s">
        <v>112</v>
      </c>
      <c r="D267" s="113">
        <v>73.59</v>
      </c>
      <c r="E267" s="114">
        <v>4</v>
      </c>
      <c r="F267" s="184">
        <v>62404.32</v>
      </c>
      <c r="G267" s="184">
        <v>9125.16</v>
      </c>
      <c r="H267" s="210">
        <v>8242.08</v>
      </c>
      <c r="I267" s="184">
        <v>9125.16</v>
      </c>
      <c r="J267" s="184">
        <v>8830.7999999999993</v>
      </c>
      <c r="K267" s="184">
        <v>9125.16</v>
      </c>
      <c r="L267" s="184">
        <v>8830.7999999999993</v>
      </c>
      <c r="M267" s="184">
        <v>9125.16</v>
      </c>
      <c r="N267" s="184">
        <v>0</v>
      </c>
      <c r="O267" s="184">
        <v>0</v>
      </c>
      <c r="P267" s="184">
        <v>0</v>
      </c>
      <c r="Q267" s="184">
        <v>0</v>
      </c>
      <c r="R267" s="185">
        <v>0</v>
      </c>
    </row>
    <row r="268" spans="2:18" x14ac:dyDescent="0.25">
      <c r="B268" s="137">
        <v>9</v>
      </c>
      <c r="C268" s="112" t="s">
        <v>76</v>
      </c>
      <c r="D268" s="113">
        <v>74.63</v>
      </c>
      <c r="E268" s="114">
        <v>1</v>
      </c>
      <c r="F268" s="184">
        <v>15821.56</v>
      </c>
      <c r="G268" s="184">
        <v>2313.5300000000002</v>
      </c>
      <c r="H268" s="210">
        <v>2089.64</v>
      </c>
      <c r="I268" s="184">
        <v>2313.5300000000002</v>
      </c>
      <c r="J268" s="184">
        <v>2238.9</v>
      </c>
      <c r="K268" s="184">
        <v>2313.5300000000002</v>
      </c>
      <c r="L268" s="184">
        <v>2238.9</v>
      </c>
      <c r="M268" s="184">
        <v>2313.5300000000002</v>
      </c>
      <c r="N268" s="184">
        <v>0</v>
      </c>
      <c r="O268" s="184">
        <v>0</v>
      </c>
      <c r="P268" s="184">
        <v>0</v>
      </c>
      <c r="Q268" s="184">
        <v>0</v>
      </c>
      <c r="R268" s="185">
        <v>0</v>
      </c>
    </row>
    <row r="269" spans="2:18" x14ac:dyDescent="0.25">
      <c r="B269" s="137">
        <v>10</v>
      </c>
      <c r="C269" s="112" t="s">
        <v>125</v>
      </c>
      <c r="D269" s="113">
        <v>72.540000000000006</v>
      </c>
      <c r="E269" s="114">
        <v>1</v>
      </c>
      <c r="F269" s="184">
        <v>15378.48</v>
      </c>
      <c r="G269" s="184">
        <v>2248.7399999999998</v>
      </c>
      <c r="H269" s="210">
        <v>2031.12</v>
      </c>
      <c r="I269" s="184">
        <v>2248.7399999999998</v>
      </c>
      <c r="J269" s="184">
        <v>2176.1999999999998</v>
      </c>
      <c r="K269" s="184">
        <v>2248.7399999999998</v>
      </c>
      <c r="L269" s="184">
        <v>2176.1999999999998</v>
      </c>
      <c r="M269" s="184">
        <v>2248.7399999999998</v>
      </c>
      <c r="N269" s="184">
        <v>0</v>
      </c>
      <c r="O269" s="184">
        <v>0</v>
      </c>
      <c r="P269" s="184">
        <v>0</v>
      </c>
      <c r="Q269" s="184">
        <v>0</v>
      </c>
      <c r="R269" s="185">
        <v>0</v>
      </c>
    </row>
    <row r="270" spans="2:18" x14ac:dyDescent="0.25">
      <c r="B270" s="137">
        <v>11</v>
      </c>
      <c r="C270" s="112" t="s">
        <v>19</v>
      </c>
      <c r="D270" s="113">
        <v>71.400000000000006</v>
      </c>
      <c r="E270" s="114">
        <v>2</v>
      </c>
      <c r="F270" s="184">
        <v>30273.599999999999</v>
      </c>
      <c r="G270" s="184">
        <v>4426.8</v>
      </c>
      <c r="H270" s="210">
        <v>3998.4</v>
      </c>
      <c r="I270" s="184">
        <v>4426.8</v>
      </c>
      <c r="J270" s="184">
        <v>4284</v>
      </c>
      <c r="K270" s="184">
        <v>4426.8</v>
      </c>
      <c r="L270" s="184">
        <v>4284</v>
      </c>
      <c r="M270" s="184">
        <v>4426.8</v>
      </c>
      <c r="N270" s="184">
        <v>0</v>
      </c>
      <c r="O270" s="184">
        <v>0</v>
      </c>
      <c r="P270" s="184">
        <v>0</v>
      </c>
      <c r="Q270" s="184">
        <v>0</v>
      </c>
      <c r="R270" s="185">
        <v>0</v>
      </c>
    </row>
    <row r="271" spans="2:18" x14ac:dyDescent="0.25">
      <c r="B271" s="137">
        <v>12</v>
      </c>
      <c r="C271" s="112" t="s">
        <v>103</v>
      </c>
      <c r="D271" s="113">
        <v>80.86</v>
      </c>
      <c r="E271" s="114">
        <v>1</v>
      </c>
      <c r="F271" s="184">
        <v>17142.32</v>
      </c>
      <c r="G271" s="184">
        <v>2506.66</v>
      </c>
      <c r="H271" s="210">
        <v>2264.08</v>
      </c>
      <c r="I271" s="184">
        <v>2506.66</v>
      </c>
      <c r="J271" s="184">
        <v>2425.8000000000002</v>
      </c>
      <c r="K271" s="184">
        <v>2506.66</v>
      </c>
      <c r="L271" s="184">
        <v>2425.8000000000002</v>
      </c>
      <c r="M271" s="184">
        <v>2506.66</v>
      </c>
      <c r="N271" s="184">
        <v>0</v>
      </c>
      <c r="O271" s="184">
        <v>0</v>
      </c>
      <c r="P271" s="184">
        <v>0</v>
      </c>
      <c r="Q271" s="184">
        <v>0</v>
      </c>
      <c r="R271" s="185">
        <v>0</v>
      </c>
    </row>
    <row r="272" spans="2:18" x14ac:dyDescent="0.25">
      <c r="B272" s="137">
        <v>13</v>
      </c>
      <c r="C272" s="112" t="s">
        <v>62</v>
      </c>
      <c r="D272" s="113">
        <v>78.25</v>
      </c>
      <c r="E272" s="114">
        <v>20</v>
      </c>
      <c r="F272" s="184">
        <v>331780</v>
      </c>
      <c r="G272" s="184">
        <v>48515</v>
      </c>
      <c r="H272" s="210">
        <v>43820</v>
      </c>
      <c r="I272" s="184">
        <v>48515</v>
      </c>
      <c r="J272" s="184">
        <v>46950</v>
      </c>
      <c r="K272" s="184">
        <v>48515</v>
      </c>
      <c r="L272" s="184">
        <v>46950</v>
      </c>
      <c r="M272" s="184">
        <v>48515</v>
      </c>
      <c r="N272" s="184">
        <v>0</v>
      </c>
      <c r="O272" s="184">
        <v>0</v>
      </c>
      <c r="P272" s="184">
        <v>0</v>
      </c>
      <c r="Q272" s="184">
        <v>0</v>
      </c>
      <c r="R272" s="185">
        <v>0</v>
      </c>
    </row>
    <row r="273" spans="2:18" x14ac:dyDescent="0.25">
      <c r="B273" s="137">
        <v>14</v>
      </c>
      <c r="C273" s="112" t="s">
        <v>46</v>
      </c>
      <c r="D273" s="113">
        <v>72.540000000000006</v>
      </c>
      <c r="E273" s="114">
        <v>2</v>
      </c>
      <c r="F273" s="184">
        <v>30756.959999999999</v>
      </c>
      <c r="G273" s="184">
        <v>4497.4799999999996</v>
      </c>
      <c r="H273" s="210">
        <v>4062.24</v>
      </c>
      <c r="I273" s="184">
        <v>4497.4799999999996</v>
      </c>
      <c r="J273" s="184">
        <v>4352.3999999999996</v>
      </c>
      <c r="K273" s="184">
        <v>4497.4799999999996</v>
      </c>
      <c r="L273" s="184">
        <v>4352.3999999999996</v>
      </c>
      <c r="M273" s="184">
        <v>4497.4799999999996</v>
      </c>
      <c r="N273" s="184">
        <v>0</v>
      </c>
      <c r="O273" s="184">
        <v>0</v>
      </c>
      <c r="P273" s="184">
        <v>0</v>
      </c>
      <c r="Q273" s="184">
        <v>0</v>
      </c>
      <c r="R273" s="185">
        <v>0</v>
      </c>
    </row>
    <row r="274" spans="2:18" x14ac:dyDescent="0.25">
      <c r="B274" s="137">
        <v>16</v>
      </c>
      <c r="C274" s="187" t="s">
        <v>79</v>
      </c>
      <c r="D274" s="188">
        <v>71.400000000000006</v>
      </c>
      <c r="E274" s="114">
        <v>38</v>
      </c>
      <c r="F274" s="184">
        <v>575198.4</v>
      </c>
      <c r="G274" s="184">
        <v>84109.2</v>
      </c>
      <c r="H274" s="210">
        <v>75969.600000000006</v>
      </c>
      <c r="I274" s="184">
        <v>84109.2</v>
      </c>
      <c r="J274" s="184">
        <v>81396</v>
      </c>
      <c r="K274" s="184">
        <v>84109.2</v>
      </c>
      <c r="L274" s="184">
        <v>81396</v>
      </c>
      <c r="M274" s="184">
        <v>84109.2</v>
      </c>
      <c r="N274" s="184">
        <v>0</v>
      </c>
      <c r="O274" s="184">
        <v>0</v>
      </c>
      <c r="P274" s="184">
        <v>0</v>
      </c>
      <c r="Q274" s="184">
        <v>0</v>
      </c>
      <c r="R274" s="185">
        <v>0</v>
      </c>
    </row>
    <row r="275" spans="2:18" x14ac:dyDescent="0.25">
      <c r="B275" s="137">
        <v>17</v>
      </c>
      <c r="C275" s="112" t="s">
        <v>86</v>
      </c>
      <c r="D275" s="113">
        <v>71.400000000000006</v>
      </c>
      <c r="E275" s="114">
        <v>26</v>
      </c>
      <c r="F275" s="184">
        <v>393556.8</v>
      </c>
      <c r="G275" s="184">
        <v>57548.4</v>
      </c>
      <c r="H275" s="210">
        <v>51979.199999999997</v>
      </c>
      <c r="I275" s="184">
        <v>57548.4</v>
      </c>
      <c r="J275" s="184">
        <v>55692</v>
      </c>
      <c r="K275" s="184">
        <v>57548.4</v>
      </c>
      <c r="L275" s="184">
        <v>55692</v>
      </c>
      <c r="M275" s="184">
        <v>57548.4</v>
      </c>
      <c r="N275" s="184">
        <v>0</v>
      </c>
      <c r="O275" s="184">
        <v>0</v>
      </c>
      <c r="P275" s="184">
        <v>0</v>
      </c>
      <c r="Q275" s="184">
        <v>0</v>
      </c>
      <c r="R275" s="185">
        <v>0</v>
      </c>
    </row>
    <row r="276" spans="2:18" ht="30.75" customHeight="1" x14ac:dyDescent="0.25">
      <c r="B276" s="137"/>
      <c r="C276" s="112" t="s">
        <v>80</v>
      </c>
      <c r="D276" s="113">
        <v>72.540000000000006</v>
      </c>
      <c r="E276" s="114">
        <v>1</v>
      </c>
      <c r="F276" s="184">
        <v>15378.48</v>
      </c>
      <c r="G276" s="184">
        <v>2248.7399999999998</v>
      </c>
      <c r="H276" s="210">
        <v>2031.12</v>
      </c>
      <c r="I276" s="184">
        <v>2248.7399999999998</v>
      </c>
      <c r="J276" s="184">
        <v>2176.1999999999998</v>
      </c>
      <c r="K276" s="184">
        <v>2248.7399999999998</v>
      </c>
      <c r="L276" s="184">
        <v>2176.1999999999998</v>
      </c>
      <c r="M276" s="184">
        <v>2248.7399999999998</v>
      </c>
      <c r="N276" s="184">
        <v>0</v>
      </c>
      <c r="O276" s="184">
        <v>0</v>
      </c>
      <c r="P276" s="184">
        <v>0</v>
      </c>
      <c r="Q276" s="184">
        <v>0</v>
      </c>
      <c r="R276" s="185">
        <v>0</v>
      </c>
    </row>
    <row r="277" spans="2:18" ht="26.25" x14ac:dyDescent="0.25">
      <c r="B277" s="137">
        <v>19</v>
      </c>
      <c r="C277" s="112" t="s">
        <v>65</v>
      </c>
      <c r="D277" s="113">
        <v>75.64</v>
      </c>
      <c r="E277" s="114">
        <v>1</v>
      </c>
      <c r="F277" s="184">
        <v>16035.68</v>
      </c>
      <c r="G277" s="184">
        <v>2344.84</v>
      </c>
      <c r="H277" s="210">
        <v>2117.92</v>
      </c>
      <c r="I277" s="184">
        <v>2344.84</v>
      </c>
      <c r="J277" s="184">
        <v>2269.1999999999998</v>
      </c>
      <c r="K277" s="184">
        <v>2344.84</v>
      </c>
      <c r="L277" s="184">
        <v>2269.1999999999998</v>
      </c>
      <c r="M277" s="184">
        <v>2344.84</v>
      </c>
      <c r="N277" s="184">
        <v>0</v>
      </c>
      <c r="O277" s="184">
        <v>0</v>
      </c>
      <c r="P277" s="184">
        <v>0</v>
      </c>
      <c r="Q277" s="184">
        <v>0</v>
      </c>
      <c r="R277" s="185">
        <v>0</v>
      </c>
    </row>
    <row r="278" spans="2:18" ht="15.75" thickBot="1" x14ac:dyDescent="0.3">
      <c r="B278" s="235"/>
      <c r="C278" s="121" t="s">
        <v>51</v>
      </c>
      <c r="D278" s="122"/>
      <c r="E278" s="236"/>
      <c r="F278" s="126">
        <v>1783589.16</v>
      </c>
      <c r="G278" s="124"/>
      <c r="H278" s="125"/>
      <c r="I278" s="126"/>
      <c r="J278" s="265"/>
      <c r="K278" s="126"/>
      <c r="L278" s="265"/>
      <c r="M278" s="126"/>
      <c r="N278" s="126"/>
      <c r="O278" s="126"/>
      <c r="P278" s="126"/>
      <c r="Q278" s="126"/>
      <c r="R278" s="128">
        <v>1783589.16</v>
      </c>
    </row>
    <row r="279" spans="2:18" ht="15.75" thickBot="1" x14ac:dyDescent="0.3">
      <c r="B279" s="276"/>
      <c r="C279" s="277" t="s">
        <v>126</v>
      </c>
      <c r="D279" s="278"/>
      <c r="E279" s="279">
        <v>0</v>
      </c>
      <c r="F279" s="280">
        <v>0</v>
      </c>
      <c r="G279" s="280">
        <v>0</v>
      </c>
      <c r="H279" s="280">
        <v>0</v>
      </c>
      <c r="I279" s="280">
        <v>0</v>
      </c>
      <c r="J279" s="280">
        <v>0</v>
      </c>
      <c r="K279" s="280">
        <v>0</v>
      </c>
      <c r="L279" s="280">
        <v>0</v>
      </c>
      <c r="M279" s="280">
        <v>0</v>
      </c>
      <c r="N279" s="280">
        <v>0</v>
      </c>
      <c r="O279" s="280">
        <v>0</v>
      </c>
      <c r="P279" s="280">
        <v>0</v>
      </c>
      <c r="Q279" s="280">
        <v>0</v>
      </c>
      <c r="R279" s="281">
        <v>0</v>
      </c>
    </row>
    <row r="280" spans="2:18" x14ac:dyDescent="0.25">
      <c r="B280" s="267"/>
      <c r="C280" s="484" t="s">
        <v>71</v>
      </c>
      <c r="D280" s="484"/>
      <c r="E280" s="282"/>
      <c r="F280" s="283"/>
      <c r="G280" s="283"/>
      <c r="H280" s="283"/>
      <c r="I280" s="283"/>
      <c r="J280" s="283"/>
      <c r="K280" s="283"/>
      <c r="L280" s="283"/>
      <c r="M280" s="283"/>
      <c r="N280" s="283"/>
      <c r="O280" s="283"/>
      <c r="P280" s="283"/>
      <c r="Q280" s="283"/>
      <c r="R280" s="284"/>
    </row>
    <row r="281" spans="2:18" ht="15.75" thickBot="1" x14ac:dyDescent="0.3">
      <c r="B281" s="254"/>
      <c r="C281" s="501" t="s">
        <v>127</v>
      </c>
      <c r="D281" s="501"/>
      <c r="E281" s="285">
        <v>0</v>
      </c>
      <c r="F281" s="256">
        <v>0</v>
      </c>
      <c r="G281" s="256">
        <v>0</v>
      </c>
      <c r="H281" s="256">
        <v>0</v>
      </c>
      <c r="I281" s="256">
        <v>0</v>
      </c>
      <c r="J281" s="256">
        <v>0</v>
      </c>
      <c r="K281" s="256">
        <v>0</v>
      </c>
      <c r="L281" s="256">
        <v>0</v>
      </c>
      <c r="M281" s="256">
        <v>0</v>
      </c>
      <c r="N281" s="256">
        <v>0</v>
      </c>
      <c r="O281" s="256">
        <v>0</v>
      </c>
      <c r="P281" s="256">
        <v>0</v>
      </c>
      <c r="Q281" s="256">
        <v>0</v>
      </c>
      <c r="R281" s="257">
        <v>0</v>
      </c>
    </row>
    <row r="282" spans="2:18" x14ac:dyDescent="0.25">
      <c r="B282" s="286"/>
      <c r="C282" s="502" t="s">
        <v>128</v>
      </c>
      <c r="D282" s="503"/>
      <c r="E282" s="287">
        <v>0</v>
      </c>
      <c r="F282" s="288">
        <v>0</v>
      </c>
      <c r="G282" s="288">
        <v>0</v>
      </c>
      <c r="H282" s="288">
        <v>0</v>
      </c>
      <c r="I282" s="288">
        <v>0</v>
      </c>
      <c r="J282" s="288">
        <v>0</v>
      </c>
      <c r="K282" s="288">
        <v>0</v>
      </c>
      <c r="L282" s="288">
        <v>0</v>
      </c>
      <c r="M282" s="288">
        <v>0</v>
      </c>
      <c r="N282" s="288">
        <v>0</v>
      </c>
      <c r="O282" s="288">
        <v>0</v>
      </c>
      <c r="P282" s="288">
        <v>0</v>
      </c>
      <c r="Q282" s="288">
        <v>0</v>
      </c>
      <c r="R282" s="289">
        <v>0</v>
      </c>
    </row>
    <row r="283" spans="2:18" x14ac:dyDescent="0.25">
      <c r="B283" s="290"/>
      <c r="C283" s="291"/>
      <c r="D283" s="292"/>
      <c r="E283" s="293"/>
      <c r="F283" s="294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3"/>
    </row>
    <row r="284" spans="2:18" x14ac:dyDescent="0.25">
      <c r="B284" s="137"/>
      <c r="C284" s="295" t="s">
        <v>51</v>
      </c>
      <c r="D284" s="113"/>
      <c r="E284" s="147"/>
      <c r="F284" s="116">
        <v>0</v>
      </c>
      <c r="G284" s="149"/>
      <c r="H284" s="117"/>
      <c r="I284" s="116"/>
      <c r="J284" s="116"/>
      <c r="K284" s="116"/>
      <c r="L284" s="116"/>
      <c r="M284" s="116"/>
      <c r="N284" s="116"/>
      <c r="O284" s="116"/>
      <c r="P284" s="116"/>
      <c r="Q284" s="116"/>
      <c r="R284" s="118">
        <v>0</v>
      </c>
    </row>
    <row r="285" spans="2:18" x14ac:dyDescent="0.25">
      <c r="B285" s="137"/>
      <c r="C285" s="504" t="s">
        <v>129</v>
      </c>
      <c r="D285" s="505"/>
      <c r="E285" s="147"/>
      <c r="F285" s="116"/>
      <c r="G285" s="116"/>
      <c r="H285" s="117"/>
      <c r="I285" s="116"/>
      <c r="J285" s="116"/>
      <c r="K285" s="116"/>
      <c r="L285" s="116"/>
      <c r="M285" s="116"/>
      <c r="N285" s="116"/>
      <c r="O285" s="116"/>
      <c r="P285" s="116"/>
      <c r="Q285" s="116"/>
      <c r="R285" s="118"/>
    </row>
    <row r="286" spans="2:18" x14ac:dyDescent="0.25">
      <c r="B286" s="258"/>
      <c r="C286" s="506"/>
      <c r="D286" s="507"/>
      <c r="E286" s="296">
        <v>0</v>
      </c>
      <c r="F286" s="297">
        <v>0</v>
      </c>
      <c r="G286" s="297">
        <v>0</v>
      </c>
      <c r="H286" s="297">
        <v>0</v>
      </c>
      <c r="I286" s="297">
        <v>0</v>
      </c>
      <c r="J286" s="297">
        <v>0</v>
      </c>
      <c r="K286" s="297">
        <v>0</v>
      </c>
      <c r="L286" s="297">
        <v>0</v>
      </c>
      <c r="M286" s="297">
        <v>0</v>
      </c>
      <c r="N286" s="297">
        <v>0</v>
      </c>
      <c r="O286" s="297">
        <v>0</v>
      </c>
      <c r="P286" s="297">
        <v>0</v>
      </c>
      <c r="Q286" s="297">
        <v>0</v>
      </c>
      <c r="R286" s="298">
        <v>0</v>
      </c>
    </row>
    <row r="287" spans="2:18" x14ac:dyDescent="0.25">
      <c r="B287" s="137"/>
      <c r="C287" s="291"/>
      <c r="D287" s="292"/>
      <c r="E287" s="293"/>
      <c r="F287" s="294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3"/>
    </row>
    <row r="288" spans="2:18" x14ac:dyDescent="0.25">
      <c r="B288" s="137"/>
      <c r="C288" s="295" t="s">
        <v>51</v>
      </c>
      <c r="D288" s="113"/>
      <c r="E288" s="147"/>
      <c r="F288" s="116">
        <v>0</v>
      </c>
      <c r="G288" s="149"/>
      <c r="H288" s="117"/>
      <c r="I288" s="116"/>
      <c r="J288" s="116"/>
      <c r="K288" s="116"/>
      <c r="L288" s="116"/>
      <c r="M288" s="116"/>
      <c r="N288" s="116"/>
      <c r="O288" s="116"/>
      <c r="P288" s="116"/>
      <c r="Q288" s="116"/>
      <c r="R288" s="118">
        <v>0</v>
      </c>
    </row>
    <row r="289" spans="2:18" x14ac:dyDescent="0.25">
      <c r="B289" s="299"/>
      <c r="C289" s="504" t="s">
        <v>130</v>
      </c>
      <c r="D289" s="505"/>
      <c r="E289" s="300"/>
      <c r="F289" s="230"/>
      <c r="G289" s="230"/>
      <c r="H289" s="231"/>
      <c r="I289" s="230"/>
      <c r="J289" s="230"/>
      <c r="K289" s="230"/>
      <c r="L289" s="230"/>
      <c r="M289" s="230"/>
      <c r="N289" s="230"/>
      <c r="O289" s="230"/>
      <c r="P289" s="230"/>
      <c r="Q289" s="230"/>
      <c r="R289" s="301"/>
    </row>
    <row r="290" spans="2:18" x14ac:dyDescent="0.25">
      <c r="B290" s="299"/>
      <c r="C290" s="506"/>
      <c r="D290" s="507"/>
      <c r="E290" s="302">
        <v>0</v>
      </c>
      <c r="F290" s="297">
        <v>0</v>
      </c>
      <c r="G290" s="297">
        <v>0</v>
      </c>
      <c r="H290" s="297">
        <v>0</v>
      </c>
      <c r="I290" s="297">
        <v>0</v>
      </c>
      <c r="J290" s="297">
        <v>0</v>
      </c>
      <c r="K290" s="297">
        <v>0</v>
      </c>
      <c r="L290" s="297">
        <v>0</v>
      </c>
      <c r="M290" s="297">
        <v>0</v>
      </c>
      <c r="N290" s="297">
        <v>0</v>
      </c>
      <c r="O290" s="297">
        <v>0</v>
      </c>
      <c r="P290" s="297">
        <v>0</v>
      </c>
      <c r="Q290" s="297">
        <v>0</v>
      </c>
      <c r="R290" s="298">
        <v>0</v>
      </c>
    </row>
    <row r="291" spans="2:18" x14ac:dyDescent="0.25">
      <c r="B291" s="137"/>
      <c r="C291" s="291"/>
      <c r="D291" s="292"/>
      <c r="E291" s="293"/>
      <c r="F291" s="294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3"/>
    </row>
    <row r="292" spans="2:18" x14ac:dyDescent="0.25">
      <c r="B292" s="137"/>
      <c r="C292" s="295" t="s">
        <v>51</v>
      </c>
      <c r="D292" s="113"/>
      <c r="E292" s="147"/>
      <c r="F292" s="116">
        <v>0</v>
      </c>
      <c r="G292" s="149"/>
      <c r="H292" s="156"/>
      <c r="I292" s="116"/>
      <c r="J292" s="116"/>
      <c r="K292" s="116"/>
      <c r="L292" s="119"/>
      <c r="M292" s="116"/>
      <c r="N292" s="116"/>
      <c r="O292" s="116"/>
      <c r="P292" s="116"/>
      <c r="Q292" s="116"/>
      <c r="R292" s="118">
        <v>0</v>
      </c>
    </row>
    <row r="293" spans="2:18" x14ac:dyDescent="0.25">
      <c r="B293" s="299"/>
      <c r="C293" s="303"/>
      <c r="D293" s="304"/>
      <c r="E293" s="300"/>
      <c r="F293" s="230"/>
      <c r="G293" s="230"/>
      <c r="H293" s="305"/>
      <c r="I293" s="230"/>
      <c r="J293" s="230"/>
      <c r="K293" s="230"/>
      <c r="L293" s="306"/>
      <c r="M293" s="230"/>
      <c r="N293" s="230"/>
      <c r="O293" s="230"/>
      <c r="P293" s="230"/>
      <c r="Q293" s="230"/>
      <c r="R293" s="301"/>
    </row>
    <row r="294" spans="2:18" x14ac:dyDescent="0.25">
      <c r="B294" s="299"/>
      <c r="C294" s="508" t="s">
        <v>131</v>
      </c>
      <c r="D294" s="509"/>
      <c r="E294" s="302">
        <v>0</v>
      </c>
      <c r="F294" s="297">
        <v>0</v>
      </c>
      <c r="G294" s="297">
        <v>0</v>
      </c>
      <c r="H294" s="297">
        <v>0</v>
      </c>
      <c r="I294" s="297">
        <v>0</v>
      </c>
      <c r="J294" s="297">
        <v>0</v>
      </c>
      <c r="K294" s="297">
        <v>0</v>
      </c>
      <c r="L294" s="297">
        <v>0</v>
      </c>
      <c r="M294" s="297">
        <v>0</v>
      </c>
      <c r="N294" s="297">
        <v>0</v>
      </c>
      <c r="O294" s="297">
        <v>0</v>
      </c>
      <c r="P294" s="297">
        <v>0</v>
      </c>
      <c r="Q294" s="297">
        <v>0</v>
      </c>
      <c r="R294" s="298">
        <v>0</v>
      </c>
    </row>
    <row r="295" spans="2:18" x14ac:dyDescent="0.25">
      <c r="B295" s="137"/>
      <c r="C295" s="291"/>
      <c r="D295" s="292"/>
      <c r="E295" s="293"/>
      <c r="F295" s="294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3"/>
    </row>
    <row r="296" spans="2:18" x14ac:dyDescent="0.25">
      <c r="B296" s="137"/>
      <c r="C296" s="295" t="s">
        <v>51</v>
      </c>
      <c r="D296" s="113"/>
      <c r="E296" s="147"/>
      <c r="F296" s="116">
        <v>0</v>
      </c>
      <c r="G296" s="149"/>
      <c r="H296" s="156"/>
      <c r="I296" s="116"/>
      <c r="J296" s="116"/>
      <c r="K296" s="116"/>
      <c r="L296" s="119"/>
      <c r="M296" s="116"/>
      <c r="N296" s="116"/>
      <c r="O296" s="116"/>
      <c r="P296" s="116"/>
      <c r="Q296" s="116"/>
      <c r="R296" s="118">
        <v>0</v>
      </c>
    </row>
    <row r="297" spans="2:18" x14ac:dyDescent="0.25">
      <c r="B297" s="299"/>
      <c r="C297" s="510" t="s">
        <v>132</v>
      </c>
      <c r="D297" s="511"/>
      <c r="E297" s="300"/>
      <c r="F297" s="230"/>
      <c r="G297" s="306"/>
      <c r="H297" s="305"/>
      <c r="I297" s="230"/>
      <c r="J297" s="230"/>
      <c r="K297" s="230"/>
      <c r="L297" s="306"/>
      <c r="M297" s="230"/>
      <c r="N297" s="230"/>
      <c r="O297" s="230"/>
      <c r="P297" s="230"/>
      <c r="Q297" s="230"/>
      <c r="R297" s="301"/>
    </row>
    <row r="298" spans="2:18" x14ac:dyDescent="0.25">
      <c r="B298" s="299"/>
      <c r="C298" s="512"/>
      <c r="D298" s="513"/>
      <c r="E298" s="296">
        <v>0</v>
      </c>
      <c r="F298" s="297">
        <v>0</v>
      </c>
      <c r="G298" s="297">
        <v>0</v>
      </c>
      <c r="H298" s="297">
        <v>0</v>
      </c>
      <c r="I298" s="297">
        <v>0</v>
      </c>
      <c r="J298" s="297">
        <v>0</v>
      </c>
      <c r="K298" s="297">
        <v>0</v>
      </c>
      <c r="L298" s="297">
        <v>0</v>
      </c>
      <c r="M298" s="297">
        <v>0</v>
      </c>
      <c r="N298" s="297">
        <v>0</v>
      </c>
      <c r="O298" s="297">
        <v>0</v>
      </c>
      <c r="P298" s="297">
        <v>0</v>
      </c>
      <c r="Q298" s="297">
        <v>0</v>
      </c>
      <c r="R298" s="298">
        <v>0</v>
      </c>
    </row>
    <row r="299" spans="2:18" x14ac:dyDescent="0.25">
      <c r="B299" s="137"/>
      <c r="C299" s="291"/>
      <c r="D299" s="292"/>
      <c r="E299" s="293"/>
      <c r="F299" s="294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3"/>
    </row>
    <row r="300" spans="2:18" ht="30" customHeight="1" x14ac:dyDescent="0.25">
      <c r="B300" s="137"/>
      <c r="C300" s="295" t="s">
        <v>51</v>
      </c>
      <c r="D300" s="113"/>
      <c r="E300" s="147"/>
      <c r="F300" s="116">
        <v>0</v>
      </c>
      <c r="G300" s="149"/>
      <c r="H300" s="117"/>
      <c r="I300" s="116"/>
      <c r="J300" s="116"/>
      <c r="K300" s="116"/>
      <c r="L300" s="116"/>
      <c r="M300" s="116"/>
      <c r="N300" s="116"/>
      <c r="O300" s="116"/>
      <c r="P300" s="116"/>
      <c r="Q300" s="116"/>
      <c r="R300" s="118">
        <v>0</v>
      </c>
    </row>
    <row r="301" spans="2:18" x14ac:dyDescent="0.25">
      <c r="B301" s="299"/>
      <c r="C301" s="504" t="s">
        <v>133</v>
      </c>
      <c r="D301" s="505"/>
      <c r="E301" s="300"/>
      <c r="F301" s="306"/>
      <c r="G301" s="306"/>
      <c r="H301" s="305"/>
      <c r="I301" s="230"/>
      <c r="J301" s="230"/>
      <c r="K301" s="230"/>
      <c r="L301" s="230"/>
      <c r="M301" s="230"/>
      <c r="N301" s="230"/>
      <c r="O301" s="230"/>
      <c r="P301" s="230"/>
      <c r="Q301" s="230"/>
      <c r="R301" s="301"/>
    </row>
    <row r="302" spans="2:18" x14ac:dyDescent="0.25">
      <c r="B302" s="299"/>
      <c r="C302" s="506"/>
      <c r="D302" s="507"/>
      <c r="E302" s="302">
        <v>0</v>
      </c>
      <c r="F302" s="297">
        <v>0</v>
      </c>
      <c r="G302" s="297">
        <v>0</v>
      </c>
      <c r="H302" s="297">
        <v>0</v>
      </c>
      <c r="I302" s="297">
        <v>0</v>
      </c>
      <c r="J302" s="297">
        <v>0</v>
      </c>
      <c r="K302" s="297">
        <v>0</v>
      </c>
      <c r="L302" s="297">
        <v>0</v>
      </c>
      <c r="M302" s="297">
        <v>0</v>
      </c>
      <c r="N302" s="297">
        <v>0</v>
      </c>
      <c r="O302" s="297">
        <v>0</v>
      </c>
      <c r="P302" s="297">
        <v>0</v>
      </c>
      <c r="Q302" s="297">
        <v>0</v>
      </c>
      <c r="R302" s="298">
        <v>0</v>
      </c>
    </row>
    <row r="303" spans="2:18" x14ac:dyDescent="0.25">
      <c r="B303" s="137"/>
      <c r="C303" s="291"/>
      <c r="D303" s="292"/>
      <c r="E303" s="293"/>
      <c r="F303" s="294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3"/>
    </row>
    <row r="304" spans="2:18" ht="15.75" thickBot="1" x14ac:dyDescent="0.3">
      <c r="B304" s="245"/>
      <c r="C304" s="295" t="s">
        <v>51</v>
      </c>
      <c r="D304" s="113"/>
      <c r="E304" s="147"/>
      <c r="F304" s="116">
        <v>0</v>
      </c>
      <c r="G304" s="149"/>
      <c r="H304" s="117"/>
      <c r="I304" s="116"/>
      <c r="J304" s="116"/>
      <c r="K304" s="116"/>
      <c r="L304" s="116"/>
      <c r="M304" s="116"/>
      <c r="N304" s="116"/>
      <c r="O304" s="116"/>
      <c r="P304" s="116"/>
      <c r="Q304" s="116"/>
      <c r="R304" s="118">
        <v>0</v>
      </c>
    </row>
    <row r="305" spans="2:18" ht="30" customHeight="1" x14ac:dyDescent="0.25">
      <c r="B305" s="237"/>
      <c r="C305" s="268" t="s">
        <v>95</v>
      </c>
      <c r="D305" s="307"/>
      <c r="E305" s="308"/>
      <c r="F305" s="309"/>
      <c r="G305" s="309"/>
      <c r="H305" s="310"/>
      <c r="I305" s="215"/>
      <c r="J305" s="215"/>
      <c r="K305" s="215"/>
      <c r="L305" s="215"/>
      <c r="M305" s="215"/>
      <c r="N305" s="215"/>
      <c r="O305" s="215"/>
      <c r="P305" s="215"/>
      <c r="Q305" s="215"/>
      <c r="R305" s="217"/>
    </row>
    <row r="306" spans="2:18" ht="32.25" customHeight="1" thickBot="1" x14ac:dyDescent="0.3">
      <c r="B306" s="311"/>
      <c r="C306" s="501" t="s">
        <v>134</v>
      </c>
      <c r="D306" s="501"/>
      <c r="E306" s="312">
        <v>0</v>
      </c>
      <c r="F306" s="240">
        <v>0</v>
      </c>
      <c r="G306" s="240">
        <v>0</v>
      </c>
      <c r="H306" s="240">
        <v>0</v>
      </c>
      <c r="I306" s="240">
        <v>0</v>
      </c>
      <c r="J306" s="240">
        <v>0</v>
      </c>
      <c r="K306" s="240">
        <v>0</v>
      </c>
      <c r="L306" s="240">
        <v>0</v>
      </c>
      <c r="M306" s="240">
        <v>0</v>
      </c>
      <c r="N306" s="240">
        <v>0</v>
      </c>
      <c r="O306" s="240">
        <v>0</v>
      </c>
      <c r="P306" s="240">
        <v>0</v>
      </c>
      <c r="Q306" s="240">
        <v>0</v>
      </c>
      <c r="R306" s="313">
        <v>0</v>
      </c>
    </row>
    <row r="307" spans="2:18" x14ac:dyDescent="0.25">
      <c r="B307" s="286"/>
      <c r="C307" s="314"/>
      <c r="D307" s="315"/>
      <c r="E307" s="316"/>
      <c r="F307" s="317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4"/>
    </row>
    <row r="308" spans="2:18" ht="15.75" thickBot="1" x14ac:dyDescent="0.3">
      <c r="B308" s="318"/>
      <c r="C308" s="246" t="s">
        <v>51</v>
      </c>
      <c r="D308" s="113"/>
      <c r="E308" s="147"/>
      <c r="F308" s="116">
        <v>0</v>
      </c>
      <c r="G308" s="149"/>
      <c r="H308" s="117"/>
      <c r="I308" s="116"/>
      <c r="J308" s="116"/>
      <c r="K308" s="116"/>
      <c r="L308" s="116"/>
      <c r="M308" s="116"/>
      <c r="N308" s="116"/>
      <c r="O308" s="116"/>
      <c r="P308" s="116"/>
      <c r="Q308" s="116"/>
      <c r="R308" s="118">
        <v>0</v>
      </c>
    </row>
    <row r="309" spans="2:18" ht="30.75" customHeight="1" thickBot="1" x14ac:dyDescent="0.3">
      <c r="B309" s="319"/>
      <c r="C309" s="320" t="s">
        <v>135</v>
      </c>
      <c r="D309" s="278"/>
      <c r="E309" s="279">
        <v>0</v>
      </c>
      <c r="F309" s="280">
        <v>0</v>
      </c>
      <c r="G309" s="280">
        <v>0</v>
      </c>
      <c r="H309" s="280">
        <v>0</v>
      </c>
      <c r="I309" s="280">
        <v>0</v>
      </c>
      <c r="J309" s="280">
        <v>0</v>
      </c>
      <c r="K309" s="280">
        <v>0</v>
      </c>
      <c r="L309" s="280">
        <v>0</v>
      </c>
      <c r="M309" s="280">
        <v>0</v>
      </c>
      <c r="N309" s="280">
        <v>0</v>
      </c>
      <c r="O309" s="280">
        <v>0</v>
      </c>
      <c r="P309" s="280">
        <v>0</v>
      </c>
      <c r="Q309" s="280">
        <v>0</v>
      </c>
      <c r="R309" s="281">
        <v>0</v>
      </c>
    </row>
    <row r="310" spans="2:18" x14ac:dyDescent="0.25">
      <c r="B310" s="237"/>
      <c r="C310" s="514" t="s">
        <v>71</v>
      </c>
      <c r="D310" s="515"/>
      <c r="E310" s="321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3"/>
    </row>
    <row r="311" spans="2:18" ht="27.75" customHeight="1" thickBot="1" x14ac:dyDescent="0.3">
      <c r="B311" s="254"/>
      <c r="C311" s="501" t="s">
        <v>136</v>
      </c>
      <c r="D311" s="501"/>
      <c r="E311" s="312">
        <v>0</v>
      </c>
      <c r="F311" s="240">
        <v>0</v>
      </c>
      <c r="G311" s="240">
        <v>0</v>
      </c>
      <c r="H311" s="240">
        <v>0</v>
      </c>
      <c r="I311" s="240">
        <v>0</v>
      </c>
      <c r="J311" s="240">
        <v>0</v>
      </c>
      <c r="K311" s="240">
        <v>0</v>
      </c>
      <c r="L311" s="240">
        <v>0</v>
      </c>
      <c r="M311" s="240">
        <v>0</v>
      </c>
      <c r="N311" s="240">
        <v>0</v>
      </c>
      <c r="O311" s="240">
        <v>0</v>
      </c>
      <c r="P311" s="240">
        <v>0</v>
      </c>
      <c r="Q311" s="240">
        <v>0</v>
      </c>
      <c r="R311" s="313">
        <v>0</v>
      </c>
    </row>
    <row r="312" spans="2:18" x14ac:dyDescent="0.25">
      <c r="B312" s="258"/>
      <c r="C312" s="324" t="s">
        <v>137</v>
      </c>
      <c r="D312" s="325"/>
      <c r="E312" s="326"/>
      <c r="F312" s="327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40"/>
    </row>
    <row r="313" spans="2:18" ht="29.25" customHeight="1" thickBot="1" x14ac:dyDescent="0.3">
      <c r="B313" s="137"/>
      <c r="C313" s="112" t="s">
        <v>51</v>
      </c>
      <c r="D313" s="113"/>
      <c r="E313" s="147"/>
      <c r="F313" s="116">
        <v>0</v>
      </c>
      <c r="G313" s="149"/>
      <c r="H313" s="117"/>
      <c r="I313" s="116"/>
      <c r="J313" s="116"/>
      <c r="K313" s="116"/>
      <c r="L313" s="116"/>
      <c r="M313" s="116"/>
      <c r="N313" s="116"/>
      <c r="O313" s="116"/>
      <c r="P313" s="116"/>
      <c r="Q313" s="116"/>
      <c r="R313" s="118">
        <v>0</v>
      </c>
    </row>
    <row r="314" spans="2:18" ht="39" x14ac:dyDescent="0.25">
      <c r="B314" s="237"/>
      <c r="C314" s="268" t="s">
        <v>95</v>
      </c>
      <c r="D314" s="307"/>
      <c r="E314" s="308"/>
      <c r="F314" s="309"/>
      <c r="G314" s="309"/>
      <c r="H314" s="310"/>
      <c r="I314" s="215"/>
      <c r="J314" s="215"/>
      <c r="K314" s="215"/>
      <c r="L314" s="215"/>
      <c r="M314" s="215"/>
      <c r="N314" s="215"/>
      <c r="O314" s="215"/>
      <c r="P314" s="215"/>
      <c r="Q314" s="215"/>
      <c r="R314" s="217"/>
    </row>
    <row r="315" spans="2:18" ht="31.5" customHeight="1" thickBot="1" x14ac:dyDescent="0.3">
      <c r="B315" s="254"/>
      <c r="C315" s="501" t="s">
        <v>138</v>
      </c>
      <c r="D315" s="501"/>
      <c r="E315" s="312">
        <v>0</v>
      </c>
      <c r="F315" s="240">
        <v>0</v>
      </c>
      <c r="G315" s="240">
        <v>0</v>
      </c>
      <c r="H315" s="240">
        <v>0</v>
      </c>
      <c r="I315" s="240">
        <v>0</v>
      </c>
      <c r="J315" s="240">
        <v>0</v>
      </c>
      <c r="K315" s="240">
        <v>0</v>
      </c>
      <c r="L315" s="240">
        <v>0</v>
      </c>
      <c r="M315" s="240">
        <v>0</v>
      </c>
      <c r="N315" s="240">
        <v>0</v>
      </c>
      <c r="O315" s="240">
        <v>0</v>
      </c>
      <c r="P315" s="240">
        <v>0</v>
      </c>
      <c r="Q315" s="240">
        <v>0</v>
      </c>
      <c r="R315" s="313">
        <v>0</v>
      </c>
    </row>
    <row r="316" spans="2:18" x14ac:dyDescent="0.25">
      <c r="B316" s="258"/>
      <c r="C316" s="324"/>
      <c r="D316" s="325"/>
      <c r="E316" s="326"/>
      <c r="F316" s="327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40"/>
    </row>
    <row r="317" spans="2:18" ht="15.75" thickBot="1" x14ac:dyDescent="0.3">
      <c r="B317" s="137"/>
      <c r="C317" s="112" t="s">
        <v>51</v>
      </c>
      <c r="D317" s="113"/>
      <c r="E317" s="147"/>
      <c r="F317" s="119">
        <v>0</v>
      </c>
      <c r="G317" s="149"/>
      <c r="H317" s="117"/>
      <c r="I317" s="116"/>
      <c r="J317" s="116"/>
      <c r="K317" s="116"/>
      <c r="L317" s="116"/>
      <c r="M317" s="116"/>
      <c r="N317" s="116"/>
      <c r="O317" s="116"/>
      <c r="P317" s="116"/>
      <c r="Q317" s="116"/>
      <c r="R317" s="157">
        <v>0</v>
      </c>
    </row>
    <row r="318" spans="2:18" ht="27.75" customHeight="1" x14ac:dyDescent="0.25">
      <c r="B318" s="267"/>
      <c r="C318" s="328" t="s">
        <v>139</v>
      </c>
      <c r="D318" s="214"/>
      <c r="E318" s="214"/>
      <c r="F318" s="215"/>
      <c r="G318" s="215"/>
      <c r="H318" s="216"/>
      <c r="I318" s="215"/>
      <c r="J318" s="215"/>
      <c r="K318" s="215"/>
      <c r="L318" s="215"/>
      <c r="M318" s="215"/>
      <c r="N318" s="215"/>
      <c r="O318" s="215"/>
      <c r="P318" s="215"/>
      <c r="Q318" s="215"/>
      <c r="R318" s="217"/>
    </row>
    <row r="319" spans="2:18" ht="33.75" customHeight="1" thickBot="1" x14ac:dyDescent="0.3">
      <c r="B319" s="254"/>
      <c r="C319" s="501" t="s">
        <v>140</v>
      </c>
      <c r="D319" s="501"/>
      <c r="E319" s="312">
        <v>0</v>
      </c>
      <c r="F319" s="240">
        <v>0</v>
      </c>
      <c r="G319" s="240">
        <v>0</v>
      </c>
      <c r="H319" s="240">
        <v>0</v>
      </c>
      <c r="I319" s="240">
        <v>0</v>
      </c>
      <c r="J319" s="240">
        <v>0</v>
      </c>
      <c r="K319" s="240">
        <v>0</v>
      </c>
      <c r="L319" s="240">
        <v>0</v>
      </c>
      <c r="M319" s="240">
        <v>0</v>
      </c>
      <c r="N319" s="240">
        <v>0</v>
      </c>
      <c r="O319" s="240">
        <v>0</v>
      </c>
      <c r="P319" s="240">
        <v>0</v>
      </c>
      <c r="Q319" s="240">
        <v>0</v>
      </c>
      <c r="R319" s="313">
        <v>0</v>
      </c>
    </row>
    <row r="320" spans="2:18" x14ac:dyDescent="0.25">
      <c r="B320" s="258"/>
      <c r="C320" s="324"/>
      <c r="D320" s="325"/>
      <c r="E320" s="326"/>
      <c r="F320" s="327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40"/>
    </row>
    <row r="321" spans="2:18" ht="15.75" thickBot="1" x14ac:dyDescent="0.3">
      <c r="B321" s="137"/>
      <c r="C321" s="112" t="s">
        <v>51</v>
      </c>
      <c r="D321" s="113"/>
      <c r="E321" s="147"/>
      <c r="F321" s="116">
        <v>0</v>
      </c>
      <c r="G321" s="149"/>
      <c r="H321" s="117"/>
      <c r="I321" s="116"/>
      <c r="J321" s="116"/>
      <c r="K321" s="116"/>
      <c r="L321" s="116"/>
      <c r="M321" s="116"/>
      <c r="N321" s="116"/>
      <c r="O321" s="116"/>
      <c r="P321" s="116"/>
      <c r="Q321" s="116"/>
      <c r="R321" s="118">
        <v>0</v>
      </c>
    </row>
    <row r="322" spans="2:18" ht="15.75" thickBot="1" x14ac:dyDescent="0.3">
      <c r="B322" s="329"/>
      <c r="C322" s="320" t="s">
        <v>135</v>
      </c>
      <c r="D322" s="278"/>
      <c r="E322" s="279">
        <v>248</v>
      </c>
      <c r="F322" s="280">
        <v>6898443</v>
      </c>
      <c r="G322" s="280">
        <v>551512.01</v>
      </c>
      <c r="H322" s="280">
        <v>498139.88</v>
      </c>
      <c r="I322" s="280">
        <v>551512.01</v>
      </c>
      <c r="J322" s="280">
        <v>533721.30000000005</v>
      </c>
      <c r="K322" s="280">
        <v>551512.01</v>
      </c>
      <c r="L322" s="280">
        <v>533721.30000000005</v>
      </c>
      <c r="M322" s="280">
        <v>551512.01</v>
      </c>
      <c r="N322" s="280">
        <v>0</v>
      </c>
      <c r="O322" s="280">
        <v>0</v>
      </c>
      <c r="P322" s="280">
        <v>0</v>
      </c>
      <c r="Q322" s="280">
        <v>0</v>
      </c>
      <c r="R322" s="280">
        <v>3126812.48</v>
      </c>
    </row>
    <row r="323" spans="2:18" x14ac:dyDescent="0.25">
      <c r="B323" s="267"/>
      <c r="C323" s="538" t="s">
        <v>71</v>
      </c>
      <c r="D323" s="500"/>
      <c r="E323" s="321"/>
      <c r="F323" s="322"/>
      <c r="G323" s="322"/>
      <c r="H323" s="322"/>
      <c r="I323" s="322"/>
      <c r="J323" s="322"/>
      <c r="K323" s="322"/>
      <c r="L323" s="322"/>
      <c r="M323" s="322"/>
      <c r="N323" s="322"/>
      <c r="O323" s="322"/>
      <c r="P323" s="322"/>
      <c r="Q323" s="322"/>
      <c r="R323" s="323"/>
    </row>
    <row r="324" spans="2:18" ht="29.25" customHeight="1" thickBot="1" x14ac:dyDescent="0.3">
      <c r="B324" s="254"/>
      <c r="C324" s="501" t="s">
        <v>141</v>
      </c>
      <c r="D324" s="501"/>
      <c r="E324" s="312">
        <v>38</v>
      </c>
      <c r="F324" s="240">
        <v>994870</v>
      </c>
      <c r="G324" s="240">
        <v>84495.46</v>
      </c>
      <c r="H324" s="240">
        <v>76318.48</v>
      </c>
      <c r="I324" s="240">
        <v>84495.46</v>
      </c>
      <c r="J324" s="240">
        <v>81769.8</v>
      </c>
      <c r="K324" s="240">
        <v>84495.46</v>
      </c>
      <c r="L324" s="240">
        <v>81769.8</v>
      </c>
      <c r="M324" s="240">
        <v>84495.46</v>
      </c>
      <c r="N324" s="240">
        <v>0</v>
      </c>
      <c r="O324" s="240">
        <v>0</v>
      </c>
      <c r="P324" s="240">
        <v>0</v>
      </c>
      <c r="Q324" s="240">
        <v>0</v>
      </c>
      <c r="R324" s="313">
        <v>417030.08</v>
      </c>
    </row>
    <row r="325" spans="2:18" x14ac:dyDescent="0.25">
      <c r="B325" s="258"/>
      <c r="C325" s="58"/>
      <c r="D325" s="325"/>
      <c r="E325" s="330" t="s">
        <v>137</v>
      </c>
      <c r="F325" s="327">
        <v>0</v>
      </c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40"/>
    </row>
    <row r="326" spans="2:18" x14ac:dyDescent="0.25">
      <c r="B326" s="137">
        <v>1</v>
      </c>
      <c r="C326" s="112" t="s">
        <v>69</v>
      </c>
      <c r="D326" s="113">
        <v>72.540000000000006</v>
      </c>
      <c r="E326" s="114">
        <v>3</v>
      </c>
      <c r="F326" s="116">
        <v>46135.44</v>
      </c>
      <c r="G326" s="116">
        <v>6746.22</v>
      </c>
      <c r="H326" s="117">
        <v>6093.36</v>
      </c>
      <c r="I326" s="116">
        <v>6746.22</v>
      </c>
      <c r="J326" s="116">
        <v>6528.6</v>
      </c>
      <c r="K326" s="116">
        <v>6746.22</v>
      </c>
      <c r="L326" s="116">
        <v>6528.6</v>
      </c>
      <c r="M326" s="116">
        <v>6746.22</v>
      </c>
      <c r="N326" s="116">
        <v>0</v>
      </c>
      <c r="O326" s="116">
        <v>0</v>
      </c>
      <c r="P326" s="116">
        <v>0</v>
      </c>
      <c r="Q326" s="116">
        <v>0</v>
      </c>
      <c r="R326" s="118">
        <v>0</v>
      </c>
    </row>
    <row r="327" spans="2:18" x14ac:dyDescent="0.25">
      <c r="B327" s="137">
        <v>2</v>
      </c>
      <c r="C327" s="112" t="s">
        <v>118</v>
      </c>
      <c r="D327" s="113">
        <v>71.400000000000006</v>
      </c>
      <c r="E327" s="114">
        <v>7</v>
      </c>
      <c r="F327" s="116">
        <v>105957.6</v>
      </c>
      <c r="G327" s="116">
        <v>15493.8</v>
      </c>
      <c r="H327" s="117">
        <v>13994.4</v>
      </c>
      <c r="I327" s="116">
        <v>15493.8</v>
      </c>
      <c r="J327" s="116">
        <v>14994</v>
      </c>
      <c r="K327" s="116">
        <v>15493.8</v>
      </c>
      <c r="L327" s="116">
        <v>14994</v>
      </c>
      <c r="M327" s="116">
        <v>15493.8</v>
      </c>
      <c r="N327" s="116">
        <v>0</v>
      </c>
      <c r="O327" s="116">
        <v>0</v>
      </c>
      <c r="P327" s="116">
        <v>0</v>
      </c>
      <c r="Q327" s="116">
        <v>0</v>
      </c>
      <c r="R327" s="118">
        <v>0</v>
      </c>
    </row>
    <row r="328" spans="2:18" x14ac:dyDescent="0.25">
      <c r="B328" s="137">
        <v>3</v>
      </c>
      <c r="C328" s="112" t="s">
        <v>60</v>
      </c>
      <c r="D328" s="113">
        <v>71.400000000000006</v>
      </c>
      <c r="E328" s="114">
        <v>3</v>
      </c>
      <c r="F328" s="116">
        <v>45410.400000000001</v>
      </c>
      <c r="G328" s="116">
        <v>6640.2</v>
      </c>
      <c r="H328" s="117">
        <v>5997.6</v>
      </c>
      <c r="I328" s="116">
        <v>6640.2</v>
      </c>
      <c r="J328" s="116">
        <v>6426</v>
      </c>
      <c r="K328" s="116">
        <v>6640.2</v>
      </c>
      <c r="L328" s="116">
        <v>6426</v>
      </c>
      <c r="M328" s="116">
        <v>6640.2</v>
      </c>
      <c r="N328" s="116">
        <v>0</v>
      </c>
      <c r="O328" s="116">
        <v>0</v>
      </c>
      <c r="P328" s="116">
        <v>0</v>
      </c>
      <c r="Q328" s="116">
        <v>0</v>
      </c>
      <c r="R328" s="118">
        <v>0</v>
      </c>
    </row>
    <row r="329" spans="2:18" ht="30" customHeight="1" x14ac:dyDescent="0.25">
      <c r="B329" s="137">
        <v>4</v>
      </c>
      <c r="C329" s="112" t="s">
        <v>112</v>
      </c>
      <c r="D329" s="113">
        <v>73.59</v>
      </c>
      <c r="E329" s="114">
        <v>1</v>
      </c>
      <c r="F329" s="116">
        <v>15601.08</v>
      </c>
      <c r="G329" s="116">
        <v>2281.29</v>
      </c>
      <c r="H329" s="117">
        <v>2060.52</v>
      </c>
      <c r="I329" s="116">
        <v>2281.29</v>
      </c>
      <c r="J329" s="116">
        <v>2207.6999999999998</v>
      </c>
      <c r="K329" s="116">
        <v>2281.29</v>
      </c>
      <c r="L329" s="116">
        <v>2207.6999999999998</v>
      </c>
      <c r="M329" s="116">
        <v>2281.29</v>
      </c>
      <c r="N329" s="116">
        <v>0</v>
      </c>
      <c r="O329" s="116">
        <v>0</v>
      </c>
      <c r="P329" s="116">
        <v>0</v>
      </c>
      <c r="Q329" s="116">
        <v>0</v>
      </c>
      <c r="R329" s="118">
        <v>0</v>
      </c>
    </row>
    <row r="330" spans="2:18" x14ac:dyDescent="0.25">
      <c r="B330" s="137">
        <v>5</v>
      </c>
      <c r="C330" s="112" t="s">
        <v>62</v>
      </c>
      <c r="D330" s="113">
        <v>78.25</v>
      </c>
      <c r="E330" s="114">
        <v>1</v>
      </c>
      <c r="F330" s="116">
        <v>16589</v>
      </c>
      <c r="G330" s="116">
        <v>2425.75</v>
      </c>
      <c r="H330" s="117">
        <v>2191</v>
      </c>
      <c r="I330" s="116">
        <v>2425.75</v>
      </c>
      <c r="J330" s="116">
        <v>2347.5</v>
      </c>
      <c r="K330" s="116">
        <v>2425.75</v>
      </c>
      <c r="L330" s="116">
        <v>2347.5</v>
      </c>
      <c r="M330" s="116">
        <v>2425.75</v>
      </c>
      <c r="N330" s="116">
        <v>0</v>
      </c>
      <c r="O330" s="116">
        <v>0</v>
      </c>
      <c r="P330" s="116">
        <v>0</v>
      </c>
      <c r="Q330" s="116">
        <v>0</v>
      </c>
      <c r="R330" s="118">
        <v>0</v>
      </c>
    </row>
    <row r="331" spans="2:18" x14ac:dyDescent="0.25">
      <c r="B331" s="232">
        <v>6</v>
      </c>
      <c r="C331" s="187" t="s">
        <v>79</v>
      </c>
      <c r="D331" s="188">
        <v>71.400000000000006</v>
      </c>
      <c r="E331" s="114">
        <v>8</v>
      </c>
      <c r="F331" s="184">
        <v>121094.39999999999</v>
      </c>
      <c r="G331" s="116">
        <v>17707.2</v>
      </c>
      <c r="H331" s="117">
        <v>15993.6</v>
      </c>
      <c r="I331" s="116">
        <v>17707.2</v>
      </c>
      <c r="J331" s="116">
        <v>17136</v>
      </c>
      <c r="K331" s="116">
        <v>17707.2</v>
      </c>
      <c r="L331" s="116">
        <v>17136</v>
      </c>
      <c r="M331" s="116">
        <v>17707.2</v>
      </c>
      <c r="N331" s="116">
        <v>0</v>
      </c>
      <c r="O331" s="116">
        <v>0</v>
      </c>
      <c r="P331" s="116">
        <v>0</v>
      </c>
      <c r="Q331" s="116">
        <v>0</v>
      </c>
      <c r="R331" s="118">
        <v>0</v>
      </c>
    </row>
    <row r="332" spans="2:18" x14ac:dyDescent="0.25">
      <c r="B332" s="137">
        <v>7</v>
      </c>
      <c r="C332" s="112" t="s">
        <v>86</v>
      </c>
      <c r="D332" s="113">
        <v>71.400000000000006</v>
      </c>
      <c r="E332" s="114">
        <v>15</v>
      </c>
      <c r="F332" s="116">
        <v>227052</v>
      </c>
      <c r="G332" s="116">
        <v>33201</v>
      </c>
      <c r="H332" s="117">
        <v>29988</v>
      </c>
      <c r="I332" s="116">
        <v>33201</v>
      </c>
      <c r="J332" s="116">
        <v>32130</v>
      </c>
      <c r="K332" s="116">
        <v>33201</v>
      </c>
      <c r="L332" s="116">
        <v>32130</v>
      </c>
      <c r="M332" s="116">
        <v>33201</v>
      </c>
      <c r="N332" s="116">
        <v>0</v>
      </c>
      <c r="O332" s="116">
        <v>0</v>
      </c>
      <c r="P332" s="116">
        <v>0</v>
      </c>
      <c r="Q332" s="116">
        <v>0</v>
      </c>
      <c r="R332" s="118">
        <v>0</v>
      </c>
    </row>
    <row r="333" spans="2:18" ht="15.75" thickBot="1" x14ac:dyDescent="0.3">
      <c r="B333" s="245"/>
      <c r="C333" s="246" t="s">
        <v>51</v>
      </c>
      <c r="D333" s="247"/>
      <c r="E333" s="248"/>
      <c r="F333" s="252">
        <v>417030.08</v>
      </c>
      <c r="G333" s="251"/>
      <c r="H333" s="250"/>
      <c r="I333" s="252"/>
      <c r="J333" s="252"/>
      <c r="K333" s="252"/>
      <c r="L333" s="252"/>
      <c r="M333" s="252"/>
      <c r="N333" s="252"/>
      <c r="O333" s="252"/>
      <c r="P333" s="252"/>
      <c r="Q333" s="252"/>
      <c r="R333" s="331">
        <v>417030.08</v>
      </c>
    </row>
    <row r="334" spans="2:18" ht="26.25" x14ac:dyDescent="0.25">
      <c r="B334" s="237"/>
      <c r="C334" s="332" t="s">
        <v>139</v>
      </c>
      <c r="D334" s="214"/>
      <c r="E334" s="214"/>
      <c r="F334" s="215"/>
      <c r="G334" s="215"/>
      <c r="H334" s="216"/>
      <c r="I334" s="215"/>
      <c r="J334" s="215"/>
      <c r="K334" s="215"/>
      <c r="L334" s="215"/>
      <c r="M334" s="215"/>
      <c r="N334" s="215"/>
      <c r="O334" s="215"/>
      <c r="P334" s="215"/>
      <c r="Q334" s="215"/>
      <c r="R334" s="217"/>
    </row>
    <row r="335" spans="2:18" ht="30" customHeight="1" thickBot="1" x14ac:dyDescent="0.3">
      <c r="B335" s="254"/>
      <c r="C335" s="501" t="s">
        <v>140</v>
      </c>
      <c r="D335" s="501"/>
      <c r="E335" s="312">
        <v>210</v>
      </c>
      <c r="F335" s="240">
        <v>5903573</v>
      </c>
      <c r="G335" s="240">
        <v>467016.55</v>
      </c>
      <c r="H335" s="240">
        <v>421821.4</v>
      </c>
      <c r="I335" s="240">
        <v>467016.55</v>
      </c>
      <c r="J335" s="240">
        <v>451951.5</v>
      </c>
      <c r="K335" s="240">
        <v>467016.55</v>
      </c>
      <c r="L335" s="240">
        <v>451951.5</v>
      </c>
      <c r="M335" s="240">
        <v>467016.55</v>
      </c>
      <c r="N335" s="240">
        <v>0</v>
      </c>
      <c r="O335" s="240">
        <v>0</v>
      </c>
      <c r="P335" s="240">
        <v>0</v>
      </c>
      <c r="Q335" s="240">
        <v>0</v>
      </c>
      <c r="R335" s="313">
        <v>2709782.4</v>
      </c>
    </row>
    <row r="336" spans="2:18" x14ac:dyDescent="0.25">
      <c r="B336" s="137"/>
      <c r="C336" s="154"/>
      <c r="D336" s="154"/>
      <c r="E336" s="106" t="s">
        <v>59</v>
      </c>
      <c r="F336" s="222">
        <v>0</v>
      </c>
      <c r="G336" s="175"/>
      <c r="H336" s="175"/>
      <c r="I336" s="175"/>
      <c r="J336" s="175"/>
      <c r="K336" s="175"/>
      <c r="L336" s="175"/>
      <c r="M336" s="184"/>
      <c r="N336" s="175"/>
      <c r="O336" s="175"/>
      <c r="P336" s="175"/>
      <c r="Q336" s="175"/>
      <c r="R336" s="176"/>
    </row>
    <row r="337" spans="2:18" x14ac:dyDescent="0.25">
      <c r="B337" s="137">
        <v>1</v>
      </c>
      <c r="C337" s="187" t="s">
        <v>69</v>
      </c>
      <c r="D337" s="188">
        <v>72.540000000000006</v>
      </c>
      <c r="E337" s="114">
        <v>16</v>
      </c>
      <c r="F337" s="184">
        <v>246055.67999999999</v>
      </c>
      <c r="G337" s="184">
        <v>35979.839999999997</v>
      </c>
      <c r="H337" s="210">
        <v>32497.919999999998</v>
      </c>
      <c r="I337" s="184">
        <v>35979.839999999997</v>
      </c>
      <c r="J337" s="184">
        <v>34819.199999999997</v>
      </c>
      <c r="K337" s="184">
        <v>35979.839999999997</v>
      </c>
      <c r="L337" s="184">
        <v>34819.199999999997</v>
      </c>
      <c r="M337" s="184">
        <v>35979.839999999997</v>
      </c>
      <c r="N337" s="184">
        <v>0</v>
      </c>
      <c r="O337" s="184">
        <v>0</v>
      </c>
      <c r="P337" s="184">
        <v>0</v>
      </c>
      <c r="Q337" s="184">
        <v>0</v>
      </c>
      <c r="R337" s="185">
        <v>0</v>
      </c>
    </row>
    <row r="338" spans="2:18" x14ac:dyDescent="0.25">
      <c r="B338" s="232">
        <v>2</v>
      </c>
      <c r="C338" s="187" t="s">
        <v>118</v>
      </c>
      <c r="D338" s="188">
        <v>71.400000000000006</v>
      </c>
      <c r="E338" s="114">
        <v>16</v>
      </c>
      <c r="F338" s="184">
        <v>242188.79999999999</v>
      </c>
      <c r="G338" s="184">
        <v>35414.400000000001</v>
      </c>
      <c r="H338" s="210">
        <v>31987.200000000001</v>
      </c>
      <c r="I338" s="184">
        <v>35414.400000000001</v>
      </c>
      <c r="J338" s="184">
        <v>34272</v>
      </c>
      <c r="K338" s="184">
        <v>35414.400000000001</v>
      </c>
      <c r="L338" s="184">
        <v>34272</v>
      </c>
      <c r="M338" s="184">
        <v>35414.400000000001</v>
      </c>
      <c r="N338" s="184">
        <v>0</v>
      </c>
      <c r="O338" s="184">
        <v>0</v>
      </c>
      <c r="P338" s="184">
        <v>0</v>
      </c>
      <c r="Q338" s="184">
        <v>0</v>
      </c>
      <c r="R338" s="185">
        <v>0</v>
      </c>
    </row>
    <row r="339" spans="2:18" x14ac:dyDescent="0.25">
      <c r="B339" s="232">
        <v>3</v>
      </c>
      <c r="C339" s="187" t="s">
        <v>142</v>
      </c>
      <c r="D339" s="188">
        <v>71.400000000000006</v>
      </c>
      <c r="E339" s="114">
        <v>2</v>
      </c>
      <c r="F339" s="184">
        <v>30273.599999999999</v>
      </c>
      <c r="G339" s="184">
        <v>4426.8</v>
      </c>
      <c r="H339" s="210">
        <v>3998.4</v>
      </c>
      <c r="I339" s="184">
        <v>4426.8</v>
      </c>
      <c r="J339" s="184">
        <v>4284</v>
      </c>
      <c r="K339" s="184">
        <v>4426.8</v>
      </c>
      <c r="L339" s="184">
        <v>4284</v>
      </c>
      <c r="M339" s="184">
        <v>4426.8</v>
      </c>
      <c r="N339" s="184">
        <v>0</v>
      </c>
      <c r="O339" s="184">
        <v>0</v>
      </c>
      <c r="P339" s="184">
        <v>0</v>
      </c>
      <c r="Q339" s="184">
        <v>0</v>
      </c>
      <c r="R339" s="185">
        <v>0</v>
      </c>
    </row>
    <row r="340" spans="2:18" x14ac:dyDescent="0.25">
      <c r="B340" s="232">
        <v>4</v>
      </c>
      <c r="C340" s="187" t="s">
        <v>143</v>
      </c>
      <c r="D340" s="188">
        <v>75.64</v>
      </c>
      <c r="E340" s="263">
        <v>1</v>
      </c>
      <c r="F340" s="184">
        <v>16035.68</v>
      </c>
      <c r="G340" s="184">
        <v>2344.84</v>
      </c>
      <c r="H340" s="210">
        <v>2117.92</v>
      </c>
      <c r="I340" s="184">
        <v>2344.84</v>
      </c>
      <c r="J340" s="184">
        <v>2269.1999999999998</v>
      </c>
      <c r="K340" s="184">
        <v>2344.84</v>
      </c>
      <c r="L340" s="184">
        <v>2269.1999999999998</v>
      </c>
      <c r="M340" s="184">
        <v>2344.84</v>
      </c>
      <c r="N340" s="184">
        <v>0</v>
      </c>
      <c r="O340" s="184">
        <v>0</v>
      </c>
      <c r="P340" s="184">
        <v>0</v>
      </c>
      <c r="Q340" s="184">
        <v>0</v>
      </c>
      <c r="R340" s="185">
        <v>0</v>
      </c>
    </row>
    <row r="341" spans="2:18" x14ac:dyDescent="0.25">
      <c r="B341" s="232">
        <v>5</v>
      </c>
      <c r="C341" s="187" t="s">
        <v>60</v>
      </c>
      <c r="D341" s="188">
        <v>71.400000000000006</v>
      </c>
      <c r="E341" s="114">
        <v>16</v>
      </c>
      <c r="F341" s="184">
        <v>242188.79999999999</v>
      </c>
      <c r="G341" s="184">
        <v>35414.400000000001</v>
      </c>
      <c r="H341" s="210">
        <v>31987.200000000001</v>
      </c>
      <c r="I341" s="184">
        <v>35414.400000000001</v>
      </c>
      <c r="J341" s="184">
        <v>34272</v>
      </c>
      <c r="K341" s="184">
        <v>35414.400000000001</v>
      </c>
      <c r="L341" s="184">
        <v>34272</v>
      </c>
      <c r="M341" s="184">
        <v>35414.400000000001</v>
      </c>
      <c r="N341" s="184">
        <v>0</v>
      </c>
      <c r="O341" s="184">
        <v>0</v>
      </c>
      <c r="P341" s="184">
        <v>0</v>
      </c>
      <c r="Q341" s="184">
        <v>0</v>
      </c>
      <c r="R341" s="185">
        <v>0</v>
      </c>
    </row>
    <row r="342" spans="2:18" x14ac:dyDescent="0.25">
      <c r="B342" s="232">
        <v>6</v>
      </c>
      <c r="C342" s="187" t="s">
        <v>45</v>
      </c>
      <c r="D342" s="188">
        <v>76.59</v>
      </c>
      <c r="E342" s="114">
        <v>1</v>
      </c>
      <c r="F342" s="184">
        <v>16237.08</v>
      </c>
      <c r="G342" s="184">
        <v>2374.29</v>
      </c>
      <c r="H342" s="210">
        <v>2144.52</v>
      </c>
      <c r="I342" s="184">
        <v>2374.29</v>
      </c>
      <c r="J342" s="184">
        <v>2297.6999999999998</v>
      </c>
      <c r="K342" s="184">
        <v>2374.29</v>
      </c>
      <c r="L342" s="184">
        <v>2297.6999999999998</v>
      </c>
      <c r="M342" s="184">
        <v>2374.29</v>
      </c>
      <c r="N342" s="184">
        <v>0</v>
      </c>
      <c r="O342" s="184">
        <v>0</v>
      </c>
      <c r="P342" s="184">
        <v>0</v>
      </c>
      <c r="Q342" s="184">
        <v>0</v>
      </c>
      <c r="R342" s="185">
        <v>0</v>
      </c>
    </row>
    <row r="343" spans="2:18" x14ac:dyDescent="0.25">
      <c r="B343" s="232">
        <v>7</v>
      </c>
      <c r="C343" s="187" t="s">
        <v>125</v>
      </c>
      <c r="D343" s="188">
        <v>72.540000000000006</v>
      </c>
      <c r="E343" s="114">
        <v>1</v>
      </c>
      <c r="F343" s="184">
        <v>15378.48</v>
      </c>
      <c r="G343" s="184">
        <v>2248.7399999999998</v>
      </c>
      <c r="H343" s="210">
        <v>2031.12</v>
      </c>
      <c r="I343" s="184">
        <v>2248.7399999999998</v>
      </c>
      <c r="J343" s="184">
        <v>2176.1999999999998</v>
      </c>
      <c r="K343" s="184">
        <v>2248.7399999999998</v>
      </c>
      <c r="L343" s="184">
        <v>2176.1999999999998</v>
      </c>
      <c r="M343" s="184">
        <v>2248.7399999999998</v>
      </c>
      <c r="N343" s="184">
        <v>0</v>
      </c>
      <c r="O343" s="184">
        <v>0</v>
      </c>
      <c r="P343" s="184">
        <v>0</v>
      </c>
      <c r="Q343" s="184">
        <v>0</v>
      </c>
      <c r="R343" s="185">
        <v>0</v>
      </c>
    </row>
    <row r="344" spans="2:18" ht="63" customHeight="1" x14ac:dyDescent="0.25">
      <c r="B344" s="232">
        <v>8</v>
      </c>
      <c r="C344" s="333" t="s">
        <v>43</v>
      </c>
      <c r="D344" s="188">
        <v>72.540000000000006</v>
      </c>
      <c r="E344" s="114">
        <v>1</v>
      </c>
      <c r="F344" s="184">
        <v>15378.48</v>
      </c>
      <c r="G344" s="184">
        <v>2248.7399999999998</v>
      </c>
      <c r="H344" s="210">
        <v>2031.12</v>
      </c>
      <c r="I344" s="184">
        <v>2248.7399999999998</v>
      </c>
      <c r="J344" s="184">
        <v>2176.1999999999998</v>
      </c>
      <c r="K344" s="184">
        <v>2248.7399999999998</v>
      </c>
      <c r="L344" s="184">
        <v>2176.1999999999998</v>
      </c>
      <c r="M344" s="184">
        <v>2248.7399999999998</v>
      </c>
      <c r="N344" s="184">
        <v>0</v>
      </c>
      <c r="O344" s="184">
        <v>0</v>
      </c>
      <c r="P344" s="184">
        <v>0</v>
      </c>
      <c r="Q344" s="184">
        <v>0</v>
      </c>
      <c r="R344" s="185">
        <v>0</v>
      </c>
    </row>
    <row r="345" spans="2:18" ht="15" customHeight="1" x14ac:dyDescent="0.25">
      <c r="B345" s="232">
        <v>9</v>
      </c>
      <c r="C345" s="187" t="s">
        <v>62</v>
      </c>
      <c r="D345" s="188">
        <v>78.25</v>
      </c>
      <c r="E345" s="114">
        <v>5</v>
      </c>
      <c r="F345" s="184">
        <v>82945</v>
      </c>
      <c r="G345" s="184">
        <v>12128.75</v>
      </c>
      <c r="H345" s="210">
        <v>10955</v>
      </c>
      <c r="I345" s="184">
        <v>12128.75</v>
      </c>
      <c r="J345" s="184">
        <v>11737.5</v>
      </c>
      <c r="K345" s="184">
        <v>12128.75</v>
      </c>
      <c r="L345" s="184">
        <v>11737.5</v>
      </c>
      <c r="M345" s="184">
        <v>12128.75</v>
      </c>
      <c r="N345" s="184">
        <v>0</v>
      </c>
      <c r="O345" s="184">
        <v>0</v>
      </c>
      <c r="P345" s="184">
        <v>0</v>
      </c>
      <c r="Q345" s="184">
        <v>0</v>
      </c>
      <c r="R345" s="185">
        <v>0</v>
      </c>
    </row>
    <row r="346" spans="2:18" x14ac:dyDescent="0.25">
      <c r="B346" s="232">
        <v>10</v>
      </c>
      <c r="C346" s="187" t="s">
        <v>79</v>
      </c>
      <c r="D346" s="188">
        <v>71.400000000000006</v>
      </c>
      <c r="E346" s="114">
        <v>128</v>
      </c>
      <c r="F346" s="184">
        <v>1937510.3999999999</v>
      </c>
      <c r="G346" s="184">
        <v>283315.20000000001</v>
      </c>
      <c r="H346" s="210">
        <v>255897.60000000001</v>
      </c>
      <c r="I346" s="184">
        <v>283315.20000000001</v>
      </c>
      <c r="J346" s="184">
        <v>274176</v>
      </c>
      <c r="K346" s="184">
        <v>283315.20000000001</v>
      </c>
      <c r="L346" s="184">
        <v>274176</v>
      </c>
      <c r="M346" s="184">
        <v>283315.20000000001</v>
      </c>
      <c r="N346" s="184">
        <v>0</v>
      </c>
      <c r="O346" s="184">
        <v>0</v>
      </c>
      <c r="P346" s="184">
        <v>0</v>
      </c>
      <c r="Q346" s="184">
        <v>0</v>
      </c>
      <c r="R346" s="185">
        <v>0</v>
      </c>
    </row>
    <row r="347" spans="2:18" x14ac:dyDescent="0.25">
      <c r="B347" s="334">
        <v>11</v>
      </c>
      <c r="C347" s="335" t="s">
        <v>86</v>
      </c>
      <c r="D347" s="336">
        <v>71.400000000000006</v>
      </c>
      <c r="E347" s="189">
        <v>22</v>
      </c>
      <c r="F347" s="337">
        <v>333009.59999999998</v>
      </c>
      <c r="G347" s="184">
        <v>48694.8</v>
      </c>
      <c r="H347" s="210">
        <v>43982.400000000001</v>
      </c>
      <c r="I347" s="184">
        <v>48694.8</v>
      </c>
      <c r="J347" s="184">
        <v>47124</v>
      </c>
      <c r="K347" s="184">
        <v>48694.8</v>
      </c>
      <c r="L347" s="184">
        <v>47124</v>
      </c>
      <c r="M347" s="184">
        <v>48694.8</v>
      </c>
      <c r="N347" s="184">
        <v>0</v>
      </c>
      <c r="O347" s="184">
        <v>0</v>
      </c>
      <c r="P347" s="184">
        <v>0</v>
      </c>
      <c r="Q347" s="184">
        <v>0</v>
      </c>
      <c r="R347" s="185">
        <v>0</v>
      </c>
    </row>
    <row r="348" spans="2:18" ht="26.25" x14ac:dyDescent="0.25">
      <c r="B348" s="232">
        <v>12</v>
      </c>
      <c r="C348" s="187" t="s">
        <v>144</v>
      </c>
      <c r="D348" s="188">
        <v>78.25</v>
      </c>
      <c r="E348" s="114">
        <v>1</v>
      </c>
      <c r="F348" s="184">
        <v>16589</v>
      </c>
      <c r="G348" s="184">
        <v>2425.75</v>
      </c>
      <c r="H348" s="210">
        <v>2191</v>
      </c>
      <c r="I348" s="184">
        <v>2425.75</v>
      </c>
      <c r="J348" s="184">
        <v>2347.5</v>
      </c>
      <c r="K348" s="184">
        <v>2425.75</v>
      </c>
      <c r="L348" s="184">
        <v>2347.5</v>
      </c>
      <c r="M348" s="184">
        <v>2425.75</v>
      </c>
      <c r="N348" s="184">
        <v>0</v>
      </c>
      <c r="O348" s="184">
        <v>0</v>
      </c>
      <c r="P348" s="184">
        <v>0</v>
      </c>
      <c r="Q348" s="184">
        <v>0</v>
      </c>
      <c r="R348" s="185">
        <v>0</v>
      </c>
    </row>
    <row r="349" spans="2:18" ht="15.75" thickBot="1" x14ac:dyDescent="0.3">
      <c r="B349" s="137"/>
      <c r="C349" s="112" t="s">
        <v>51</v>
      </c>
      <c r="D349" s="113"/>
      <c r="E349" s="147"/>
      <c r="F349" s="116">
        <v>2709782.4</v>
      </c>
      <c r="G349" s="149"/>
      <c r="H349" s="117"/>
      <c r="I349" s="116"/>
      <c r="J349" s="116"/>
      <c r="K349" s="116"/>
      <c r="L349" s="116"/>
      <c r="M349" s="116"/>
      <c r="N349" s="116"/>
      <c r="O349" s="116"/>
      <c r="P349" s="116"/>
      <c r="Q349" s="116"/>
      <c r="R349" s="185">
        <v>2709782.4</v>
      </c>
    </row>
    <row r="350" spans="2:18" ht="65.25" customHeight="1" thickBot="1" x14ac:dyDescent="0.3">
      <c r="B350" s="531" t="s">
        <v>145</v>
      </c>
      <c r="C350" s="531"/>
      <c r="D350" s="531"/>
      <c r="E350" s="531"/>
      <c r="F350" s="531"/>
      <c r="G350" s="531"/>
      <c r="H350" s="531"/>
      <c r="I350" s="531"/>
      <c r="J350" s="531"/>
      <c r="K350" s="531"/>
      <c r="L350" s="531"/>
      <c r="M350" s="531"/>
      <c r="N350" s="531"/>
      <c r="O350" s="531"/>
      <c r="P350" s="531"/>
      <c r="Q350" s="531"/>
      <c r="R350" s="531"/>
    </row>
    <row r="351" spans="2:18" x14ac:dyDescent="0.25">
      <c r="B351" s="532"/>
      <c r="C351" s="534" t="s">
        <v>0</v>
      </c>
      <c r="D351" s="536" t="s">
        <v>1</v>
      </c>
      <c r="E351" s="534" t="s">
        <v>2</v>
      </c>
      <c r="F351" s="338" t="s">
        <v>3</v>
      </c>
      <c r="G351" s="516" t="s">
        <v>4</v>
      </c>
      <c r="H351" s="517"/>
      <c r="I351" s="517"/>
      <c r="J351" s="517"/>
      <c r="K351" s="517"/>
      <c r="L351" s="517"/>
      <c r="M351" s="517"/>
      <c r="N351" s="517"/>
      <c r="O351" s="517"/>
      <c r="P351" s="517"/>
      <c r="Q351" s="517"/>
      <c r="R351" s="518"/>
    </row>
    <row r="352" spans="2:18" ht="31.5" customHeight="1" x14ac:dyDescent="0.25">
      <c r="B352" s="533"/>
      <c r="C352" s="535"/>
      <c r="D352" s="537"/>
      <c r="E352" s="535"/>
      <c r="F352" s="11" t="s">
        <v>5</v>
      </c>
      <c r="G352" s="12" t="s">
        <v>6</v>
      </c>
      <c r="H352" s="11" t="s">
        <v>7</v>
      </c>
      <c r="I352" s="11" t="s">
        <v>8</v>
      </c>
      <c r="J352" s="11" t="s">
        <v>9</v>
      </c>
      <c r="K352" s="11" t="s">
        <v>10</v>
      </c>
      <c r="L352" s="11" t="s">
        <v>11</v>
      </c>
      <c r="M352" s="11" t="s">
        <v>12</v>
      </c>
      <c r="N352" s="11" t="s">
        <v>13</v>
      </c>
      <c r="O352" s="11" t="s">
        <v>20</v>
      </c>
      <c r="P352" s="11" t="s">
        <v>21</v>
      </c>
      <c r="Q352" s="11" t="s">
        <v>22</v>
      </c>
      <c r="R352" s="13" t="s">
        <v>23</v>
      </c>
    </row>
    <row r="353" spans="2:18" x14ac:dyDescent="0.25">
      <c r="B353" s="14"/>
      <c r="C353" s="15" t="s">
        <v>14</v>
      </c>
      <c r="D353" s="16"/>
      <c r="E353" s="339">
        <f>E358+E370+E380+E392+E395+E398+E401</f>
        <v>353</v>
      </c>
      <c r="F353" s="18">
        <f>SUM(G353:R353)</f>
        <v>13175524.999999998</v>
      </c>
      <c r="G353" s="18">
        <f t="shared" ref="G353:R353" si="6">G358+G370+G380</f>
        <v>824424.85000000009</v>
      </c>
      <c r="H353" s="18">
        <f t="shared" si="6"/>
        <v>744641.8</v>
      </c>
      <c r="I353" s="18">
        <f t="shared" si="6"/>
        <v>824424.85000000009</v>
      </c>
      <c r="J353" s="18">
        <f t="shared" si="6"/>
        <v>795404.7</v>
      </c>
      <c r="K353" s="18">
        <f t="shared" si="6"/>
        <v>821918.19000000006</v>
      </c>
      <c r="L353" s="18">
        <f t="shared" si="6"/>
        <v>795404.7</v>
      </c>
      <c r="M353" s="18">
        <f t="shared" si="6"/>
        <v>801336.05</v>
      </c>
      <c r="N353" s="18">
        <f t="shared" si="6"/>
        <v>801336.05</v>
      </c>
      <c r="O353" s="18">
        <f t="shared" si="6"/>
        <v>775486.5</v>
      </c>
      <c r="P353" s="18">
        <f t="shared" si="6"/>
        <v>801336.05</v>
      </c>
      <c r="Q353" s="18">
        <f t="shared" si="6"/>
        <v>775486.5</v>
      </c>
      <c r="R353" s="46">
        <f t="shared" si="6"/>
        <v>4414324.76</v>
      </c>
    </row>
    <row r="354" spans="2:18" ht="20.25" customHeight="1" x14ac:dyDescent="0.25">
      <c r="B354" s="14"/>
      <c r="C354" s="15" t="s">
        <v>52</v>
      </c>
      <c r="D354" s="16"/>
      <c r="E354" s="17"/>
      <c r="F354" s="18">
        <f>F353-F355</f>
        <v>9562536.2899999991</v>
      </c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20"/>
    </row>
    <row r="355" spans="2:18" ht="15.75" thickBot="1" x14ac:dyDescent="0.3">
      <c r="B355" s="340"/>
      <c r="C355" s="341" t="s">
        <v>50</v>
      </c>
      <c r="D355" s="342"/>
      <c r="E355" s="343"/>
      <c r="F355" s="18">
        <f>F367+F377+F389</f>
        <v>3612988.71</v>
      </c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20"/>
    </row>
    <row r="356" spans="2:18" ht="15.75" thickBot="1" x14ac:dyDescent="0.3">
      <c r="B356" s="344"/>
      <c r="C356" s="345" t="s">
        <v>15</v>
      </c>
      <c r="D356" s="346"/>
      <c r="E356" s="345"/>
      <c r="F356" s="347"/>
      <c r="G356" s="348">
        <v>31</v>
      </c>
      <c r="H356" s="348">
        <v>28</v>
      </c>
      <c r="I356" s="348">
        <v>31</v>
      </c>
      <c r="J356" s="348">
        <v>30</v>
      </c>
      <c r="K356" s="348">
        <v>31</v>
      </c>
      <c r="L356" s="348">
        <v>30</v>
      </c>
      <c r="M356" s="348">
        <v>31</v>
      </c>
      <c r="N356" s="348">
        <v>31</v>
      </c>
      <c r="O356" s="349">
        <v>30</v>
      </c>
      <c r="P356" s="348">
        <v>31</v>
      </c>
      <c r="Q356" s="348">
        <v>30</v>
      </c>
      <c r="R356" s="350">
        <v>31</v>
      </c>
    </row>
    <row r="357" spans="2:18" ht="25.5" x14ac:dyDescent="0.25">
      <c r="B357" s="351"/>
      <c r="C357" s="352" t="s">
        <v>146</v>
      </c>
      <c r="D357" s="353"/>
      <c r="E357" s="352"/>
      <c r="F357" s="354"/>
      <c r="G357" s="355"/>
      <c r="H357" s="356"/>
      <c r="I357" s="357"/>
      <c r="J357" s="357"/>
      <c r="K357" s="357"/>
      <c r="L357" s="356"/>
      <c r="M357" s="357"/>
      <c r="N357" s="357"/>
      <c r="O357" s="358"/>
      <c r="P357" s="357"/>
      <c r="Q357" s="358"/>
      <c r="R357" s="359"/>
    </row>
    <row r="358" spans="2:18" ht="26.25" thickBot="1" x14ac:dyDescent="0.3">
      <c r="B358" s="360"/>
      <c r="C358" s="361" t="s">
        <v>147</v>
      </c>
      <c r="D358" s="362"/>
      <c r="E358" s="361">
        <f>SUM(E359:E366)</f>
        <v>55</v>
      </c>
      <c r="F358" s="363">
        <f t="shared" ref="F358:F366" si="7">SUM(G358:R358)</f>
        <v>1393808</v>
      </c>
      <c r="G358" s="364">
        <f>SUM(G359:G367)</f>
        <v>125385.7</v>
      </c>
      <c r="H358" s="364">
        <f t="shared" ref="H358:Q358" si="8">SUM(H359:H367)</f>
        <v>113251.6</v>
      </c>
      <c r="I358" s="364">
        <f t="shared" si="8"/>
        <v>125385.7</v>
      </c>
      <c r="J358" s="364">
        <f t="shared" si="8"/>
        <v>121341</v>
      </c>
      <c r="K358" s="364">
        <f t="shared" si="8"/>
        <v>125385.7</v>
      </c>
      <c r="L358" s="364">
        <f t="shared" si="8"/>
        <v>121341</v>
      </c>
      <c r="M358" s="364">
        <f t="shared" si="8"/>
        <v>104803.56</v>
      </c>
      <c r="N358" s="364">
        <f t="shared" si="8"/>
        <v>104803.56</v>
      </c>
      <c r="O358" s="364">
        <f t="shared" si="8"/>
        <v>101422.79999999999</v>
      </c>
      <c r="P358" s="364">
        <f t="shared" si="8"/>
        <v>104803.56</v>
      </c>
      <c r="Q358" s="364">
        <f t="shared" si="8"/>
        <v>101422.79999999999</v>
      </c>
      <c r="R358" s="364">
        <f>SUM(R359:R367)</f>
        <v>144461.01999999973</v>
      </c>
    </row>
    <row r="359" spans="2:18" x14ac:dyDescent="0.25">
      <c r="B359" s="365"/>
      <c r="C359" s="366" t="s">
        <v>98</v>
      </c>
      <c r="D359" s="367">
        <v>77.59</v>
      </c>
      <c r="E359" s="368">
        <v>3</v>
      </c>
      <c r="F359" s="369">
        <f t="shared" si="7"/>
        <v>84961.05</v>
      </c>
      <c r="G359" s="370">
        <v>7215.87</v>
      </c>
      <c r="H359" s="370">
        <v>6517.56</v>
      </c>
      <c r="I359" s="370">
        <v>7215.87</v>
      </c>
      <c r="J359" s="370">
        <v>6983.1</v>
      </c>
      <c r="K359" s="370">
        <v>7215.87</v>
      </c>
      <c r="L359" s="370">
        <v>6983.1</v>
      </c>
      <c r="M359" s="370">
        <v>7215.87</v>
      </c>
      <c r="N359" s="370">
        <v>7215.87</v>
      </c>
      <c r="O359" s="370">
        <v>6983.1</v>
      </c>
      <c r="P359" s="370">
        <v>7215.87</v>
      </c>
      <c r="Q359" s="370">
        <v>6983.1</v>
      </c>
      <c r="R359" s="370">
        <v>7215.87</v>
      </c>
    </row>
    <row r="360" spans="2:18" x14ac:dyDescent="0.25">
      <c r="B360" s="7"/>
      <c r="C360" s="9" t="s">
        <v>60</v>
      </c>
      <c r="D360" s="10">
        <v>71.400000000000006</v>
      </c>
      <c r="E360" s="371">
        <v>11</v>
      </c>
      <c r="F360" s="372">
        <f t="shared" si="7"/>
        <v>286671</v>
      </c>
      <c r="G360" s="373">
        <v>24347.4</v>
      </c>
      <c r="H360" s="373">
        <v>21991.200000000001</v>
      </c>
      <c r="I360" s="373">
        <v>24347.4</v>
      </c>
      <c r="J360" s="373">
        <v>23562</v>
      </c>
      <c r="K360" s="373">
        <v>24347.4</v>
      </c>
      <c r="L360" s="373">
        <v>23562</v>
      </c>
      <c r="M360" s="373">
        <v>24347.4</v>
      </c>
      <c r="N360" s="373">
        <v>24347.4</v>
      </c>
      <c r="O360" s="373">
        <v>23562</v>
      </c>
      <c r="P360" s="373">
        <v>24347.4</v>
      </c>
      <c r="Q360" s="373">
        <v>23562</v>
      </c>
      <c r="R360" s="373">
        <v>24347.4</v>
      </c>
    </row>
    <row r="361" spans="2:18" x14ac:dyDescent="0.25">
      <c r="B361" s="7"/>
      <c r="C361" s="9" t="s">
        <v>19</v>
      </c>
      <c r="D361" s="10">
        <v>71.400000000000006</v>
      </c>
      <c r="E361" s="371">
        <v>16</v>
      </c>
      <c r="F361" s="372">
        <f t="shared" si="7"/>
        <v>377563.2</v>
      </c>
      <c r="G361" s="373">
        <v>35414.400000000001</v>
      </c>
      <c r="H361" s="373">
        <v>31987.200000000001</v>
      </c>
      <c r="I361" s="373">
        <v>35414.400000000001</v>
      </c>
      <c r="J361" s="373">
        <v>34272</v>
      </c>
      <c r="K361" s="373">
        <v>35414.400000000001</v>
      </c>
      <c r="L361" s="373">
        <v>34272</v>
      </c>
      <c r="M361" s="373">
        <v>28774.2</v>
      </c>
      <c r="N361" s="373">
        <v>28774.2</v>
      </c>
      <c r="O361" s="373">
        <v>27846</v>
      </c>
      <c r="P361" s="373">
        <v>28774.2</v>
      </c>
      <c r="Q361" s="373">
        <v>27846</v>
      </c>
      <c r="R361" s="373">
        <v>28774.2</v>
      </c>
    </row>
    <row r="362" spans="2:18" x14ac:dyDescent="0.25">
      <c r="B362" s="7"/>
      <c r="C362" s="29" t="s">
        <v>43</v>
      </c>
      <c r="D362" s="10">
        <v>72.540000000000006</v>
      </c>
      <c r="E362" s="371">
        <v>3</v>
      </c>
      <c r="F362" s="372">
        <f t="shared" si="7"/>
        <v>79431.3</v>
      </c>
      <c r="G362" s="374">
        <v>6746.22</v>
      </c>
      <c r="H362" s="373">
        <v>6093.36</v>
      </c>
      <c r="I362" s="374">
        <v>6746.22</v>
      </c>
      <c r="J362" s="373">
        <v>6528.6</v>
      </c>
      <c r="K362" s="374">
        <v>6746.22</v>
      </c>
      <c r="L362" s="373">
        <v>6528.6</v>
      </c>
      <c r="M362" s="374">
        <v>6746.22</v>
      </c>
      <c r="N362" s="374">
        <v>6746.22</v>
      </c>
      <c r="O362" s="373">
        <v>6528.6</v>
      </c>
      <c r="P362" s="374">
        <v>6746.22</v>
      </c>
      <c r="Q362" s="373">
        <v>6528.6</v>
      </c>
      <c r="R362" s="374">
        <v>6746.22</v>
      </c>
    </row>
    <row r="363" spans="2:18" x14ac:dyDescent="0.25">
      <c r="B363" s="7"/>
      <c r="C363" s="29" t="s">
        <v>42</v>
      </c>
      <c r="D363" s="10">
        <v>73.59</v>
      </c>
      <c r="E363" s="371">
        <v>3</v>
      </c>
      <c r="F363" s="372">
        <f t="shared" si="7"/>
        <v>53499.93</v>
      </c>
      <c r="G363" s="373">
        <v>6843.87</v>
      </c>
      <c r="H363" s="373">
        <v>6181.56</v>
      </c>
      <c r="I363" s="373">
        <v>6843.87</v>
      </c>
      <c r="J363" s="373">
        <v>6623.1</v>
      </c>
      <c r="K363" s="373">
        <v>6843.87</v>
      </c>
      <c r="L363" s="373">
        <v>6623.1</v>
      </c>
      <c r="M363" s="373">
        <v>2281.29</v>
      </c>
      <c r="N363" s="373">
        <v>2281.29</v>
      </c>
      <c r="O363" s="373">
        <v>2207.6999999999998</v>
      </c>
      <c r="P363" s="373">
        <v>2281.29</v>
      </c>
      <c r="Q363" s="373">
        <v>2207.6999999999998</v>
      </c>
      <c r="R363" s="373">
        <v>2281.29</v>
      </c>
    </row>
    <row r="364" spans="2:18" x14ac:dyDescent="0.25">
      <c r="B364" s="7"/>
      <c r="C364" s="29" t="s">
        <v>148</v>
      </c>
      <c r="D364" s="10">
        <v>75.64</v>
      </c>
      <c r="E364" s="371">
        <v>9</v>
      </c>
      <c r="F364" s="372">
        <f t="shared" si="7"/>
        <v>192806.36000000004</v>
      </c>
      <c r="G364" s="373">
        <v>21103.56</v>
      </c>
      <c r="H364" s="373">
        <v>19061.28</v>
      </c>
      <c r="I364" s="373">
        <v>21103.56</v>
      </c>
      <c r="J364" s="373">
        <v>20422.8</v>
      </c>
      <c r="K364" s="373">
        <v>21103.56</v>
      </c>
      <c r="L364" s="373">
        <v>20422.8</v>
      </c>
      <c r="M364" s="373">
        <v>11724.2</v>
      </c>
      <c r="N364" s="373">
        <v>11724.2</v>
      </c>
      <c r="O364" s="373">
        <v>11346</v>
      </c>
      <c r="P364" s="373">
        <v>11724.2</v>
      </c>
      <c r="Q364" s="373">
        <v>11346</v>
      </c>
      <c r="R364" s="373">
        <v>11724.2</v>
      </c>
    </row>
    <row r="365" spans="2:18" x14ac:dyDescent="0.25">
      <c r="B365" s="7"/>
      <c r="C365" s="29" t="s">
        <v>149</v>
      </c>
      <c r="D365" s="10">
        <v>73.59</v>
      </c>
      <c r="E365" s="371">
        <v>6</v>
      </c>
      <c r="F365" s="372">
        <f t="shared" si="7"/>
        <v>161162.1</v>
      </c>
      <c r="G365" s="373">
        <v>13687.74</v>
      </c>
      <c r="H365" s="373">
        <v>12363.12</v>
      </c>
      <c r="I365" s="373">
        <v>13687.74</v>
      </c>
      <c r="J365" s="373">
        <v>13246.2</v>
      </c>
      <c r="K365" s="373">
        <v>13687.74</v>
      </c>
      <c r="L365" s="373">
        <v>13246.2</v>
      </c>
      <c r="M365" s="373">
        <v>13687.74</v>
      </c>
      <c r="N365" s="373">
        <v>13687.74</v>
      </c>
      <c r="O365" s="373">
        <v>13246.2</v>
      </c>
      <c r="P365" s="373">
        <v>13687.74</v>
      </c>
      <c r="Q365" s="373">
        <v>13246.2</v>
      </c>
      <c r="R365" s="373">
        <v>13687.74</v>
      </c>
    </row>
    <row r="366" spans="2:18" x14ac:dyDescent="0.25">
      <c r="B366" s="375"/>
      <c r="C366" s="376" t="s">
        <v>61</v>
      </c>
      <c r="D366" s="377">
        <v>80.86</v>
      </c>
      <c r="E366" s="376">
        <v>4</v>
      </c>
      <c r="F366" s="378">
        <f t="shared" si="7"/>
        <v>118055.59999999999</v>
      </c>
      <c r="G366" s="379">
        <v>10026.64</v>
      </c>
      <c r="H366" s="379">
        <v>9056.32</v>
      </c>
      <c r="I366" s="379">
        <v>10026.64</v>
      </c>
      <c r="J366" s="379">
        <v>9703.2000000000007</v>
      </c>
      <c r="K366" s="379">
        <v>10026.64</v>
      </c>
      <c r="L366" s="379">
        <v>9703.2000000000007</v>
      </c>
      <c r="M366" s="379">
        <v>10026.64</v>
      </c>
      <c r="N366" s="379">
        <v>10026.64</v>
      </c>
      <c r="O366" s="379">
        <v>9703.2000000000007</v>
      </c>
      <c r="P366" s="379">
        <v>10026.64</v>
      </c>
      <c r="Q366" s="379">
        <v>9703.2000000000007</v>
      </c>
      <c r="R366" s="379">
        <v>10026.64</v>
      </c>
    </row>
    <row r="367" spans="2:18" x14ac:dyDescent="0.25">
      <c r="B367" s="375"/>
      <c r="C367" s="59" t="s">
        <v>50</v>
      </c>
      <c r="D367" s="35"/>
      <c r="E367" s="8"/>
      <c r="F367" s="380">
        <v>39657.46</v>
      </c>
      <c r="G367" s="379"/>
      <c r="H367" s="379"/>
      <c r="I367" s="379"/>
      <c r="J367" s="379"/>
      <c r="K367" s="379"/>
      <c r="L367" s="379"/>
      <c r="M367" s="379"/>
      <c r="N367" s="379"/>
      <c r="O367" s="379"/>
      <c r="P367" s="379"/>
      <c r="Q367" s="379"/>
      <c r="R367" s="380">
        <v>39657.45999999973</v>
      </c>
    </row>
    <row r="368" spans="2:18" x14ac:dyDescent="0.25">
      <c r="B368" s="7"/>
      <c r="C368" s="59" t="s">
        <v>137</v>
      </c>
      <c r="D368" s="35"/>
      <c r="E368" s="8"/>
      <c r="F368" s="380"/>
      <c r="G368" s="373"/>
      <c r="H368" s="373"/>
      <c r="I368" s="373"/>
      <c r="J368" s="373"/>
      <c r="K368" s="373"/>
      <c r="L368" s="373"/>
      <c r="M368" s="373"/>
      <c r="N368" s="373"/>
      <c r="O368" s="373"/>
      <c r="P368" s="373"/>
      <c r="Q368" s="373"/>
      <c r="R368" s="374"/>
    </row>
    <row r="369" spans="2:18" ht="33" customHeight="1" x14ac:dyDescent="0.25">
      <c r="B369" s="381"/>
      <c r="C369" s="382" t="s">
        <v>150</v>
      </c>
      <c r="D369" s="383"/>
      <c r="E369" s="382"/>
      <c r="F369" s="384"/>
      <c r="G369" s="385"/>
      <c r="H369" s="386"/>
      <c r="I369" s="387"/>
      <c r="J369" s="387"/>
      <c r="K369" s="387"/>
      <c r="L369" s="387"/>
      <c r="M369" s="387"/>
      <c r="N369" s="388"/>
      <c r="O369" s="389"/>
      <c r="P369" s="387"/>
      <c r="Q369" s="390"/>
      <c r="R369" s="391"/>
    </row>
    <row r="370" spans="2:18" ht="26.25" thickBot="1" x14ac:dyDescent="0.3">
      <c r="B370" s="360"/>
      <c r="C370" s="361" t="s">
        <v>151</v>
      </c>
      <c r="D370" s="362"/>
      <c r="E370" s="361">
        <f>SUM(E371:E376)</f>
        <v>103</v>
      </c>
      <c r="F370" s="363">
        <f t="shared" ref="F370:F376" si="9">SUM(G370:R370)</f>
        <v>5948016</v>
      </c>
      <c r="G370" s="364">
        <f t="shared" ref="G370:Q370" si="10">SUM(G371:G377)</f>
        <v>255814.48</v>
      </c>
      <c r="H370" s="364">
        <f t="shared" si="10"/>
        <v>231058.24</v>
      </c>
      <c r="I370" s="364">
        <f t="shared" si="10"/>
        <v>255814.48</v>
      </c>
      <c r="J370" s="364">
        <f t="shared" si="10"/>
        <v>245136.6</v>
      </c>
      <c r="K370" s="364">
        <f t="shared" si="10"/>
        <v>253307.82</v>
      </c>
      <c r="L370" s="364">
        <f t="shared" si="10"/>
        <v>245136.6</v>
      </c>
      <c r="M370" s="364">
        <f t="shared" si="10"/>
        <v>253307.82</v>
      </c>
      <c r="N370" s="364">
        <f t="shared" si="10"/>
        <v>253307.82</v>
      </c>
      <c r="O370" s="364">
        <f t="shared" si="10"/>
        <v>245136.6</v>
      </c>
      <c r="P370" s="364">
        <f t="shared" si="10"/>
        <v>253307.82</v>
      </c>
      <c r="Q370" s="364">
        <f t="shared" si="10"/>
        <v>245136.6</v>
      </c>
      <c r="R370" s="364">
        <f>SUM(R371:R377)</f>
        <v>3211551.12</v>
      </c>
    </row>
    <row r="371" spans="2:18" x14ac:dyDescent="0.25">
      <c r="B371" s="365"/>
      <c r="C371" s="366" t="s">
        <v>152</v>
      </c>
      <c r="D371" s="367">
        <v>71.400000000000006</v>
      </c>
      <c r="E371" s="368">
        <v>1</v>
      </c>
      <c r="F371" s="392">
        <f t="shared" si="9"/>
        <v>26061.000000000004</v>
      </c>
      <c r="G371" s="393">
        <v>2213.4</v>
      </c>
      <c r="H371" s="393">
        <v>1999.2</v>
      </c>
      <c r="I371" s="393">
        <v>2213.4</v>
      </c>
      <c r="J371" s="393">
        <v>2142</v>
      </c>
      <c r="K371" s="393">
        <v>2213.4</v>
      </c>
      <c r="L371" s="393">
        <v>2142</v>
      </c>
      <c r="M371" s="393">
        <v>2213.4</v>
      </c>
      <c r="N371" s="393">
        <v>2213.4</v>
      </c>
      <c r="O371" s="393">
        <v>2142</v>
      </c>
      <c r="P371" s="393">
        <v>2213.4</v>
      </c>
      <c r="Q371" s="393">
        <v>2142</v>
      </c>
      <c r="R371" s="393">
        <v>2213.4</v>
      </c>
    </row>
    <row r="372" spans="2:18" x14ac:dyDescent="0.25">
      <c r="B372" s="394"/>
      <c r="C372" s="395" t="s">
        <v>60</v>
      </c>
      <c r="D372" s="396">
        <v>71.400000000000006</v>
      </c>
      <c r="E372" s="397">
        <v>3</v>
      </c>
      <c r="F372" s="26">
        <f t="shared" si="9"/>
        <v>78182.999999999985</v>
      </c>
      <c r="G372" s="398">
        <v>6640.2</v>
      </c>
      <c r="H372" s="398">
        <v>5997.6</v>
      </c>
      <c r="I372" s="398">
        <v>6640.2</v>
      </c>
      <c r="J372" s="398">
        <v>6426</v>
      </c>
      <c r="K372" s="398">
        <v>6640.2</v>
      </c>
      <c r="L372" s="398">
        <v>6426</v>
      </c>
      <c r="M372" s="398">
        <v>6640.2</v>
      </c>
      <c r="N372" s="398">
        <v>6640.2</v>
      </c>
      <c r="O372" s="398">
        <v>6426</v>
      </c>
      <c r="P372" s="398">
        <v>6640.2</v>
      </c>
      <c r="Q372" s="398">
        <v>6426</v>
      </c>
      <c r="R372" s="398">
        <v>6640.2</v>
      </c>
    </row>
    <row r="373" spans="2:18" x14ac:dyDescent="0.25">
      <c r="B373" s="394"/>
      <c r="C373" s="395" t="s">
        <v>43</v>
      </c>
      <c r="D373" s="396">
        <v>72.540000000000006</v>
      </c>
      <c r="E373" s="397">
        <v>1</v>
      </c>
      <c r="F373" s="26">
        <f t="shared" si="9"/>
        <v>26477.1</v>
      </c>
      <c r="G373" s="398">
        <v>2248.7399999999998</v>
      </c>
      <c r="H373" s="398">
        <v>2031.12</v>
      </c>
      <c r="I373" s="398">
        <v>2248.7399999999998</v>
      </c>
      <c r="J373" s="398">
        <v>2176.1999999999998</v>
      </c>
      <c r="K373" s="398">
        <v>2248.7399999999998</v>
      </c>
      <c r="L373" s="398">
        <v>2176.1999999999998</v>
      </c>
      <c r="M373" s="398">
        <v>2248.7399999999998</v>
      </c>
      <c r="N373" s="398">
        <v>2248.7399999999998</v>
      </c>
      <c r="O373" s="398">
        <v>2176.1999999999998</v>
      </c>
      <c r="P373" s="398">
        <v>2248.7399999999998</v>
      </c>
      <c r="Q373" s="398">
        <v>2176.1999999999998</v>
      </c>
      <c r="R373" s="398">
        <v>2248.7399999999998</v>
      </c>
    </row>
    <row r="374" spans="2:18" x14ac:dyDescent="0.25">
      <c r="B374" s="7"/>
      <c r="C374" s="9" t="s">
        <v>19</v>
      </c>
      <c r="D374" s="10">
        <v>71.400000000000006</v>
      </c>
      <c r="E374" s="371">
        <v>1</v>
      </c>
      <c r="F374" s="26">
        <f t="shared" si="9"/>
        <v>26061.000000000004</v>
      </c>
      <c r="G374" s="27">
        <v>2213.4</v>
      </c>
      <c r="H374" s="27">
        <v>1999.2</v>
      </c>
      <c r="I374" s="27">
        <v>2213.4</v>
      </c>
      <c r="J374" s="27">
        <v>2142</v>
      </c>
      <c r="K374" s="27">
        <v>2213.4</v>
      </c>
      <c r="L374" s="27">
        <v>2142</v>
      </c>
      <c r="M374" s="27">
        <v>2213.4</v>
      </c>
      <c r="N374" s="27">
        <v>2213.4</v>
      </c>
      <c r="O374" s="27">
        <v>2142</v>
      </c>
      <c r="P374" s="27">
        <v>2213.4</v>
      </c>
      <c r="Q374" s="27">
        <v>2142</v>
      </c>
      <c r="R374" s="27">
        <v>2213.4</v>
      </c>
    </row>
    <row r="375" spans="2:18" x14ac:dyDescent="0.25">
      <c r="B375" s="375"/>
      <c r="C375" s="399" t="s">
        <v>64</v>
      </c>
      <c r="D375" s="400">
        <v>75.64</v>
      </c>
      <c r="E375" s="376">
        <v>4</v>
      </c>
      <c r="F375" s="26">
        <f t="shared" si="9"/>
        <v>110434.40000000001</v>
      </c>
      <c r="G375" s="401">
        <v>9379.36</v>
      </c>
      <c r="H375" s="401">
        <v>8471.68</v>
      </c>
      <c r="I375" s="401">
        <v>9379.36</v>
      </c>
      <c r="J375" s="401">
        <v>9076.7999999999993</v>
      </c>
      <c r="K375" s="401">
        <v>9379.36</v>
      </c>
      <c r="L375" s="401">
        <v>9076.7999999999993</v>
      </c>
      <c r="M375" s="401">
        <v>9379.36</v>
      </c>
      <c r="N375" s="401">
        <v>9379.36</v>
      </c>
      <c r="O375" s="401">
        <v>9076.7999999999993</v>
      </c>
      <c r="P375" s="401">
        <v>9379.36</v>
      </c>
      <c r="Q375" s="401">
        <v>9076.7999999999993</v>
      </c>
      <c r="R375" s="401">
        <v>9379.36</v>
      </c>
    </row>
    <row r="376" spans="2:18" x14ac:dyDescent="0.25">
      <c r="B376" s="375"/>
      <c r="C376" s="399" t="s">
        <v>61</v>
      </c>
      <c r="D376" s="400">
        <v>80.86</v>
      </c>
      <c r="E376" s="376">
        <v>93</v>
      </c>
      <c r="F376" s="402">
        <f t="shared" si="9"/>
        <v>2722556.2000000007</v>
      </c>
      <c r="G376" s="401">
        <v>233119.38</v>
      </c>
      <c r="H376" s="401">
        <v>210559.44</v>
      </c>
      <c r="I376" s="401">
        <v>233119.38</v>
      </c>
      <c r="J376" s="401">
        <v>223173.6</v>
      </c>
      <c r="K376" s="401">
        <v>230612.72</v>
      </c>
      <c r="L376" s="401">
        <v>223173.6</v>
      </c>
      <c r="M376" s="401">
        <v>230612.72</v>
      </c>
      <c r="N376" s="401">
        <v>230612.72</v>
      </c>
      <c r="O376" s="401">
        <v>223173.6</v>
      </c>
      <c r="P376" s="401">
        <v>230612.72</v>
      </c>
      <c r="Q376" s="401">
        <v>223173.6</v>
      </c>
      <c r="R376" s="401">
        <v>230612.72</v>
      </c>
    </row>
    <row r="377" spans="2:18" x14ac:dyDescent="0.25">
      <c r="B377" s="375"/>
      <c r="C377" s="59" t="s">
        <v>50</v>
      </c>
      <c r="D377" s="35"/>
      <c r="E377" s="8"/>
      <c r="F377" s="380">
        <v>2958243.3</v>
      </c>
      <c r="G377" s="401"/>
      <c r="H377" s="401"/>
      <c r="I377" s="401"/>
      <c r="J377" s="401"/>
      <c r="K377" s="401"/>
      <c r="L377" s="401"/>
      <c r="M377" s="401"/>
      <c r="N377" s="401"/>
      <c r="O377" s="401"/>
      <c r="P377" s="401"/>
      <c r="Q377" s="401"/>
      <c r="R377" s="403">
        <v>2958243.3000000003</v>
      </c>
    </row>
    <row r="378" spans="2:18" x14ac:dyDescent="0.25">
      <c r="B378" s="7"/>
      <c r="C378" s="59" t="s">
        <v>137</v>
      </c>
      <c r="D378" s="35"/>
      <c r="E378" s="8"/>
      <c r="F378" s="380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49"/>
    </row>
    <row r="379" spans="2:18" x14ac:dyDescent="0.25">
      <c r="B379" s="381"/>
      <c r="C379" s="382" t="s">
        <v>153</v>
      </c>
      <c r="D379" s="383"/>
      <c r="E379" s="382"/>
      <c r="F379" s="384"/>
      <c r="G379" s="385"/>
      <c r="H379" s="386"/>
      <c r="I379" s="387"/>
      <c r="J379" s="387"/>
      <c r="K379" s="387"/>
      <c r="L379" s="387"/>
      <c r="M379" s="387"/>
      <c r="N379" s="388"/>
      <c r="O379" s="389"/>
      <c r="P379" s="387"/>
      <c r="Q379" s="390"/>
      <c r="R379" s="391"/>
    </row>
    <row r="380" spans="2:18" ht="26.25" thickBot="1" x14ac:dyDescent="0.3">
      <c r="B380" s="404"/>
      <c r="C380" s="405" t="s">
        <v>154</v>
      </c>
      <c r="D380" s="406"/>
      <c r="E380" s="405">
        <f>SUM(E381:E388)</f>
        <v>195</v>
      </c>
      <c r="F380" s="363">
        <f t="shared" ref="F380:F388" si="11">SUM(G380:R380)</f>
        <v>5833701</v>
      </c>
      <c r="G380" s="363">
        <f t="shared" ref="G380:Q380" si="12">SUM(G381:G389)</f>
        <v>443224.67000000004</v>
      </c>
      <c r="H380" s="363">
        <f t="shared" si="12"/>
        <v>400331.96</v>
      </c>
      <c r="I380" s="363">
        <f t="shared" si="12"/>
        <v>443224.67000000004</v>
      </c>
      <c r="J380" s="363">
        <f t="shared" si="12"/>
        <v>428927.1</v>
      </c>
      <c r="K380" s="363">
        <f t="shared" si="12"/>
        <v>443224.67000000004</v>
      </c>
      <c r="L380" s="363">
        <f t="shared" si="12"/>
        <v>428927.1</v>
      </c>
      <c r="M380" s="363">
        <f t="shared" si="12"/>
        <v>443224.67000000004</v>
      </c>
      <c r="N380" s="363">
        <f t="shared" si="12"/>
        <v>443224.67000000004</v>
      </c>
      <c r="O380" s="363">
        <f t="shared" si="12"/>
        <v>428927.1</v>
      </c>
      <c r="P380" s="363">
        <f t="shared" si="12"/>
        <v>443224.67000000004</v>
      </c>
      <c r="Q380" s="363">
        <f t="shared" si="12"/>
        <v>428927.1</v>
      </c>
      <c r="R380" s="363">
        <f>SUM(R381:R389)</f>
        <v>1058312.6200000001</v>
      </c>
    </row>
    <row r="381" spans="2:18" x14ac:dyDescent="0.25">
      <c r="B381" s="365"/>
      <c r="C381" s="9" t="s">
        <v>60</v>
      </c>
      <c r="D381" s="367">
        <v>71.400000000000006</v>
      </c>
      <c r="E381" s="368">
        <v>15</v>
      </c>
      <c r="F381" s="407">
        <f t="shared" si="11"/>
        <v>390915</v>
      </c>
      <c r="G381" s="408">
        <v>33201</v>
      </c>
      <c r="H381" s="409">
        <v>29988</v>
      </c>
      <c r="I381" s="408">
        <v>33201</v>
      </c>
      <c r="J381" s="409">
        <v>32130</v>
      </c>
      <c r="K381" s="408">
        <v>33201</v>
      </c>
      <c r="L381" s="409">
        <v>32130</v>
      </c>
      <c r="M381" s="408">
        <v>33201</v>
      </c>
      <c r="N381" s="408">
        <v>33201</v>
      </c>
      <c r="O381" s="409">
        <v>32130</v>
      </c>
      <c r="P381" s="408">
        <v>33201</v>
      </c>
      <c r="Q381" s="409">
        <v>32130</v>
      </c>
      <c r="R381" s="408">
        <v>33201</v>
      </c>
    </row>
    <row r="382" spans="2:18" x14ac:dyDescent="0.25">
      <c r="B382" s="7"/>
      <c r="C382" s="9" t="s">
        <v>19</v>
      </c>
      <c r="D382" s="10">
        <v>71.400000000000006</v>
      </c>
      <c r="E382" s="371">
        <v>63</v>
      </c>
      <c r="F382" s="410">
        <f t="shared" si="11"/>
        <v>1641842.9999999998</v>
      </c>
      <c r="G382" s="411">
        <v>139444.20000000001</v>
      </c>
      <c r="H382" s="412">
        <v>125949.6</v>
      </c>
      <c r="I382" s="411">
        <v>139444.20000000001</v>
      </c>
      <c r="J382" s="412">
        <v>134946</v>
      </c>
      <c r="K382" s="411">
        <v>139444.20000000001</v>
      </c>
      <c r="L382" s="412">
        <v>134946</v>
      </c>
      <c r="M382" s="411">
        <v>139444.20000000001</v>
      </c>
      <c r="N382" s="411">
        <v>139444.20000000001</v>
      </c>
      <c r="O382" s="412">
        <v>134946</v>
      </c>
      <c r="P382" s="411">
        <v>139444.20000000001</v>
      </c>
      <c r="Q382" s="412">
        <v>134946</v>
      </c>
      <c r="R382" s="411">
        <v>139444.20000000001</v>
      </c>
    </row>
    <row r="383" spans="2:18" x14ac:dyDescent="0.25">
      <c r="B383" s="7"/>
      <c r="C383" s="9" t="s">
        <v>121</v>
      </c>
      <c r="D383" s="10">
        <v>73.59</v>
      </c>
      <c r="E383" s="371">
        <v>1</v>
      </c>
      <c r="F383" s="410">
        <f t="shared" si="11"/>
        <v>26860.350000000006</v>
      </c>
      <c r="G383" s="411">
        <v>2281.29</v>
      </c>
      <c r="H383" s="412">
        <v>2060.52</v>
      </c>
      <c r="I383" s="411">
        <v>2281.29</v>
      </c>
      <c r="J383" s="412">
        <v>2207.6999999999998</v>
      </c>
      <c r="K383" s="411">
        <v>2281.29</v>
      </c>
      <c r="L383" s="412">
        <v>2207.6999999999998</v>
      </c>
      <c r="M383" s="411">
        <v>2281.29</v>
      </c>
      <c r="N383" s="411">
        <v>2281.29</v>
      </c>
      <c r="O383" s="412">
        <v>2207.6999999999998</v>
      </c>
      <c r="P383" s="411">
        <v>2281.29</v>
      </c>
      <c r="Q383" s="412">
        <v>2207.6999999999998</v>
      </c>
      <c r="R383" s="411">
        <v>2281.29</v>
      </c>
    </row>
    <row r="384" spans="2:18" x14ac:dyDescent="0.25">
      <c r="B384" s="7"/>
      <c r="C384" s="29" t="s">
        <v>155</v>
      </c>
      <c r="D384" s="10">
        <v>75.64</v>
      </c>
      <c r="E384" s="371">
        <v>1</v>
      </c>
      <c r="F384" s="410">
        <f t="shared" si="11"/>
        <v>27608.600000000002</v>
      </c>
      <c r="G384" s="411">
        <v>2344.84</v>
      </c>
      <c r="H384" s="412">
        <v>2117.92</v>
      </c>
      <c r="I384" s="411">
        <v>2344.84</v>
      </c>
      <c r="J384" s="412">
        <v>2269.1999999999998</v>
      </c>
      <c r="K384" s="411">
        <v>2344.84</v>
      </c>
      <c r="L384" s="412">
        <v>2269.1999999999998</v>
      </c>
      <c r="M384" s="411">
        <v>2344.84</v>
      </c>
      <c r="N384" s="411">
        <v>2344.84</v>
      </c>
      <c r="O384" s="412">
        <v>2269.1999999999998</v>
      </c>
      <c r="P384" s="411">
        <v>2344.84</v>
      </c>
      <c r="Q384" s="412">
        <v>2269.1999999999998</v>
      </c>
      <c r="R384" s="411">
        <v>2344.84</v>
      </c>
    </row>
    <row r="385" spans="2:18" x14ac:dyDescent="0.25">
      <c r="B385" s="7"/>
      <c r="C385" s="29" t="s">
        <v>43</v>
      </c>
      <c r="D385" s="10">
        <v>72.540000000000006</v>
      </c>
      <c r="E385" s="371">
        <v>49</v>
      </c>
      <c r="F385" s="410">
        <f t="shared" si="11"/>
        <v>1297377.9000000001</v>
      </c>
      <c r="G385" s="411">
        <v>110188.26</v>
      </c>
      <c r="H385" s="412">
        <v>99524.88</v>
      </c>
      <c r="I385" s="411">
        <v>110188.26</v>
      </c>
      <c r="J385" s="412">
        <v>106633.8</v>
      </c>
      <c r="K385" s="411">
        <v>110188.26</v>
      </c>
      <c r="L385" s="412">
        <v>106633.8</v>
      </c>
      <c r="M385" s="411">
        <v>110188.26</v>
      </c>
      <c r="N385" s="411">
        <v>110188.26</v>
      </c>
      <c r="O385" s="412">
        <v>106633.8</v>
      </c>
      <c r="P385" s="411">
        <v>110188.26</v>
      </c>
      <c r="Q385" s="412">
        <v>106633.8</v>
      </c>
      <c r="R385" s="411">
        <v>110188.26</v>
      </c>
    </row>
    <row r="386" spans="2:18" x14ac:dyDescent="0.25">
      <c r="B386" s="7"/>
      <c r="C386" s="29" t="s">
        <v>42</v>
      </c>
      <c r="D386" s="10">
        <v>73.59</v>
      </c>
      <c r="E386" s="371">
        <v>2</v>
      </c>
      <c r="F386" s="410">
        <f t="shared" si="11"/>
        <v>53720.700000000012</v>
      </c>
      <c r="G386" s="411">
        <v>4562.58</v>
      </c>
      <c r="H386" s="412">
        <v>4121.04</v>
      </c>
      <c r="I386" s="411">
        <v>4562.58</v>
      </c>
      <c r="J386" s="412">
        <v>4415.3999999999996</v>
      </c>
      <c r="K386" s="411">
        <v>4562.58</v>
      </c>
      <c r="L386" s="412">
        <v>4415.3999999999996</v>
      </c>
      <c r="M386" s="411">
        <v>4562.58</v>
      </c>
      <c r="N386" s="411">
        <v>4562.58</v>
      </c>
      <c r="O386" s="412">
        <v>4415.3999999999996</v>
      </c>
      <c r="P386" s="411">
        <v>4562.58</v>
      </c>
      <c r="Q386" s="412">
        <v>4415.3999999999996</v>
      </c>
      <c r="R386" s="411">
        <v>4562.58</v>
      </c>
    </row>
    <row r="387" spans="2:18" x14ac:dyDescent="0.25">
      <c r="B387" s="7"/>
      <c r="C387" s="29" t="s">
        <v>64</v>
      </c>
      <c r="D387" s="10">
        <v>75.64</v>
      </c>
      <c r="E387" s="371">
        <v>57</v>
      </c>
      <c r="F387" s="410">
        <f t="shared" si="11"/>
        <v>1573690.1999999997</v>
      </c>
      <c r="G387" s="411">
        <v>133655.88</v>
      </c>
      <c r="H387" s="412">
        <v>120721.44</v>
      </c>
      <c r="I387" s="411">
        <v>133655.88</v>
      </c>
      <c r="J387" s="412">
        <v>129344.4</v>
      </c>
      <c r="K387" s="411">
        <v>133655.88</v>
      </c>
      <c r="L387" s="412">
        <v>129344.4</v>
      </c>
      <c r="M387" s="411">
        <v>133655.88</v>
      </c>
      <c r="N387" s="411">
        <v>133655.88</v>
      </c>
      <c r="O387" s="412">
        <v>129344.4</v>
      </c>
      <c r="P387" s="411">
        <v>133655.88</v>
      </c>
      <c r="Q387" s="412">
        <v>129344.4</v>
      </c>
      <c r="R387" s="411">
        <v>133655.88</v>
      </c>
    </row>
    <row r="388" spans="2:18" x14ac:dyDescent="0.25">
      <c r="B388" s="375"/>
      <c r="C388" s="376" t="s">
        <v>61</v>
      </c>
      <c r="D388" s="377">
        <v>80.86</v>
      </c>
      <c r="E388" s="376">
        <v>7</v>
      </c>
      <c r="F388" s="413">
        <f t="shared" si="11"/>
        <v>206597.3</v>
      </c>
      <c r="G388" s="414">
        <v>17546.62</v>
      </c>
      <c r="H388" s="415">
        <v>15848.56</v>
      </c>
      <c r="I388" s="414">
        <v>17546.62</v>
      </c>
      <c r="J388" s="415">
        <v>16980.599999999999</v>
      </c>
      <c r="K388" s="414">
        <v>17546.62</v>
      </c>
      <c r="L388" s="415">
        <v>16980.599999999999</v>
      </c>
      <c r="M388" s="414">
        <v>17546.62</v>
      </c>
      <c r="N388" s="414">
        <v>17546.62</v>
      </c>
      <c r="O388" s="415">
        <v>16980.599999999999</v>
      </c>
      <c r="P388" s="414">
        <v>17546.62</v>
      </c>
      <c r="Q388" s="415">
        <v>16980.599999999999</v>
      </c>
      <c r="R388" s="414">
        <v>17546.62</v>
      </c>
    </row>
    <row r="389" spans="2:18" x14ac:dyDescent="0.25">
      <c r="B389" s="375"/>
      <c r="C389" s="59" t="s">
        <v>50</v>
      </c>
      <c r="D389" s="30"/>
      <c r="E389" s="8"/>
      <c r="F389" s="380">
        <v>615087.94999999995</v>
      </c>
      <c r="G389" s="416"/>
      <c r="H389" s="415"/>
      <c r="I389" s="416"/>
      <c r="J389" s="415"/>
      <c r="K389" s="416"/>
      <c r="L389" s="415"/>
      <c r="M389" s="416"/>
      <c r="N389" s="416"/>
      <c r="O389" s="415"/>
      <c r="P389" s="416"/>
      <c r="Q389" s="415"/>
      <c r="R389" s="380">
        <v>615087.95000000019</v>
      </c>
    </row>
    <row r="390" spans="2:18" x14ac:dyDescent="0.25">
      <c r="B390" s="7"/>
      <c r="C390" s="59" t="s">
        <v>137</v>
      </c>
      <c r="D390" s="30"/>
      <c r="E390" s="8"/>
      <c r="F390" s="380"/>
      <c r="G390" s="412"/>
      <c r="H390" s="412"/>
      <c r="I390" s="412"/>
      <c r="J390" s="412"/>
      <c r="K390" s="412"/>
      <c r="L390" s="412"/>
      <c r="M390" s="412"/>
      <c r="N390" s="412"/>
      <c r="O390" s="412"/>
      <c r="P390" s="412"/>
      <c r="Q390" s="412"/>
      <c r="R390" s="417"/>
    </row>
    <row r="391" spans="2:18" x14ac:dyDescent="0.25">
      <c r="B391" s="381"/>
      <c r="C391" s="382" t="s">
        <v>156</v>
      </c>
      <c r="D391" s="383"/>
      <c r="E391" s="382"/>
      <c r="F391" s="384"/>
      <c r="G391" s="381"/>
      <c r="H391" s="387"/>
      <c r="I391" s="387"/>
      <c r="J391" s="387"/>
      <c r="K391" s="387"/>
      <c r="L391" s="387"/>
      <c r="M391" s="387"/>
      <c r="N391" s="387"/>
      <c r="O391" s="390"/>
      <c r="P391" s="387"/>
      <c r="Q391" s="390"/>
      <c r="R391" s="391"/>
    </row>
    <row r="392" spans="2:18" ht="26.25" thickBot="1" x14ac:dyDescent="0.3">
      <c r="B392" s="404"/>
      <c r="C392" s="405" t="s">
        <v>157</v>
      </c>
      <c r="D392" s="406"/>
      <c r="E392" s="405">
        <f t="shared" ref="E392:R392" si="13">SUM(E393:E393)</f>
        <v>0</v>
      </c>
      <c r="F392" s="363">
        <f t="shared" si="13"/>
        <v>0</v>
      </c>
      <c r="G392" s="363">
        <f t="shared" si="13"/>
        <v>0</v>
      </c>
      <c r="H392" s="363">
        <f t="shared" si="13"/>
        <v>0</v>
      </c>
      <c r="I392" s="363">
        <f t="shared" si="13"/>
        <v>0</v>
      </c>
      <c r="J392" s="363">
        <f t="shared" si="13"/>
        <v>0</v>
      </c>
      <c r="K392" s="363">
        <f t="shared" si="13"/>
        <v>0</v>
      </c>
      <c r="L392" s="363">
        <f t="shared" si="13"/>
        <v>0</v>
      </c>
      <c r="M392" s="363">
        <f t="shared" si="13"/>
        <v>0</v>
      </c>
      <c r="N392" s="363">
        <f t="shared" si="13"/>
        <v>0</v>
      </c>
      <c r="O392" s="363">
        <f t="shared" si="13"/>
        <v>0</v>
      </c>
      <c r="P392" s="363">
        <f t="shared" si="13"/>
        <v>0</v>
      </c>
      <c r="Q392" s="363">
        <f t="shared" si="13"/>
        <v>0</v>
      </c>
      <c r="R392" s="418">
        <f t="shared" si="13"/>
        <v>0</v>
      </c>
    </row>
    <row r="393" spans="2:18" ht="15.75" thickBot="1" x14ac:dyDescent="0.3">
      <c r="B393" s="22"/>
      <c r="C393" s="23" t="s">
        <v>50</v>
      </c>
      <c r="D393" s="24">
        <v>80.86</v>
      </c>
      <c r="E393" s="23">
        <v>0</v>
      </c>
      <c r="F393" s="419">
        <v>0</v>
      </c>
      <c r="G393" s="420"/>
      <c r="H393" s="421"/>
      <c r="I393" s="421"/>
      <c r="J393" s="421"/>
      <c r="K393" s="421"/>
      <c r="L393" s="421"/>
      <c r="M393" s="421"/>
      <c r="N393" s="421"/>
      <c r="O393" s="421"/>
      <c r="P393" s="421"/>
      <c r="Q393" s="421"/>
      <c r="R393" s="422"/>
    </row>
    <row r="394" spans="2:18" x14ac:dyDescent="0.25">
      <c r="B394" s="351"/>
      <c r="C394" s="352" t="s">
        <v>158</v>
      </c>
      <c r="D394" s="353"/>
      <c r="E394" s="352"/>
      <c r="F394" s="354"/>
      <c r="G394" s="351"/>
      <c r="H394" s="357"/>
      <c r="I394" s="357"/>
      <c r="J394" s="357"/>
      <c r="K394" s="357"/>
      <c r="L394" s="357"/>
      <c r="M394" s="357"/>
      <c r="N394" s="357"/>
      <c r="O394" s="358"/>
      <c r="P394" s="357"/>
      <c r="Q394" s="358"/>
      <c r="R394" s="359"/>
    </row>
    <row r="395" spans="2:18" ht="26.25" thickBot="1" x14ac:dyDescent="0.3">
      <c r="B395" s="404"/>
      <c r="C395" s="405" t="s">
        <v>159</v>
      </c>
      <c r="D395" s="406"/>
      <c r="E395" s="405">
        <f t="shared" ref="E395:R395" si="14">SUM(E396:E396)</f>
        <v>0</v>
      </c>
      <c r="F395" s="363">
        <f t="shared" si="14"/>
        <v>0</v>
      </c>
      <c r="G395" s="363">
        <f t="shared" si="14"/>
        <v>0</v>
      </c>
      <c r="H395" s="363">
        <f t="shared" si="14"/>
        <v>0</v>
      </c>
      <c r="I395" s="363">
        <f t="shared" si="14"/>
        <v>0</v>
      </c>
      <c r="J395" s="363">
        <f t="shared" si="14"/>
        <v>0</v>
      </c>
      <c r="K395" s="363">
        <f t="shared" si="14"/>
        <v>0</v>
      </c>
      <c r="L395" s="363">
        <f t="shared" si="14"/>
        <v>0</v>
      </c>
      <c r="M395" s="363">
        <f t="shared" si="14"/>
        <v>0</v>
      </c>
      <c r="N395" s="363">
        <f t="shared" si="14"/>
        <v>0</v>
      </c>
      <c r="O395" s="363">
        <f t="shared" si="14"/>
        <v>0</v>
      </c>
      <c r="P395" s="363">
        <f t="shared" si="14"/>
        <v>0</v>
      </c>
      <c r="Q395" s="363">
        <f t="shared" si="14"/>
        <v>0</v>
      </c>
      <c r="R395" s="418">
        <f t="shared" si="14"/>
        <v>0</v>
      </c>
    </row>
    <row r="396" spans="2:18" ht="15.75" thickBot="1" x14ac:dyDescent="0.3">
      <c r="B396" s="423"/>
      <c r="C396" s="23" t="s">
        <v>50</v>
      </c>
      <c r="D396" s="424">
        <v>80.86</v>
      </c>
      <c r="E396" s="425">
        <v>0</v>
      </c>
      <c r="F396" s="426">
        <v>0</v>
      </c>
      <c r="G396" s="427"/>
      <c r="H396" s="427"/>
      <c r="I396" s="427"/>
      <c r="J396" s="427"/>
      <c r="K396" s="427"/>
      <c r="L396" s="427"/>
      <c r="M396" s="427"/>
      <c r="N396" s="427"/>
      <c r="O396" s="428"/>
      <c r="P396" s="427"/>
      <c r="Q396" s="428"/>
      <c r="R396" s="429"/>
    </row>
    <row r="397" spans="2:18" ht="25.5" x14ac:dyDescent="0.25">
      <c r="B397" s="351"/>
      <c r="C397" s="352" t="s">
        <v>160</v>
      </c>
      <c r="D397" s="353"/>
      <c r="E397" s="352"/>
      <c r="F397" s="354"/>
      <c r="G397" s="351"/>
      <c r="H397" s="357"/>
      <c r="I397" s="357"/>
      <c r="J397" s="357"/>
      <c r="K397" s="357"/>
      <c r="L397" s="357"/>
      <c r="M397" s="357"/>
      <c r="N397" s="357"/>
      <c r="O397" s="358"/>
      <c r="P397" s="357"/>
      <c r="Q397" s="358"/>
      <c r="R397" s="359"/>
    </row>
    <row r="398" spans="2:18" ht="26.25" thickBot="1" x14ac:dyDescent="0.3">
      <c r="B398" s="404"/>
      <c r="C398" s="405" t="s">
        <v>161</v>
      </c>
      <c r="D398" s="406"/>
      <c r="E398" s="405">
        <f t="shared" ref="E398:R398" si="15">SUM(E399:E399)</f>
        <v>0</v>
      </c>
      <c r="F398" s="363">
        <f t="shared" si="15"/>
        <v>0</v>
      </c>
      <c r="G398" s="363">
        <f t="shared" si="15"/>
        <v>0</v>
      </c>
      <c r="H398" s="363">
        <f t="shared" si="15"/>
        <v>0</v>
      </c>
      <c r="I398" s="363">
        <f t="shared" si="15"/>
        <v>0</v>
      </c>
      <c r="J398" s="363">
        <f t="shared" si="15"/>
        <v>0</v>
      </c>
      <c r="K398" s="363">
        <f t="shared" si="15"/>
        <v>0</v>
      </c>
      <c r="L398" s="363">
        <f t="shared" si="15"/>
        <v>0</v>
      </c>
      <c r="M398" s="363">
        <f t="shared" si="15"/>
        <v>0</v>
      </c>
      <c r="N398" s="363">
        <f t="shared" si="15"/>
        <v>0</v>
      </c>
      <c r="O398" s="363">
        <f t="shared" si="15"/>
        <v>0</v>
      </c>
      <c r="P398" s="363">
        <f t="shared" si="15"/>
        <v>0</v>
      </c>
      <c r="Q398" s="363">
        <f t="shared" si="15"/>
        <v>0</v>
      </c>
      <c r="R398" s="418">
        <f t="shared" si="15"/>
        <v>0</v>
      </c>
    </row>
    <row r="399" spans="2:18" ht="15.75" thickBot="1" x14ac:dyDescent="0.3">
      <c r="B399" s="423"/>
      <c r="C399" s="23" t="s">
        <v>50</v>
      </c>
      <c r="D399" s="424">
        <v>80.86</v>
      </c>
      <c r="E399" s="425">
        <v>0</v>
      </c>
      <c r="F399" s="426">
        <v>0</v>
      </c>
      <c r="G399" s="427"/>
      <c r="H399" s="427"/>
      <c r="I399" s="427"/>
      <c r="J399" s="427"/>
      <c r="K399" s="427"/>
      <c r="L399" s="427"/>
      <c r="M399" s="427"/>
      <c r="N399" s="427"/>
      <c r="O399" s="428"/>
      <c r="P399" s="427"/>
      <c r="Q399" s="428"/>
      <c r="R399" s="429"/>
    </row>
    <row r="400" spans="2:18" x14ac:dyDescent="0.25">
      <c r="B400" s="351"/>
      <c r="C400" s="352" t="s">
        <v>162</v>
      </c>
      <c r="D400" s="353"/>
      <c r="E400" s="352"/>
      <c r="F400" s="354"/>
      <c r="G400" s="351"/>
      <c r="H400" s="357"/>
      <c r="I400" s="357"/>
      <c r="J400" s="357"/>
      <c r="K400" s="357"/>
      <c r="L400" s="357"/>
      <c r="M400" s="357"/>
      <c r="N400" s="357"/>
      <c r="O400" s="358"/>
      <c r="P400" s="357"/>
      <c r="Q400" s="358"/>
      <c r="R400" s="359"/>
    </row>
    <row r="401" spans="2:18" ht="26.25" thickBot="1" x14ac:dyDescent="0.3">
      <c r="B401" s="404"/>
      <c r="C401" s="405" t="s">
        <v>163</v>
      </c>
      <c r="D401" s="406"/>
      <c r="E401" s="405">
        <f t="shared" ref="E401:R401" si="16">SUM(E402:E402)</f>
        <v>0</v>
      </c>
      <c r="F401" s="363">
        <f t="shared" si="16"/>
        <v>0</v>
      </c>
      <c r="G401" s="363">
        <f t="shared" si="16"/>
        <v>0</v>
      </c>
      <c r="H401" s="363">
        <f t="shared" si="16"/>
        <v>0</v>
      </c>
      <c r="I401" s="363">
        <f t="shared" si="16"/>
        <v>0</v>
      </c>
      <c r="J401" s="363">
        <f t="shared" si="16"/>
        <v>0</v>
      </c>
      <c r="K401" s="363">
        <f t="shared" si="16"/>
        <v>0</v>
      </c>
      <c r="L401" s="363">
        <f t="shared" si="16"/>
        <v>0</v>
      </c>
      <c r="M401" s="363">
        <f t="shared" si="16"/>
        <v>0</v>
      </c>
      <c r="N401" s="363">
        <f t="shared" si="16"/>
        <v>0</v>
      </c>
      <c r="O401" s="363">
        <f t="shared" si="16"/>
        <v>0</v>
      </c>
      <c r="P401" s="363">
        <f t="shared" si="16"/>
        <v>0</v>
      </c>
      <c r="Q401" s="363">
        <f t="shared" si="16"/>
        <v>0</v>
      </c>
      <c r="R401" s="418">
        <f t="shared" si="16"/>
        <v>0</v>
      </c>
    </row>
    <row r="402" spans="2:18" ht="15.75" thickBot="1" x14ac:dyDescent="0.3">
      <c r="B402" s="423"/>
      <c r="C402" s="23" t="s">
        <v>50</v>
      </c>
      <c r="D402" s="424">
        <v>80.86</v>
      </c>
      <c r="E402" s="425">
        <v>0</v>
      </c>
      <c r="F402" s="426">
        <v>0</v>
      </c>
      <c r="G402" s="427"/>
      <c r="H402" s="427"/>
      <c r="I402" s="427"/>
      <c r="J402" s="427"/>
      <c r="K402" s="427"/>
      <c r="L402" s="427"/>
      <c r="M402" s="427"/>
      <c r="N402" s="427"/>
      <c r="O402" s="428"/>
      <c r="P402" s="427"/>
      <c r="Q402" s="428"/>
      <c r="R402" s="429"/>
    </row>
  </sheetData>
  <mergeCells count="71">
    <mergeCell ref="G351:R351"/>
    <mergeCell ref="E10:E11"/>
    <mergeCell ref="G10:R10"/>
    <mergeCell ref="B10:B11"/>
    <mergeCell ref="C10:C11"/>
    <mergeCell ref="D10:D11"/>
    <mergeCell ref="C335:D335"/>
    <mergeCell ref="B350:R350"/>
    <mergeCell ref="B351:B352"/>
    <mergeCell ref="C351:C352"/>
    <mergeCell ref="D351:D352"/>
    <mergeCell ref="E351:E352"/>
    <mergeCell ref="C311:D311"/>
    <mergeCell ref="C315:D315"/>
    <mergeCell ref="C319:D319"/>
    <mergeCell ref="C323:D323"/>
    <mergeCell ref="C324:D324"/>
    <mergeCell ref="C294:D294"/>
    <mergeCell ref="C297:D298"/>
    <mergeCell ref="C301:D302"/>
    <mergeCell ref="C306:D306"/>
    <mergeCell ref="C310:D310"/>
    <mergeCell ref="C280:D280"/>
    <mergeCell ref="C281:D281"/>
    <mergeCell ref="C282:D282"/>
    <mergeCell ref="C285:D286"/>
    <mergeCell ref="C289:D290"/>
    <mergeCell ref="C222:D222"/>
    <mergeCell ref="C223:D223"/>
    <mergeCell ref="C235:D235"/>
    <mergeCell ref="C236:D236"/>
    <mergeCell ref="C259:D259"/>
    <mergeCell ref="C201:D201"/>
    <mergeCell ref="C205:D205"/>
    <mergeCell ref="C209:D209"/>
    <mergeCell ref="B210:D210"/>
    <mergeCell ref="C217:D217"/>
    <mergeCell ref="C160:D160"/>
    <mergeCell ref="C166:D166"/>
    <mergeCell ref="C167:D167"/>
    <mergeCell ref="C187:D187"/>
    <mergeCell ref="C197:D197"/>
    <mergeCell ref="C126:D126"/>
    <mergeCell ref="C135:D135"/>
    <mergeCell ref="C141:D141"/>
    <mergeCell ref="C148:D148"/>
    <mergeCell ref="C153:D153"/>
    <mergeCell ref="C90:D90"/>
    <mergeCell ref="C91:D91"/>
    <mergeCell ref="C92:D92"/>
    <mergeCell ref="C108:D108"/>
    <mergeCell ref="C118:D118"/>
    <mergeCell ref="C66:D66"/>
    <mergeCell ref="C78:D78"/>
    <mergeCell ref="C79:D79"/>
    <mergeCell ref="C80:D80"/>
    <mergeCell ref="C85:D85"/>
    <mergeCell ref="B57:R57"/>
    <mergeCell ref="C58:C59"/>
    <mergeCell ref="D58:D59"/>
    <mergeCell ref="E58:E59"/>
    <mergeCell ref="F58:F59"/>
    <mergeCell ref="G58:R58"/>
    <mergeCell ref="B4:R4"/>
    <mergeCell ref="B3:R3"/>
    <mergeCell ref="B15:R15"/>
    <mergeCell ref="B16:B17"/>
    <mergeCell ref="C16:C17"/>
    <mergeCell ref="D16:D17"/>
    <mergeCell ref="E16:E17"/>
    <mergeCell ref="G16:R16"/>
  </mergeCells>
  <pageMargins left="0.70866141732283472" right="0.11811023622047245" top="0.74803149606299213" bottom="0.74803149606299213" header="0.31496062992125984" footer="0.31496062992125984"/>
  <pageSetup paperSize="14" scale="55" orientation="landscape" r:id="rId1"/>
  <headerFooter>
    <oddHeader>&amp;R03/01/2021</oddHeader>
  </headerFooter>
  <rowBreaks count="10" manualBreakCount="10">
    <brk id="38" max="16383" man="1"/>
    <brk id="70" max="16383" man="1"/>
    <brk id="104" max="16383" man="1"/>
    <brk id="142" max="16383" man="1"/>
    <brk id="180" max="16383" man="1"/>
    <brk id="224" max="16383" man="1"/>
    <brk id="266" max="16383" man="1"/>
    <brk id="306" max="16383" man="1"/>
    <brk id="337" max="16383" man="1"/>
    <brk id="3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5"/>
  <sheetViews>
    <sheetView zoomScale="85" zoomScaleNormal="85" workbookViewId="0">
      <selection activeCell="H6" sqref="H6"/>
    </sheetView>
  </sheetViews>
  <sheetFormatPr baseColWidth="10" defaultRowHeight="15" x14ac:dyDescent="0.25"/>
  <cols>
    <col min="3" max="3" width="28" customWidth="1"/>
    <col min="4" max="4" width="12.42578125" customWidth="1"/>
    <col min="5" max="5" width="12.5703125" customWidth="1"/>
    <col min="6" max="6" width="15.7109375" customWidth="1"/>
    <col min="7" max="7" width="14.42578125" bestFit="1" customWidth="1"/>
    <col min="8" max="8" width="13.85546875" customWidth="1"/>
    <col min="9" max="9" width="14.85546875" customWidth="1"/>
    <col min="10" max="10" width="16.42578125" customWidth="1"/>
    <col min="11" max="11" width="15.7109375" customWidth="1"/>
    <col min="12" max="12" width="15.85546875" customWidth="1"/>
    <col min="13" max="13" width="17.85546875" customWidth="1"/>
    <col min="14" max="14" width="14.85546875" customWidth="1"/>
    <col min="15" max="15" width="12.85546875" bestFit="1" customWidth="1"/>
    <col min="16" max="17" width="15" customWidth="1"/>
    <col min="18" max="18" width="14.85546875" customWidth="1"/>
    <col min="19" max="19" width="11.28515625" customWidth="1"/>
    <col min="20" max="20" width="13" customWidth="1"/>
    <col min="21" max="21" width="17.85546875" customWidth="1"/>
    <col min="22" max="23" width="11.5703125" customWidth="1"/>
  </cols>
  <sheetData>
    <row r="2" spans="2:20" x14ac:dyDescent="0.25">
      <c r="F2" s="4"/>
      <c r="G2" s="4"/>
      <c r="H2" s="4"/>
      <c r="I2" s="4"/>
      <c r="J2" s="4"/>
      <c r="K2" s="4"/>
      <c r="L2" s="4"/>
      <c r="M2" s="4"/>
      <c r="N2" s="4"/>
      <c r="O2" s="4"/>
    </row>
    <row r="3" spans="2:20" ht="21" x14ac:dyDescent="0.35">
      <c r="B3" s="457" t="s">
        <v>165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</row>
    <row r="4" spans="2:20" ht="21" x14ac:dyDescent="0.35">
      <c r="B4" s="457" t="s">
        <v>49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</row>
    <row r="5" spans="2:20" x14ac:dyDescent="0.25">
      <c r="T5" s="51"/>
    </row>
    <row r="6" spans="2:20" ht="15.75" x14ac:dyDescent="0.25">
      <c r="B6" s="5" t="s">
        <v>24</v>
      </c>
      <c r="D6" s="6"/>
      <c r="E6" s="5"/>
      <c r="F6" s="6"/>
      <c r="T6" s="51"/>
    </row>
    <row r="7" spans="2:20" ht="15.75" x14ac:dyDescent="0.25">
      <c r="B7" s="5" t="s">
        <v>49</v>
      </c>
      <c r="D7" s="2"/>
      <c r="E7" s="5"/>
      <c r="F7" s="2"/>
    </row>
    <row r="8" spans="2:20" ht="15.75" x14ac:dyDescent="0.25">
      <c r="B8" s="5" t="s">
        <v>25</v>
      </c>
      <c r="D8" s="2"/>
      <c r="E8" s="5"/>
      <c r="F8" s="2"/>
      <c r="H8" s="1"/>
      <c r="I8" s="1"/>
      <c r="K8" s="1"/>
    </row>
    <row r="9" spans="2:20" ht="16.5" thickBot="1" x14ac:dyDescent="0.3">
      <c r="B9" s="5" t="s">
        <v>26</v>
      </c>
      <c r="D9" s="2"/>
      <c r="E9" s="5"/>
      <c r="F9" s="2"/>
      <c r="H9" s="1"/>
      <c r="I9" s="51"/>
    </row>
    <row r="10" spans="2:20" ht="15" customHeight="1" x14ac:dyDescent="0.25">
      <c r="B10" s="525"/>
      <c r="C10" s="527" t="s">
        <v>0</v>
      </c>
      <c r="D10" s="529" t="s">
        <v>1</v>
      </c>
      <c r="E10" s="519" t="s">
        <v>2</v>
      </c>
      <c r="F10" s="431" t="s">
        <v>3</v>
      </c>
      <c r="G10" s="521" t="s">
        <v>4</v>
      </c>
      <c r="H10" s="522"/>
      <c r="I10" s="522"/>
      <c r="J10" s="522"/>
      <c r="K10" s="522"/>
      <c r="L10" s="522"/>
      <c r="M10" s="522"/>
      <c r="N10" s="522"/>
      <c r="O10" s="523"/>
      <c r="P10" s="523"/>
      <c r="Q10" s="523"/>
      <c r="R10" s="524"/>
    </row>
    <row r="11" spans="2:20" ht="64.5" customHeight="1" x14ac:dyDescent="0.25">
      <c r="B11" s="526"/>
      <c r="C11" s="528"/>
      <c r="D11" s="530"/>
      <c r="E11" s="520"/>
      <c r="F11" s="432" t="s">
        <v>5</v>
      </c>
      <c r="G11" s="433" t="s">
        <v>6</v>
      </c>
      <c r="H11" s="432" t="s">
        <v>7</v>
      </c>
      <c r="I11" s="432" t="s">
        <v>8</v>
      </c>
      <c r="J11" s="432" t="s">
        <v>9</v>
      </c>
      <c r="K11" s="432" t="s">
        <v>10</v>
      </c>
      <c r="L11" s="432" t="s">
        <v>11</v>
      </c>
      <c r="M11" s="432" t="s">
        <v>12</v>
      </c>
      <c r="N11" s="432" t="s">
        <v>13</v>
      </c>
      <c r="O11" s="432" t="s">
        <v>20</v>
      </c>
      <c r="P11" s="432" t="s">
        <v>21</v>
      </c>
      <c r="Q11" s="432" t="s">
        <v>22</v>
      </c>
      <c r="R11" s="434" t="s">
        <v>23</v>
      </c>
      <c r="T11" s="3"/>
    </row>
    <row r="12" spans="2:20" ht="15" customHeight="1" x14ac:dyDescent="0.25">
      <c r="B12" s="435"/>
      <c r="C12" s="436" t="s">
        <v>14</v>
      </c>
      <c r="D12" s="437"/>
      <c r="E12" s="442"/>
      <c r="F12" s="445">
        <f>F19+F64+F386</f>
        <v>44696976</v>
      </c>
      <c r="G12" s="439">
        <f>G22+G64+G386</f>
        <v>3333294.53</v>
      </c>
      <c r="H12" s="439">
        <f t="shared" ref="H12:R12" si="0">H22+H64+H386</f>
        <v>3011574.4400000004</v>
      </c>
      <c r="I12" s="439">
        <f t="shared" si="0"/>
        <v>3333294.53</v>
      </c>
      <c r="J12" s="439">
        <f t="shared" si="0"/>
        <v>3169406.7</v>
      </c>
      <c r="K12" s="439">
        <f t="shared" si="0"/>
        <v>3275053.5900000003</v>
      </c>
      <c r="L12" s="439">
        <f t="shared" si="0"/>
        <v>3169406.7</v>
      </c>
      <c r="M12" s="439">
        <f t="shared" si="0"/>
        <v>3250044.6500000004</v>
      </c>
      <c r="N12" s="439">
        <f t="shared" si="0"/>
        <v>950768.45000000007</v>
      </c>
      <c r="O12" s="439">
        <f t="shared" si="0"/>
        <v>920098.5</v>
      </c>
      <c r="P12" s="439">
        <f t="shared" si="0"/>
        <v>950768.45000000007</v>
      </c>
      <c r="Q12" s="439">
        <f t="shared" si="0"/>
        <v>920098.5</v>
      </c>
      <c r="R12" s="441">
        <f t="shared" si="0"/>
        <v>18413166.960000001</v>
      </c>
      <c r="T12" s="3"/>
    </row>
    <row r="13" spans="2:20" ht="20.25" customHeight="1" x14ac:dyDescent="0.25">
      <c r="B13" s="435"/>
      <c r="C13" s="436" t="s">
        <v>52</v>
      </c>
      <c r="D13" s="437"/>
      <c r="E13" s="438"/>
      <c r="F13" s="445">
        <f>F20+F65+F387</f>
        <v>27267350.09</v>
      </c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539"/>
      <c r="T13" s="3"/>
    </row>
    <row r="14" spans="2:20" ht="20.25" customHeight="1" x14ac:dyDescent="0.25">
      <c r="B14" s="435"/>
      <c r="C14" s="436" t="s">
        <v>50</v>
      </c>
      <c r="D14" s="437"/>
      <c r="E14" s="438"/>
      <c r="F14" s="445">
        <f>F21+F66+F388</f>
        <v>17429625.909999996</v>
      </c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1"/>
      <c r="T14" s="3"/>
    </row>
    <row r="15" spans="2:20" ht="15.75" thickBot="1" x14ac:dyDescent="0.3">
      <c r="B15" s="435"/>
      <c r="C15" s="436" t="s">
        <v>166</v>
      </c>
      <c r="D15" s="437"/>
      <c r="E15" s="438"/>
      <c r="F15" s="540">
        <v>1616126</v>
      </c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41"/>
      <c r="T15" s="3"/>
    </row>
    <row r="16" spans="2:20" ht="66" customHeight="1" x14ac:dyDescent="0.25">
      <c r="B16" s="459" t="s">
        <v>48</v>
      </c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1"/>
      <c r="T16" s="3"/>
    </row>
    <row r="17" spans="2:21" x14ac:dyDescent="0.25">
      <c r="B17" s="462"/>
      <c r="C17" s="464" t="s">
        <v>0</v>
      </c>
      <c r="D17" s="466" t="s">
        <v>1</v>
      </c>
      <c r="E17" s="464" t="s">
        <v>2</v>
      </c>
      <c r="F17" s="37" t="s">
        <v>3</v>
      </c>
      <c r="G17" s="468" t="s">
        <v>4</v>
      </c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70"/>
      <c r="T17" s="3"/>
    </row>
    <row r="18" spans="2:21" ht="27" customHeight="1" x14ac:dyDescent="0.25">
      <c r="B18" s="463"/>
      <c r="C18" s="465"/>
      <c r="D18" s="467"/>
      <c r="E18" s="465"/>
      <c r="F18" s="11" t="s">
        <v>5</v>
      </c>
      <c r="G18" s="12" t="s">
        <v>6</v>
      </c>
      <c r="H18" s="11" t="s">
        <v>7</v>
      </c>
      <c r="I18" s="11" t="s">
        <v>8</v>
      </c>
      <c r="J18" s="11" t="s">
        <v>9</v>
      </c>
      <c r="K18" s="11" t="s">
        <v>10</v>
      </c>
      <c r="L18" s="11" t="s">
        <v>11</v>
      </c>
      <c r="M18" s="11" t="s">
        <v>12</v>
      </c>
      <c r="N18" s="11" t="s">
        <v>13</v>
      </c>
      <c r="O18" s="11" t="s">
        <v>20</v>
      </c>
      <c r="P18" s="11" t="s">
        <v>21</v>
      </c>
      <c r="Q18" s="11" t="s">
        <v>22</v>
      </c>
      <c r="R18" s="13" t="s">
        <v>23</v>
      </c>
      <c r="T18" s="3"/>
    </row>
    <row r="19" spans="2:21" x14ac:dyDescent="0.25">
      <c r="B19" s="14"/>
      <c r="C19" s="15" t="s">
        <v>14</v>
      </c>
      <c r="D19" s="16"/>
      <c r="E19" s="21"/>
      <c r="F19" s="541">
        <f>F20+F21</f>
        <v>2109376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T19" s="3"/>
    </row>
    <row r="20" spans="2:21" ht="16.5" customHeight="1" x14ac:dyDescent="0.25">
      <c r="B20" s="14"/>
      <c r="C20" s="15" t="s">
        <v>167</v>
      </c>
      <c r="D20" s="16"/>
      <c r="E20" s="17"/>
      <c r="F20" s="542">
        <f>F26+F34+F40</f>
        <v>1798144.7999999998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T20" s="25"/>
    </row>
    <row r="21" spans="2:21" ht="16.5" customHeight="1" x14ac:dyDescent="0.25">
      <c r="B21" s="14"/>
      <c r="C21" s="15" t="s">
        <v>50</v>
      </c>
      <c r="D21" s="16"/>
      <c r="E21" s="17"/>
      <c r="F21" s="542">
        <f>311231.2</f>
        <v>311231.2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T21" s="25"/>
    </row>
    <row r="22" spans="2:21" x14ac:dyDescent="0.25">
      <c r="B22" s="14"/>
      <c r="C22" s="15" t="s">
        <v>168</v>
      </c>
      <c r="D22" s="16"/>
      <c r="E22" s="17"/>
      <c r="F22" s="18">
        <f>SUM(G22:R22)</f>
        <v>2109375.9999999995</v>
      </c>
      <c r="G22" s="18">
        <f>G26+G34+G40</f>
        <v>158286</v>
      </c>
      <c r="H22" s="18">
        <f>H26+H34+H40</f>
        <v>142968</v>
      </c>
      <c r="I22" s="18">
        <f t="shared" ref="I22:Q22" si="1">I26+I34+I40</f>
        <v>158286</v>
      </c>
      <c r="J22" s="18">
        <f t="shared" si="1"/>
        <v>148895.99999999997</v>
      </c>
      <c r="K22" s="18">
        <f t="shared" si="1"/>
        <v>153859.20000000001</v>
      </c>
      <c r="L22" s="18">
        <f t="shared" si="1"/>
        <v>148895.99999999997</v>
      </c>
      <c r="M22" s="18">
        <f t="shared" si="1"/>
        <v>149432.4</v>
      </c>
      <c r="N22" s="18">
        <f t="shared" si="1"/>
        <v>149432.4</v>
      </c>
      <c r="O22" s="18">
        <f t="shared" si="1"/>
        <v>144611.99999999997</v>
      </c>
      <c r="P22" s="18">
        <f t="shared" si="1"/>
        <v>149432.4</v>
      </c>
      <c r="Q22" s="18">
        <f t="shared" si="1"/>
        <v>144611.99999999997</v>
      </c>
      <c r="R22" s="46">
        <f>R26+R34+R40</f>
        <v>460663.6</v>
      </c>
      <c r="T22" s="25"/>
    </row>
    <row r="23" spans="2:21" x14ac:dyDescent="0.25">
      <c r="B23" s="47"/>
      <c r="C23" s="39" t="s">
        <v>15</v>
      </c>
      <c r="D23" s="40"/>
      <c r="E23" s="39"/>
      <c r="F23" s="38">
        <f>G23+H23+I23+J23+K23+L23+M23+N23+O23+P23+Q23+R23</f>
        <v>365</v>
      </c>
      <c r="G23" s="38">
        <v>31</v>
      </c>
      <c r="H23" s="38">
        <v>28</v>
      </c>
      <c r="I23" s="38">
        <v>31</v>
      </c>
      <c r="J23" s="38">
        <v>30</v>
      </c>
      <c r="K23" s="38">
        <v>31</v>
      </c>
      <c r="L23" s="38">
        <v>30</v>
      </c>
      <c r="M23" s="38">
        <v>31</v>
      </c>
      <c r="N23" s="38">
        <v>31</v>
      </c>
      <c r="O23" s="41">
        <v>30</v>
      </c>
      <c r="P23" s="38">
        <v>31</v>
      </c>
      <c r="Q23" s="38">
        <v>30</v>
      </c>
      <c r="R23" s="48">
        <v>31</v>
      </c>
      <c r="T23" s="25"/>
    </row>
    <row r="24" spans="2:21" ht="25.5" x14ac:dyDescent="0.25">
      <c r="B24" s="47"/>
      <c r="C24" s="39" t="s">
        <v>47</v>
      </c>
      <c r="D24" s="40"/>
      <c r="E24" s="52"/>
      <c r="F24" s="54"/>
      <c r="G24" s="53"/>
      <c r="H24" s="38"/>
      <c r="I24" s="38"/>
      <c r="J24" s="38"/>
      <c r="K24" s="38"/>
      <c r="L24" s="38"/>
      <c r="M24" s="38"/>
      <c r="N24" s="38"/>
      <c r="O24" s="41"/>
      <c r="P24" s="38"/>
      <c r="Q24" s="38"/>
      <c r="R24" s="48"/>
      <c r="T24" s="25"/>
    </row>
    <row r="25" spans="2:21" ht="25.5" x14ac:dyDescent="0.25">
      <c r="B25" s="47"/>
      <c r="C25" s="39" t="s">
        <v>27</v>
      </c>
      <c r="D25" s="40"/>
      <c r="E25" s="39"/>
      <c r="F25" s="56">
        <v>350797</v>
      </c>
      <c r="G25" s="38"/>
      <c r="H25" s="38"/>
      <c r="I25" s="38"/>
      <c r="J25" s="38"/>
      <c r="K25" s="38"/>
      <c r="L25" s="38"/>
      <c r="M25" s="38"/>
      <c r="N25" s="38"/>
      <c r="O25" s="41"/>
      <c r="P25" s="38"/>
      <c r="Q25" s="41"/>
      <c r="R25" s="48"/>
      <c r="T25" s="25"/>
    </row>
    <row r="26" spans="2:21" ht="23.25" customHeight="1" x14ac:dyDescent="0.25">
      <c r="B26" s="47"/>
      <c r="C26" s="39" t="s">
        <v>28</v>
      </c>
      <c r="D26" s="40"/>
      <c r="E26" s="39">
        <f>SUM(E27:E30)</f>
        <v>12</v>
      </c>
      <c r="F26" s="56">
        <f>SUM(F27:F30)</f>
        <v>284510.55</v>
      </c>
      <c r="G26" s="43">
        <f t="shared" ref="G26:Q26" si="2">SUM(G27:G30)</f>
        <v>27499.17</v>
      </c>
      <c r="H26" s="43">
        <f t="shared" si="2"/>
        <v>24837.96</v>
      </c>
      <c r="I26" s="43">
        <f t="shared" si="2"/>
        <v>27499.17</v>
      </c>
      <c r="J26" s="43">
        <f t="shared" si="2"/>
        <v>22328.1</v>
      </c>
      <c r="K26" s="43">
        <f t="shared" si="2"/>
        <v>23072.370000000003</v>
      </c>
      <c r="L26" s="43">
        <f t="shared" si="2"/>
        <v>22328.1</v>
      </c>
      <c r="M26" s="43">
        <f t="shared" si="2"/>
        <v>23072.370000000003</v>
      </c>
      <c r="N26" s="43">
        <f t="shared" si="2"/>
        <v>23072.370000000003</v>
      </c>
      <c r="O26" s="43">
        <f t="shared" si="2"/>
        <v>22328.1</v>
      </c>
      <c r="P26" s="43">
        <f t="shared" si="2"/>
        <v>23072.370000000003</v>
      </c>
      <c r="Q26" s="43">
        <f t="shared" si="2"/>
        <v>22328.1</v>
      </c>
      <c r="R26" s="57">
        <f>SUM(R27:R31)</f>
        <v>89358.82</v>
      </c>
      <c r="T26" s="25"/>
    </row>
    <row r="27" spans="2:21" x14ac:dyDescent="0.25">
      <c r="B27" s="7">
        <v>1</v>
      </c>
      <c r="C27" s="9" t="s">
        <v>16</v>
      </c>
      <c r="D27" s="10">
        <v>74.63</v>
      </c>
      <c r="E27" s="8">
        <v>2</v>
      </c>
      <c r="F27" s="26">
        <f>SUM(G27:R27)</f>
        <v>54479.899999999994</v>
      </c>
      <c r="G27" s="27">
        <f>D27*E27*G23</f>
        <v>4627.0599999999995</v>
      </c>
      <c r="H27" s="27">
        <f>D27*E27*H23</f>
        <v>4179.28</v>
      </c>
      <c r="I27" s="27">
        <f>D27*E27*I23</f>
        <v>4627.0599999999995</v>
      </c>
      <c r="J27" s="27">
        <f>D27*E27*J23</f>
        <v>4477.7999999999993</v>
      </c>
      <c r="K27" s="27">
        <f>D27*E27*K23</f>
        <v>4627.0599999999995</v>
      </c>
      <c r="L27" s="27">
        <f>D27*E27*L23</f>
        <v>4477.7999999999993</v>
      </c>
      <c r="M27" s="27">
        <f>D27*E27*M23</f>
        <v>4627.0599999999995</v>
      </c>
      <c r="N27" s="27">
        <f>D27*E27*N23</f>
        <v>4627.0599999999995</v>
      </c>
      <c r="O27" s="28">
        <f>D27*E27*O23</f>
        <v>4477.7999999999993</v>
      </c>
      <c r="P27" s="27">
        <f>D27*E27*P23</f>
        <v>4627.0599999999995</v>
      </c>
      <c r="Q27" s="28">
        <f>D27*E27*Q23</f>
        <v>4477.7999999999993</v>
      </c>
      <c r="R27" s="49">
        <f>D27*E27*R23</f>
        <v>4627.0599999999995</v>
      </c>
      <c r="T27" s="25"/>
    </row>
    <row r="28" spans="2:21" x14ac:dyDescent="0.25">
      <c r="B28" s="7">
        <v>2</v>
      </c>
      <c r="C28" s="9" t="s">
        <v>18</v>
      </c>
      <c r="D28" s="10">
        <v>75.64</v>
      </c>
      <c r="E28" s="8">
        <v>4</v>
      </c>
      <c r="F28" s="26">
        <f t="shared" ref="F28:F29" si="3">SUM(G28:R28)</f>
        <v>110434.40000000001</v>
      </c>
      <c r="G28" s="27">
        <f>D28*E28*G23</f>
        <v>9379.36</v>
      </c>
      <c r="H28" s="27">
        <f>D28*E28*H23</f>
        <v>8471.68</v>
      </c>
      <c r="I28" s="27">
        <f>D28*E28*I23</f>
        <v>9379.36</v>
      </c>
      <c r="J28" s="27">
        <f>D28*E28*J23</f>
        <v>9076.7999999999993</v>
      </c>
      <c r="K28" s="27">
        <f>D28*E28*K23</f>
        <v>9379.36</v>
      </c>
      <c r="L28" s="27">
        <f>D28*E28*L23</f>
        <v>9076.7999999999993</v>
      </c>
      <c r="M28" s="27">
        <f>D28*E28*M23</f>
        <v>9379.36</v>
      </c>
      <c r="N28" s="27">
        <f>D28*E28*N23</f>
        <v>9379.36</v>
      </c>
      <c r="O28" s="28">
        <f>D28*E28*O23</f>
        <v>9076.7999999999993</v>
      </c>
      <c r="P28" s="27">
        <f>D28*E28*P23</f>
        <v>9379.36</v>
      </c>
      <c r="Q28" s="28">
        <f>D28*E28*Q23</f>
        <v>9076.7999999999993</v>
      </c>
      <c r="R28" s="49">
        <f>D28*E28*R23</f>
        <v>9379.36</v>
      </c>
      <c r="T28" s="25"/>
      <c r="U28" s="51">
        <f>F25+F33+F39</f>
        <v>2109376</v>
      </c>
    </row>
    <row r="29" spans="2:21" x14ac:dyDescent="0.25">
      <c r="B29" s="7">
        <v>3</v>
      </c>
      <c r="C29" s="9" t="s">
        <v>19</v>
      </c>
      <c r="D29" s="10">
        <v>71.400000000000006</v>
      </c>
      <c r="E29" s="8">
        <v>5</v>
      </c>
      <c r="F29" s="26">
        <f t="shared" si="3"/>
        <v>91034.999999999985</v>
      </c>
      <c r="G29" s="27">
        <f>D29*E29*G23</f>
        <v>11067</v>
      </c>
      <c r="H29" s="27">
        <f>D29*E29*H23</f>
        <v>9996</v>
      </c>
      <c r="I29" s="27">
        <f>D29*E29*I23</f>
        <v>11067</v>
      </c>
      <c r="J29" s="27">
        <f>D29*3*J23</f>
        <v>6426.0000000000009</v>
      </c>
      <c r="K29" s="27">
        <f>D29*3*K23</f>
        <v>6640.2000000000007</v>
      </c>
      <c r="L29" s="27">
        <f>D29*3*L23</f>
        <v>6426.0000000000009</v>
      </c>
      <c r="M29" s="27">
        <f>D29*3*M23</f>
        <v>6640.2000000000007</v>
      </c>
      <c r="N29" s="27">
        <f>D29*3*N23</f>
        <v>6640.2000000000007</v>
      </c>
      <c r="O29" s="28">
        <f>D29*3*O23</f>
        <v>6426.0000000000009</v>
      </c>
      <c r="P29" s="27">
        <f>D29*3*P23</f>
        <v>6640.2000000000007</v>
      </c>
      <c r="Q29" s="28">
        <f>D29*3*Q23</f>
        <v>6426.0000000000009</v>
      </c>
      <c r="R29" s="49">
        <f>D29*3*R23</f>
        <v>6640.2000000000007</v>
      </c>
      <c r="T29" s="25"/>
    </row>
    <row r="30" spans="2:21" ht="26.25" x14ac:dyDescent="0.25">
      <c r="B30" s="7">
        <v>4</v>
      </c>
      <c r="C30" s="29" t="s">
        <v>17</v>
      </c>
      <c r="D30" s="10">
        <v>78.25</v>
      </c>
      <c r="E30" s="8">
        <v>1</v>
      </c>
      <c r="F30" s="26">
        <f>SUM(G30:R30)</f>
        <v>28561.25</v>
      </c>
      <c r="G30" s="27">
        <f>D30*E30*G23</f>
        <v>2425.75</v>
      </c>
      <c r="H30" s="27">
        <f>D30*E30*H23</f>
        <v>2191</v>
      </c>
      <c r="I30" s="27">
        <f>D30*E30*I23</f>
        <v>2425.75</v>
      </c>
      <c r="J30" s="27">
        <f>D30*E30*J23</f>
        <v>2347.5</v>
      </c>
      <c r="K30" s="27">
        <f>D30*E30*K23</f>
        <v>2425.75</v>
      </c>
      <c r="L30" s="27">
        <f>D30*E30*L23</f>
        <v>2347.5</v>
      </c>
      <c r="M30" s="27">
        <f>D30*E30*M23</f>
        <v>2425.75</v>
      </c>
      <c r="N30" s="27">
        <f>D30*E30*N23</f>
        <v>2425.75</v>
      </c>
      <c r="O30" s="28">
        <f>D30*E30*O23</f>
        <v>2347.5</v>
      </c>
      <c r="P30" s="27">
        <f>D30*E30*P23</f>
        <v>2425.75</v>
      </c>
      <c r="Q30" s="28">
        <f>D30*E30*Q23</f>
        <v>2347.5</v>
      </c>
      <c r="R30" s="49">
        <f>D30*E30*R23</f>
        <v>2425.75</v>
      </c>
      <c r="T30" s="25"/>
    </row>
    <row r="31" spans="2:21" x14ac:dyDescent="0.25">
      <c r="B31" s="7"/>
      <c r="C31" s="8" t="s">
        <v>50</v>
      </c>
      <c r="D31" s="30"/>
      <c r="E31" s="8">
        <f>SUM(E27:E30)</f>
        <v>12</v>
      </c>
      <c r="F31" s="403">
        <f>F25-F26</f>
        <v>66286.450000000012</v>
      </c>
      <c r="G31" s="31"/>
      <c r="H31" s="31"/>
      <c r="I31" s="31"/>
      <c r="J31" s="31"/>
      <c r="K31" s="31"/>
      <c r="L31" s="31"/>
      <c r="M31" s="31"/>
      <c r="N31" s="31"/>
      <c r="O31" s="32"/>
      <c r="P31" s="31"/>
      <c r="Q31" s="32"/>
      <c r="R31" s="543">
        <v>66286.45</v>
      </c>
      <c r="T31" s="25"/>
    </row>
    <row r="32" spans="2:21" x14ac:dyDescent="0.25">
      <c r="B32" s="47"/>
      <c r="C32" s="39" t="s">
        <v>29</v>
      </c>
      <c r="D32" s="40"/>
      <c r="E32" s="39"/>
      <c r="F32" s="42"/>
      <c r="G32" s="38"/>
      <c r="H32" s="38"/>
      <c r="I32" s="38"/>
      <c r="J32" s="38"/>
      <c r="K32" s="38"/>
      <c r="L32" s="38"/>
      <c r="M32" s="38"/>
      <c r="N32" s="38"/>
      <c r="O32" s="44"/>
      <c r="P32" s="38"/>
      <c r="Q32" s="44"/>
      <c r="R32" s="48"/>
      <c r="T32" s="25"/>
    </row>
    <row r="33" spans="2:20" ht="38.25" x14ac:dyDescent="0.25">
      <c r="B33" s="47"/>
      <c r="C33" s="39" t="s">
        <v>30</v>
      </c>
      <c r="D33" s="40"/>
      <c r="E33" s="39"/>
      <c r="F33" s="56">
        <v>191049</v>
      </c>
      <c r="G33" s="38"/>
      <c r="H33" s="38"/>
      <c r="I33" s="38"/>
      <c r="J33" s="38"/>
      <c r="K33" s="38"/>
      <c r="L33" s="38"/>
      <c r="M33" s="38"/>
      <c r="N33" s="38"/>
      <c r="O33" s="44"/>
      <c r="P33" s="38"/>
      <c r="Q33" s="44"/>
      <c r="R33" s="48"/>
      <c r="T33" s="25"/>
    </row>
    <row r="34" spans="2:20" ht="25.5" x14ac:dyDescent="0.25">
      <c r="B34" s="47"/>
      <c r="C34" s="39" t="s">
        <v>31</v>
      </c>
      <c r="D34" s="40"/>
      <c r="E34" s="39">
        <f>SUM(E35:E36)</f>
        <v>5</v>
      </c>
      <c r="F34" s="56">
        <f>SUM(F35:F36)</f>
        <v>136568.4</v>
      </c>
      <c r="G34" s="43">
        <f t="shared" ref="G34:Q34" si="4">SUM(G35:G36)</f>
        <v>11598.96</v>
      </c>
      <c r="H34" s="43">
        <f t="shared" si="4"/>
        <v>10476.48</v>
      </c>
      <c r="I34" s="43">
        <f t="shared" si="4"/>
        <v>11598.96</v>
      </c>
      <c r="J34" s="43">
        <f t="shared" si="4"/>
        <v>11224.8</v>
      </c>
      <c r="K34" s="43">
        <f t="shared" si="4"/>
        <v>11598.96</v>
      </c>
      <c r="L34" s="43">
        <f t="shared" si="4"/>
        <v>11224.8</v>
      </c>
      <c r="M34" s="43">
        <f t="shared" si="4"/>
        <v>11598.96</v>
      </c>
      <c r="N34" s="43">
        <f t="shared" si="4"/>
        <v>11598.96</v>
      </c>
      <c r="O34" s="43">
        <f t="shared" si="4"/>
        <v>11224.8</v>
      </c>
      <c r="P34" s="43">
        <f t="shared" si="4"/>
        <v>11598.96</v>
      </c>
      <c r="Q34" s="43">
        <f t="shared" si="4"/>
        <v>11224.8</v>
      </c>
      <c r="R34" s="57">
        <f>SUM(R35:R37)</f>
        <v>66079.56</v>
      </c>
      <c r="T34" s="25"/>
    </row>
    <row r="35" spans="2:20" x14ac:dyDescent="0.25">
      <c r="B35" s="7">
        <v>1</v>
      </c>
      <c r="C35" s="9" t="s">
        <v>16</v>
      </c>
      <c r="D35" s="10">
        <v>74.63</v>
      </c>
      <c r="E35" s="8">
        <v>4</v>
      </c>
      <c r="F35" s="26">
        <f>SUM(G35:R35)</f>
        <v>108959.79999999999</v>
      </c>
      <c r="G35" s="27">
        <f>D35*E35*G23</f>
        <v>9254.119999999999</v>
      </c>
      <c r="H35" s="27">
        <f>D35*E35*H23</f>
        <v>8358.56</v>
      </c>
      <c r="I35" s="27">
        <f>D35*E35*I23</f>
        <v>9254.119999999999</v>
      </c>
      <c r="J35" s="27">
        <f>D35*E35*J23</f>
        <v>8955.5999999999985</v>
      </c>
      <c r="K35" s="27">
        <f>D35*E35*K23</f>
        <v>9254.119999999999</v>
      </c>
      <c r="L35" s="27">
        <f>D35*E35*L23</f>
        <v>8955.5999999999985</v>
      </c>
      <c r="M35" s="27">
        <f>D35*E35*M23</f>
        <v>9254.119999999999</v>
      </c>
      <c r="N35" s="27">
        <f>D35*E35*N23</f>
        <v>9254.119999999999</v>
      </c>
      <c r="O35" s="28">
        <f>D35*E35*O23</f>
        <v>8955.5999999999985</v>
      </c>
      <c r="P35" s="27">
        <f>D35*E35*P23</f>
        <v>9254.119999999999</v>
      </c>
      <c r="Q35" s="28">
        <f>D35*E35*Q23</f>
        <v>8955.5999999999985</v>
      </c>
      <c r="R35" s="49">
        <f>D35*E35*R23</f>
        <v>9254.119999999999</v>
      </c>
      <c r="T35" s="25"/>
    </row>
    <row r="36" spans="2:20" x14ac:dyDescent="0.25">
      <c r="B36" s="7">
        <v>2</v>
      </c>
      <c r="C36" s="9" t="s">
        <v>18</v>
      </c>
      <c r="D36" s="10">
        <v>75.64</v>
      </c>
      <c r="E36" s="8">
        <v>1</v>
      </c>
      <c r="F36" s="26">
        <f t="shared" ref="F36" si="5">SUM(G36:R36)</f>
        <v>27608.600000000002</v>
      </c>
      <c r="G36" s="27">
        <f>D36*E36*G23</f>
        <v>2344.84</v>
      </c>
      <c r="H36" s="27">
        <f>D36*E36*H23</f>
        <v>2117.92</v>
      </c>
      <c r="I36" s="27">
        <f>D36*E36*I23</f>
        <v>2344.84</v>
      </c>
      <c r="J36" s="27">
        <f>D36*E36*J23</f>
        <v>2269.1999999999998</v>
      </c>
      <c r="K36" s="27">
        <f>D36*E36*K23</f>
        <v>2344.84</v>
      </c>
      <c r="L36" s="27">
        <f>D36*E36*L23</f>
        <v>2269.1999999999998</v>
      </c>
      <c r="M36" s="27">
        <f>D36*E36*M23</f>
        <v>2344.84</v>
      </c>
      <c r="N36" s="27">
        <f>D36*E36*N23</f>
        <v>2344.84</v>
      </c>
      <c r="O36" s="28">
        <f>D36*E36*O23</f>
        <v>2269.1999999999998</v>
      </c>
      <c r="P36" s="27">
        <f>D36*E36*P23</f>
        <v>2344.84</v>
      </c>
      <c r="Q36" s="28">
        <f>D36*E36*Q23</f>
        <v>2269.1999999999998</v>
      </c>
      <c r="R36" s="49">
        <f>D36*E36*R23</f>
        <v>2344.84</v>
      </c>
      <c r="T36" s="25"/>
    </row>
    <row r="37" spans="2:20" x14ac:dyDescent="0.25">
      <c r="B37" s="7"/>
      <c r="C37" s="8" t="s">
        <v>50</v>
      </c>
      <c r="D37" s="30"/>
      <c r="E37" s="8">
        <f>SUM(E35:E36)</f>
        <v>5</v>
      </c>
      <c r="F37" s="403">
        <f>F33-F34</f>
        <v>54480.600000000006</v>
      </c>
      <c r="G37" s="31"/>
      <c r="H37" s="31"/>
      <c r="I37" s="31"/>
      <c r="J37" s="31"/>
      <c r="K37" s="31"/>
      <c r="L37" s="31"/>
      <c r="M37" s="31"/>
      <c r="N37" s="31"/>
      <c r="O37" s="32"/>
      <c r="P37" s="31"/>
      <c r="Q37" s="32"/>
      <c r="R37" s="543">
        <v>54480.6</v>
      </c>
      <c r="T37" s="25"/>
    </row>
    <row r="38" spans="2:20" x14ac:dyDescent="0.25">
      <c r="B38" s="47"/>
      <c r="C38" s="39" t="s">
        <v>29</v>
      </c>
      <c r="D38" s="40"/>
      <c r="E38" s="39"/>
      <c r="F38" s="45"/>
      <c r="G38" s="38"/>
      <c r="H38" s="38"/>
      <c r="I38" s="38"/>
      <c r="J38" s="38"/>
      <c r="K38" s="38"/>
      <c r="L38" s="38"/>
      <c r="M38" s="38"/>
      <c r="N38" s="38"/>
      <c r="O38" s="44"/>
      <c r="P38" s="38"/>
      <c r="Q38" s="44"/>
      <c r="R38" s="48"/>
      <c r="T38" s="25"/>
    </row>
    <row r="39" spans="2:20" ht="25.5" x14ac:dyDescent="0.25">
      <c r="B39" s="47"/>
      <c r="C39" s="39" t="s">
        <v>32</v>
      </c>
      <c r="D39" s="40"/>
      <c r="E39" s="39"/>
      <c r="F39" s="56">
        <v>1567530</v>
      </c>
      <c r="G39" s="38"/>
      <c r="H39" s="38"/>
      <c r="I39" s="38"/>
      <c r="J39" s="38"/>
      <c r="K39" s="38"/>
      <c r="L39" s="38"/>
      <c r="M39" s="38"/>
      <c r="N39" s="38"/>
      <c r="O39" s="44"/>
      <c r="P39" s="38"/>
      <c r="Q39" s="44"/>
      <c r="R39" s="48"/>
      <c r="T39" s="25"/>
    </row>
    <row r="40" spans="2:20" ht="25.5" x14ac:dyDescent="0.25">
      <c r="B40" s="47"/>
      <c r="C40" s="39" t="s">
        <v>33</v>
      </c>
      <c r="D40" s="40"/>
      <c r="E40" s="39">
        <f t="shared" ref="E40:Q40" si="6">SUM(E41:E57)</f>
        <v>52</v>
      </c>
      <c r="F40" s="56">
        <f t="shared" si="6"/>
        <v>1377065.8499999999</v>
      </c>
      <c r="G40" s="43">
        <f t="shared" si="6"/>
        <v>119187.87</v>
      </c>
      <c r="H40" s="43">
        <f t="shared" si="6"/>
        <v>107653.56</v>
      </c>
      <c r="I40" s="43">
        <f t="shared" si="6"/>
        <v>119187.87</v>
      </c>
      <c r="J40" s="43">
        <f t="shared" si="6"/>
        <v>115343.09999999998</v>
      </c>
      <c r="K40" s="43">
        <f t="shared" si="6"/>
        <v>119187.87</v>
      </c>
      <c r="L40" s="43">
        <f t="shared" si="6"/>
        <v>115343.09999999998</v>
      </c>
      <c r="M40" s="43">
        <f t="shared" si="6"/>
        <v>114761.06999999999</v>
      </c>
      <c r="N40" s="43">
        <f t="shared" si="6"/>
        <v>114761.06999999999</v>
      </c>
      <c r="O40" s="43">
        <f t="shared" si="6"/>
        <v>111059.09999999998</v>
      </c>
      <c r="P40" s="43">
        <f t="shared" si="6"/>
        <v>114761.06999999999</v>
      </c>
      <c r="Q40" s="43">
        <f t="shared" si="6"/>
        <v>111059.09999999998</v>
      </c>
      <c r="R40" s="57">
        <f>SUM(R41:R59)</f>
        <v>305225.21999999997</v>
      </c>
      <c r="T40" s="25"/>
    </row>
    <row r="41" spans="2:20" x14ac:dyDescent="0.25">
      <c r="B41" s="7">
        <v>1</v>
      </c>
      <c r="C41" s="9" t="s">
        <v>16</v>
      </c>
      <c r="D41" s="10">
        <v>74.63</v>
      </c>
      <c r="E41" s="8">
        <v>3</v>
      </c>
      <c r="F41" s="26">
        <f>SUM(G41:R41)</f>
        <v>81719.849999999977</v>
      </c>
      <c r="G41" s="27">
        <f>D41*E41*G23</f>
        <v>6940.5899999999992</v>
      </c>
      <c r="H41" s="27">
        <f>D41*E41*H23</f>
        <v>6268.92</v>
      </c>
      <c r="I41" s="27">
        <f>D41*E41*I23</f>
        <v>6940.5899999999992</v>
      </c>
      <c r="J41" s="27">
        <f>D41*E41*J23</f>
        <v>6716.7</v>
      </c>
      <c r="K41" s="27">
        <f>D41*E41*K23</f>
        <v>6940.5899999999992</v>
      </c>
      <c r="L41" s="27">
        <f>D41*E41*L23</f>
        <v>6716.7</v>
      </c>
      <c r="M41" s="27">
        <f>D41*E41*M23</f>
        <v>6940.5899999999992</v>
      </c>
      <c r="N41" s="27">
        <f>D41*E41*N23</f>
        <v>6940.5899999999992</v>
      </c>
      <c r="O41" s="28">
        <f>D41*E41*O23</f>
        <v>6716.7</v>
      </c>
      <c r="P41" s="27">
        <f>D41*E41*P23</f>
        <v>6940.5899999999992</v>
      </c>
      <c r="Q41" s="28">
        <f>D41*E41*Q23</f>
        <v>6716.7</v>
      </c>
      <c r="R41" s="49">
        <f>D41*E41*R23</f>
        <v>6940.5899999999992</v>
      </c>
      <c r="S41" s="33"/>
      <c r="T41" s="25"/>
    </row>
    <row r="42" spans="2:20" ht="26.25" x14ac:dyDescent="0.25">
      <c r="B42" s="7">
        <v>2</v>
      </c>
      <c r="C42" s="29" t="s">
        <v>17</v>
      </c>
      <c r="D42" s="10">
        <v>78.25</v>
      </c>
      <c r="E42" s="8">
        <v>1</v>
      </c>
      <c r="F42" s="26">
        <f t="shared" ref="F42:F57" si="7">SUM(G42:R42)</f>
        <v>28561.25</v>
      </c>
      <c r="G42" s="27">
        <f>D42*E42*G23</f>
        <v>2425.75</v>
      </c>
      <c r="H42" s="27">
        <f>D42*E42*H23</f>
        <v>2191</v>
      </c>
      <c r="I42" s="27">
        <f>D42*E42*I23</f>
        <v>2425.75</v>
      </c>
      <c r="J42" s="27">
        <f>D42*E42*J23</f>
        <v>2347.5</v>
      </c>
      <c r="K42" s="27">
        <f>D42*E42*K23</f>
        <v>2425.75</v>
      </c>
      <c r="L42" s="27">
        <f>D42*E42*L23</f>
        <v>2347.5</v>
      </c>
      <c r="M42" s="27">
        <f>D42*E42*M23</f>
        <v>2425.75</v>
      </c>
      <c r="N42" s="27">
        <f>D42*E42*N23</f>
        <v>2425.75</v>
      </c>
      <c r="O42" s="28">
        <f>D42*E42*O23</f>
        <v>2347.5</v>
      </c>
      <c r="P42" s="27">
        <f>D42*E42*P23</f>
        <v>2425.75</v>
      </c>
      <c r="Q42" s="28">
        <f>D42*E42*Q23</f>
        <v>2347.5</v>
      </c>
      <c r="R42" s="49">
        <f>D42*E42*R23</f>
        <v>2425.75</v>
      </c>
      <c r="T42" s="25"/>
    </row>
    <row r="43" spans="2:20" x14ac:dyDescent="0.25">
      <c r="B43" s="7">
        <v>3</v>
      </c>
      <c r="C43" s="9" t="s">
        <v>18</v>
      </c>
      <c r="D43" s="10">
        <v>75.64</v>
      </c>
      <c r="E43" s="8">
        <v>13</v>
      </c>
      <c r="F43" s="26">
        <f t="shared" si="7"/>
        <v>358911.8</v>
      </c>
      <c r="G43" s="27">
        <f>D43*E43*G23</f>
        <v>30482.920000000002</v>
      </c>
      <c r="H43" s="27">
        <f>D43*E43*H23</f>
        <v>27532.960000000003</v>
      </c>
      <c r="I43" s="27">
        <f>D43*E43*I23</f>
        <v>30482.920000000002</v>
      </c>
      <c r="J43" s="27">
        <f>D43*E43*J23</f>
        <v>29499.600000000002</v>
      </c>
      <c r="K43" s="27">
        <f>D43*E43*K23</f>
        <v>30482.920000000002</v>
      </c>
      <c r="L43" s="27">
        <f>D43*E43*L23</f>
        <v>29499.600000000002</v>
      </c>
      <c r="M43" s="27">
        <f>D43*E43*M23</f>
        <v>30482.920000000002</v>
      </c>
      <c r="N43" s="27">
        <f>D43*E43*N23</f>
        <v>30482.920000000002</v>
      </c>
      <c r="O43" s="28">
        <f>D43*E43*O23</f>
        <v>29499.600000000002</v>
      </c>
      <c r="P43" s="27">
        <f>D43*E43*P23</f>
        <v>30482.920000000002</v>
      </c>
      <c r="Q43" s="28">
        <f>D43*E43*Q23</f>
        <v>29499.600000000002</v>
      </c>
      <c r="R43" s="49">
        <f>D43*E43*R23</f>
        <v>30482.920000000002</v>
      </c>
      <c r="T43" s="25"/>
    </row>
    <row r="44" spans="2:20" x14ac:dyDescent="0.25">
      <c r="B44" s="7">
        <v>4</v>
      </c>
      <c r="C44" s="9" t="s">
        <v>19</v>
      </c>
      <c r="D44" s="10">
        <v>71.400000000000006</v>
      </c>
      <c r="E44" s="8">
        <v>11</v>
      </c>
      <c r="F44" s="26">
        <f t="shared" si="7"/>
        <v>260395.80000000002</v>
      </c>
      <c r="G44" s="27">
        <f>D44*E44*G23</f>
        <v>24347.4</v>
      </c>
      <c r="H44" s="27">
        <f>D44*E44*H23</f>
        <v>21991.200000000004</v>
      </c>
      <c r="I44" s="27">
        <f>D44*E44*I23</f>
        <v>24347.4</v>
      </c>
      <c r="J44" s="27">
        <f>D44*E44*J23</f>
        <v>23562.000000000004</v>
      </c>
      <c r="K44" s="27">
        <f>D44*E44*K23</f>
        <v>24347.4</v>
      </c>
      <c r="L44" s="27">
        <f>D44*E44*L23</f>
        <v>23562.000000000004</v>
      </c>
      <c r="M44" s="27">
        <f>D44*9*M23</f>
        <v>19920.600000000002</v>
      </c>
      <c r="N44" s="27">
        <f>D44*9*N23</f>
        <v>19920.600000000002</v>
      </c>
      <c r="O44" s="28">
        <f>D44*9*O23</f>
        <v>19278</v>
      </c>
      <c r="P44" s="27">
        <f>D44*9*P23</f>
        <v>19920.600000000002</v>
      </c>
      <c r="Q44" s="28">
        <f>D44*9*Q23</f>
        <v>19278</v>
      </c>
      <c r="R44" s="49">
        <f>D44*9*R23</f>
        <v>19920.600000000002</v>
      </c>
      <c r="T44" s="25"/>
    </row>
    <row r="45" spans="2:20" x14ac:dyDescent="0.25">
      <c r="B45" s="7">
        <v>5</v>
      </c>
      <c r="C45" s="9" t="s">
        <v>34</v>
      </c>
      <c r="D45" s="10">
        <v>72.540000000000006</v>
      </c>
      <c r="E45" s="8">
        <v>6</v>
      </c>
      <c r="F45" s="26">
        <f t="shared" si="7"/>
        <v>158862.6</v>
      </c>
      <c r="G45" s="27">
        <f>D45*E45*G23</f>
        <v>13492.44</v>
      </c>
      <c r="H45" s="27">
        <f>D45*E45*H23</f>
        <v>12186.720000000001</v>
      </c>
      <c r="I45" s="27">
        <f>D45*E45*I23</f>
        <v>13492.44</v>
      </c>
      <c r="J45" s="27">
        <f>D45*E45*J23</f>
        <v>13057.2</v>
      </c>
      <c r="K45" s="27">
        <f>D45*E45*K23</f>
        <v>13492.44</v>
      </c>
      <c r="L45" s="27">
        <f>D45*E45*L23</f>
        <v>13057.2</v>
      </c>
      <c r="M45" s="27">
        <f>D45*E45*M23</f>
        <v>13492.44</v>
      </c>
      <c r="N45" s="27">
        <f>D45*E45*N23</f>
        <v>13492.44</v>
      </c>
      <c r="O45" s="28">
        <f>D45*E45*O23</f>
        <v>13057.2</v>
      </c>
      <c r="P45" s="27">
        <f>D45*E45*P23</f>
        <v>13492.44</v>
      </c>
      <c r="Q45" s="28">
        <f>D45*E45*Q23</f>
        <v>13057.2</v>
      </c>
      <c r="R45" s="49">
        <f>D45*E45*R23</f>
        <v>13492.44</v>
      </c>
      <c r="T45" s="25"/>
    </row>
    <row r="46" spans="2:20" ht="39" x14ac:dyDescent="0.25">
      <c r="B46" s="7">
        <v>6</v>
      </c>
      <c r="C46" s="34" t="s">
        <v>35</v>
      </c>
      <c r="D46" s="10">
        <v>78.25</v>
      </c>
      <c r="E46" s="8">
        <v>2</v>
      </c>
      <c r="F46" s="26">
        <f t="shared" si="7"/>
        <v>57122.5</v>
      </c>
      <c r="G46" s="27">
        <f>D46*E46*G23</f>
        <v>4851.5</v>
      </c>
      <c r="H46" s="27">
        <f>D46*E46*H23</f>
        <v>4382</v>
      </c>
      <c r="I46" s="27">
        <f>D46*E46*I23</f>
        <v>4851.5</v>
      </c>
      <c r="J46" s="27">
        <f>D46*E46*J23</f>
        <v>4695</v>
      </c>
      <c r="K46" s="27">
        <f>D46*E46*K23</f>
        <v>4851.5</v>
      </c>
      <c r="L46" s="27">
        <f>D46*E46*L23</f>
        <v>4695</v>
      </c>
      <c r="M46" s="27">
        <f>D46*E46*M23</f>
        <v>4851.5</v>
      </c>
      <c r="N46" s="27">
        <f>D46*E46*N23</f>
        <v>4851.5</v>
      </c>
      <c r="O46" s="28">
        <f>D46*E46*O23</f>
        <v>4695</v>
      </c>
      <c r="P46" s="27">
        <f>D46*E46*P23</f>
        <v>4851.5</v>
      </c>
      <c r="Q46" s="28">
        <f>D46*E46*Q23</f>
        <v>4695</v>
      </c>
      <c r="R46" s="49">
        <f>D46*E46*R23</f>
        <v>4851.5</v>
      </c>
      <c r="T46" s="25"/>
    </row>
    <row r="47" spans="2:20" x14ac:dyDescent="0.25">
      <c r="B47" s="7">
        <v>7</v>
      </c>
      <c r="C47" s="9" t="s">
        <v>36</v>
      </c>
      <c r="D47" s="10">
        <v>71.400000000000006</v>
      </c>
      <c r="E47" s="8">
        <v>1</v>
      </c>
      <c r="F47" s="26">
        <f t="shared" si="7"/>
        <v>26061.000000000004</v>
      </c>
      <c r="G47" s="27">
        <f>D47*E47*G23</f>
        <v>2213.4</v>
      </c>
      <c r="H47" s="27">
        <f>D47*E47*H23</f>
        <v>1999.2000000000003</v>
      </c>
      <c r="I47" s="27">
        <f>D47*E47*I23</f>
        <v>2213.4</v>
      </c>
      <c r="J47" s="27">
        <f>D47*E47*J23</f>
        <v>2142</v>
      </c>
      <c r="K47" s="27">
        <f>D47*E47*K23</f>
        <v>2213.4</v>
      </c>
      <c r="L47" s="27">
        <f>D47*E47*L23</f>
        <v>2142</v>
      </c>
      <c r="M47" s="27">
        <f>D47*E47*M23</f>
        <v>2213.4</v>
      </c>
      <c r="N47" s="27">
        <f>D47*E47*N23</f>
        <v>2213.4</v>
      </c>
      <c r="O47" s="28">
        <f>D47*E47*O23</f>
        <v>2142</v>
      </c>
      <c r="P47" s="27">
        <f>D47*E47*P23</f>
        <v>2213.4</v>
      </c>
      <c r="Q47" s="28">
        <f>D47*E47*Q23</f>
        <v>2142</v>
      </c>
      <c r="R47" s="49">
        <f>D47*E47*R23</f>
        <v>2213.4</v>
      </c>
      <c r="T47" s="25"/>
    </row>
    <row r="48" spans="2:20" x14ac:dyDescent="0.25">
      <c r="B48" s="7">
        <v>8</v>
      </c>
      <c r="C48" s="9" t="s">
        <v>37</v>
      </c>
      <c r="D48" s="10">
        <v>72.540000000000006</v>
      </c>
      <c r="E48" s="8">
        <v>1</v>
      </c>
      <c r="F48" s="26">
        <f t="shared" si="7"/>
        <v>26477.100000000006</v>
      </c>
      <c r="G48" s="27">
        <f>D48*E48*G23</f>
        <v>2248.7400000000002</v>
      </c>
      <c r="H48" s="27">
        <f>D48*E48*H23</f>
        <v>2031.1200000000001</v>
      </c>
      <c r="I48" s="27">
        <f>D48*E48*I23</f>
        <v>2248.7400000000002</v>
      </c>
      <c r="J48" s="27">
        <f>D48*E48*J23</f>
        <v>2176.2000000000003</v>
      </c>
      <c r="K48" s="27">
        <f>D48*E48*K23</f>
        <v>2248.7400000000002</v>
      </c>
      <c r="L48" s="27">
        <f>D48*E48*L23</f>
        <v>2176.2000000000003</v>
      </c>
      <c r="M48" s="27">
        <f>D48*E48*M23</f>
        <v>2248.7400000000002</v>
      </c>
      <c r="N48" s="27">
        <f>D48*E48*N23</f>
        <v>2248.7400000000002</v>
      </c>
      <c r="O48" s="28">
        <f>D48*E48*O23</f>
        <v>2176.2000000000003</v>
      </c>
      <c r="P48" s="27">
        <f>D48*E48*P23</f>
        <v>2248.7400000000002</v>
      </c>
      <c r="Q48" s="28">
        <f>D48*E48*Q23</f>
        <v>2176.2000000000003</v>
      </c>
      <c r="R48" s="49">
        <f>D48*E48*R23</f>
        <v>2248.7400000000002</v>
      </c>
      <c r="T48" s="25"/>
    </row>
    <row r="49" spans="2:20" x14ac:dyDescent="0.25">
      <c r="B49" s="7">
        <v>9</v>
      </c>
      <c r="C49" s="9" t="s">
        <v>38</v>
      </c>
      <c r="D49" s="10">
        <v>73.59</v>
      </c>
      <c r="E49" s="8">
        <v>1</v>
      </c>
      <c r="F49" s="26">
        <f t="shared" si="7"/>
        <v>26860.350000000006</v>
      </c>
      <c r="G49" s="27">
        <f>D49*E49*G23</f>
        <v>2281.29</v>
      </c>
      <c r="H49" s="27">
        <f>D49*E49*H23</f>
        <v>2060.52</v>
      </c>
      <c r="I49" s="27">
        <f>D49*E49*I23</f>
        <v>2281.29</v>
      </c>
      <c r="J49" s="27">
        <f>D49*E49*J23</f>
        <v>2207.7000000000003</v>
      </c>
      <c r="K49" s="27">
        <f>D49*E49*K23</f>
        <v>2281.29</v>
      </c>
      <c r="L49" s="27">
        <f>D49*E49*L23</f>
        <v>2207.7000000000003</v>
      </c>
      <c r="M49" s="27">
        <f>D49*E49*M23</f>
        <v>2281.29</v>
      </c>
      <c r="N49" s="27">
        <f>D49*E49*N23</f>
        <v>2281.29</v>
      </c>
      <c r="O49" s="28">
        <f>D49*E49*O23</f>
        <v>2207.7000000000003</v>
      </c>
      <c r="P49" s="27">
        <f>D49*E49*P23</f>
        <v>2281.29</v>
      </c>
      <c r="Q49" s="28">
        <f>D49*E49*Q23</f>
        <v>2207.7000000000003</v>
      </c>
      <c r="R49" s="49">
        <f>D49*E49*R23</f>
        <v>2281.29</v>
      </c>
      <c r="T49" s="25"/>
    </row>
    <row r="50" spans="2:20" x14ac:dyDescent="0.25">
      <c r="B50" s="7">
        <v>10</v>
      </c>
      <c r="C50" s="9" t="s">
        <v>39</v>
      </c>
      <c r="D50" s="10">
        <v>75.64</v>
      </c>
      <c r="E50" s="8">
        <v>1</v>
      </c>
      <c r="F50" s="26">
        <f t="shared" si="7"/>
        <v>27608.600000000002</v>
      </c>
      <c r="G50" s="27">
        <f>D50*E50*G23</f>
        <v>2344.84</v>
      </c>
      <c r="H50" s="27">
        <f>D50*E50*H23</f>
        <v>2117.92</v>
      </c>
      <c r="I50" s="27">
        <f>D50*E50*I23</f>
        <v>2344.84</v>
      </c>
      <c r="J50" s="27">
        <f>D50*E50*J23</f>
        <v>2269.1999999999998</v>
      </c>
      <c r="K50" s="27">
        <f>D50*E50*K23</f>
        <v>2344.84</v>
      </c>
      <c r="L50" s="27">
        <f>D50*E50*L23</f>
        <v>2269.1999999999998</v>
      </c>
      <c r="M50" s="27">
        <f>D50*E50*M23</f>
        <v>2344.84</v>
      </c>
      <c r="N50" s="27">
        <f>D50*E50*N23</f>
        <v>2344.84</v>
      </c>
      <c r="O50" s="28">
        <f>D50*E50*O23</f>
        <v>2269.1999999999998</v>
      </c>
      <c r="P50" s="27">
        <f>D50*E50*P23</f>
        <v>2344.84</v>
      </c>
      <c r="Q50" s="28">
        <f>D50*E50*Q23</f>
        <v>2269.1999999999998</v>
      </c>
      <c r="R50" s="49">
        <f>D50*E50*R23</f>
        <v>2344.84</v>
      </c>
      <c r="T50" s="25"/>
    </row>
    <row r="51" spans="2:20" x14ac:dyDescent="0.25">
      <c r="B51" s="7">
        <v>11</v>
      </c>
      <c r="C51" s="9" t="s">
        <v>40</v>
      </c>
      <c r="D51" s="10">
        <v>74.63</v>
      </c>
      <c r="E51" s="8">
        <v>1</v>
      </c>
      <c r="F51" s="26">
        <f t="shared" si="7"/>
        <v>27239.949999999997</v>
      </c>
      <c r="G51" s="27">
        <f>D51*E51*G23</f>
        <v>2313.5299999999997</v>
      </c>
      <c r="H51" s="27">
        <f>D51*E51*H23</f>
        <v>2089.64</v>
      </c>
      <c r="I51" s="27">
        <f>D51*E51*I23</f>
        <v>2313.5299999999997</v>
      </c>
      <c r="J51" s="27">
        <f>D51*E51*J23</f>
        <v>2238.8999999999996</v>
      </c>
      <c r="K51" s="27">
        <f>D51*E51*K23</f>
        <v>2313.5299999999997</v>
      </c>
      <c r="L51" s="27">
        <f>D51*E51*L23</f>
        <v>2238.8999999999996</v>
      </c>
      <c r="M51" s="27">
        <f>D51*E51*M23</f>
        <v>2313.5299999999997</v>
      </c>
      <c r="N51" s="27">
        <f>D51*E51*N23</f>
        <v>2313.5299999999997</v>
      </c>
      <c r="O51" s="28">
        <f>D51*E51*O23</f>
        <v>2238.8999999999996</v>
      </c>
      <c r="P51" s="27">
        <f>D51*E51*P23</f>
        <v>2313.5299999999997</v>
      </c>
      <c r="Q51" s="28">
        <f>D51*E51*Q23</f>
        <v>2238.8999999999996</v>
      </c>
      <c r="R51" s="49">
        <f>D51*E51*R23</f>
        <v>2313.5299999999997</v>
      </c>
      <c r="T51" s="25"/>
    </row>
    <row r="52" spans="2:20" x14ac:dyDescent="0.25">
      <c r="B52" s="7">
        <v>12</v>
      </c>
      <c r="C52" s="9" t="s">
        <v>41</v>
      </c>
      <c r="D52" s="10">
        <v>74.63</v>
      </c>
      <c r="E52" s="8">
        <v>2</v>
      </c>
      <c r="F52" s="26">
        <f t="shared" si="7"/>
        <v>54479.899999999994</v>
      </c>
      <c r="G52" s="27">
        <f>D52*E52*G23</f>
        <v>4627.0599999999995</v>
      </c>
      <c r="H52" s="27">
        <f>D52*E52*H23</f>
        <v>4179.28</v>
      </c>
      <c r="I52" s="27">
        <f>D52*E52*I23</f>
        <v>4627.0599999999995</v>
      </c>
      <c r="J52" s="27">
        <f>D52*E52*J23</f>
        <v>4477.7999999999993</v>
      </c>
      <c r="K52" s="27">
        <f>D52*E52*K23</f>
        <v>4627.0599999999995</v>
      </c>
      <c r="L52" s="27">
        <f>D52*E52*L23</f>
        <v>4477.7999999999993</v>
      </c>
      <c r="M52" s="27">
        <f>D52*E52*M23</f>
        <v>4627.0599999999995</v>
      </c>
      <c r="N52" s="27">
        <f>D52*E52*N23</f>
        <v>4627.0599999999995</v>
      </c>
      <c r="O52" s="28">
        <f>D52*E52*O23</f>
        <v>4477.7999999999993</v>
      </c>
      <c r="P52" s="27">
        <f>D52*E52*P23</f>
        <v>4627.0599999999995</v>
      </c>
      <c r="Q52" s="28">
        <f>D52*E52*Q23</f>
        <v>4477.7999999999993</v>
      </c>
      <c r="R52" s="49">
        <f>D52*E52*R23</f>
        <v>4627.0599999999995</v>
      </c>
      <c r="T52" s="25"/>
    </row>
    <row r="53" spans="2:20" x14ac:dyDescent="0.25">
      <c r="B53" s="7">
        <v>13</v>
      </c>
      <c r="C53" s="9" t="s">
        <v>42</v>
      </c>
      <c r="D53" s="10">
        <v>73.59</v>
      </c>
      <c r="E53" s="8">
        <v>1</v>
      </c>
      <c r="F53" s="26">
        <f t="shared" si="7"/>
        <v>26860.350000000006</v>
      </c>
      <c r="G53" s="27">
        <f>D53*E53*G23</f>
        <v>2281.29</v>
      </c>
      <c r="H53" s="27">
        <f>D53*E53*H23</f>
        <v>2060.52</v>
      </c>
      <c r="I53" s="27">
        <f>D53*E53*I23</f>
        <v>2281.29</v>
      </c>
      <c r="J53" s="27">
        <f>D53*E53*J23</f>
        <v>2207.7000000000003</v>
      </c>
      <c r="K53" s="27">
        <f>D53*E53*K23</f>
        <v>2281.29</v>
      </c>
      <c r="L53" s="27">
        <f>D53*E53*L23</f>
        <v>2207.7000000000003</v>
      </c>
      <c r="M53" s="27">
        <f>D53*E53*M23</f>
        <v>2281.29</v>
      </c>
      <c r="N53" s="27">
        <f>D53*E53*N23</f>
        <v>2281.29</v>
      </c>
      <c r="O53" s="28">
        <f>D53*E53*O23</f>
        <v>2207.7000000000003</v>
      </c>
      <c r="P53" s="27">
        <f>D53*E53*P23</f>
        <v>2281.29</v>
      </c>
      <c r="Q53" s="28">
        <f>D53*E53*Q23</f>
        <v>2207.7000000000003</v>
      </c>
      <c r="R53" s="49">
        <f>D53*E53*R23</f>
        <v>2281.29</v>
      </c>
      <c r="T53" s="25"/>
    </row>
    <row r="54" spans="2:20" x14ac:dyDescent="0.25">
      <c r="B54" s="7">
        <v>14</v>
      </c>
      <c r="C54" s="9" t="s">
        <v>43</v>
      </c>
      <c r="D54" s="10">
        <v>72.540000000000006</v>
      </c>
      <c r="E54" s="8">
        <v>4</v>
      </c>
      <c r="F54" s="26">
        <f t="shared" si="7"/>
        <v>105908.40000000002</v>
      </c>
      <c r="G54" s="27">
        <f>D54*E54*G23</f>
        <v>8994.9600000000009</v>
      </c>
      <c r="H54" s="27">
        <f>D54*E54*H23</f>
        <v>8124.4800000000005</v>
      </c>
      <c r="I54" s="27">
        <f>D54*E54*I23</f>
        <v>8994.9600000000009</v>
      </c>
      <c r="J54" s="27">
        <f>D54*E54*J23</f>
        <v>8704.8000000000011</v>
      </c>
      <c r="K54" s="27">
        <f>D54*E54*K23</f>
        <v>8994.9600000000009</v>
      </c>
      <c r="L54" s="27">
        <f>D54*E54*L23</f>
        <v>8704.8000000000011</v>
      </c>
      <c r="M54" s="27">
        <f>D54*E54*M23</f>
        <v>8994.9600000000009</v>
      </c>
      <c r="N54" s="27">
        <f>D54*E54*N23</f>
        <v>8994.9600000000009</v>
      </c>
      <c r="O54" s="28">
        <f>D54*E54*O23</f>
        <v>8704.8000000000011</v>
      </c>
      <c r="P54" s="27">
        <f>D54*E54*P23</f>
        <v>8994.9600000000009</v>
      </c>
      <c r="Q54" s="28">
        <f>D54*E54*Q23</f>
        <v>8704.8000000000011</v>
      </c>
      <c r="R54" s="49">
        <f>D54*E54*R23</f>
        <v>8994.9600000000009</v>
      </c>
      <c r="T54" s="25"/>
    </row>
    <row r="55" spans="2:20" ht="67.5" customHeight="1" x14ac:dyDescent="0.25">
      <c r="B55" s="7">
        <v>15</v>
      </c>
      <c r="C55" s="9" t="s">
        <v>44</v>
      </c>
      <c r="D55" s="10">
        <v>75.64</v>
      </c>
      <c r="E55" s="8">
        <v>1</v>
      </c>
      <c r="F55" s="26">
        <f t="shared" si="7"/>
        <v>27608.600000000002</v>
      </c>
      <c r="G55" s="27">
        <f>D55*E55*G23</f>
        <v>2344.84</v>
      </c>
      <c r="H55" s="27">
        <f>D55*E55*H23</f>
        <v>2117.92</v>
      </c>
      <c r="I55" s="27">
        <f>D55*E55*I23</f>
        <v>2344.84</v>
      </c>
      <c r="J55" s="27">
        <f>D55*E55*J23</f>
        <v>2269.1999999999998</v>
      </c>
      <c r="K55" s="27">
        <f>D55*E55*K23</f>
        <v>2344.84</v>
      </c>
      <c r="L55" s="27">
        <f>D55*E55*L23</f>
        <v>2269.1999999999998</v>
      </c>
      <c r="M55" s="27">
        <f>D55*E55*M23</f>
        <v>2344.84</v>
      </c>
      <c r="N55" s="27">
        <f>D55*E55*N23</f>
        <v>2344.84</v>
      </c>
      <c r="O55" s="28">
        <f>D55*E55*O23</f>
        <v>2269.1999999999998</v>
      </c>
      <c r="P55" s="27">
        <f>D55*E55*P23</f>
        <v>2344.84</v>
      </c>
      <c r="Q55" s="28">
        <f>D55*E55*Q23</f>
        <v>2269.1999999999998</v>
      </c>
      <c r="R55" s="49">
        <f>D55*E55*R23</f>
        <v>2344.84</v>
      </c>
    </row>
    <row r="56" spans="2:20" ht="34.5" customHeight="1" x14ac:dyDescent="0.25">
      <c r="B56" s="7">
        <v>16</v>
      </c>
      <c r="C56" s="9" t="s">
        <v>45</v>
      </c>
      <c r="D56" s="10">
        <v>76.59</v>
      </c>
      <c r="E56" s="8">
        <v>2</v>
      </c>
      <c r="F56" s="26">
        <f t="shared" si="7"/>
        <v>55910.700000000012</v>
      </c>
      <c r="G56" s="27">
        <f>D56*E56*G23</f>
        <v>4748.58</v>
      </c>
      <c r="H56" s="27">
        <f>D56*E56*H23</f>
        <v>4289.04</v>
      </c>
      <c r="I56" s="27">
        <f>D56*E56*I23</f>
        <v>4748.58</v>
      </c>
      <c r="J56" s="27">
        <f>D56*E56*J23</f>
        <v>4595.4000000000005</v>
      </c>
      <c r="K56" s="27">
        <f>D56*E56*K23</f>
        <v>4748.58</v>
      </c>
      <c r="L56" s="27">
        <f>D56*E56*L23</f>
        <v>4595.4000000000005</v>
      </c>
      <c r="M56" s="27">
        <f>D56*E56*M23</f>
        <v>4748.58</v>
      </c>
      <c r="N56" s="27">
        <f>D56*E56*N23</f>
        <v>4748.58</v>
      </c>
      <c r="O56" s="28">
        <f>D56*E56*O23</f>
        <v>4595.4000000000005</v>
      </c>
      <c r="P56" s="27">
        <f>D56*E56*P23</f>
        <v>4748.58</v>
      </c>
      <c r="Q56" s="28">
        <f>D56*E56*Q23</f>
        <v>4595.4000000000005</v>
      </c>
      <c r="R56" s="49">
        <f>D56*E56*R23</f>
        <v>4748.58</v>
      </c>
    </row>
    <row r="57" spans="2:20" x14ac:dyDescent="0.25">
      <c r="B57" s="7">
        <v>17</v>
      </c>
      <c r="C57" s="9" t="s">
        <v>46</v>
      </c>
      <c r="D57" s="10">
        <v>72.540000000000006</v>
      </c>
      <c r="E57" s="8">
        <v>1</v>
      </c>
      <c r="F57" s="26">
        <f t="shared" si="7"/>
        <v>26477.100000000006</v>
      </c>
      <c r="G57" s="27">
        <f>D57*E57*G23</f>
        <v>2248.7400000000002</v>
      </c>
      <c r="H57" s="27">
        <f>D57*E57*H23</f>
        <v>2031.1200000000001</v>
      </c>
      <c r="I57" s="27">
        <f>D57*E57*I23</f>
        <v>2248.7400000000002</v>
      </c>
      <c r="J57" s="27">
        <f>D57*E57*J23</f>
        <v>2176.2000000000003</v>
      </c>
      <c r="K57" s="27">
        <f>D57*E57*K23</f>
        <v>2248.7400000000002</v>
      </c>
      <c r="L57" s="27">
        <f>D57*E57*L23</f>
        <v>2176.2000000000003</v>
      </c>
      <c r="M57" s="27">
        <f>D57*E57*M23</f>
        <v>2248.7400000000002</v>
      </c>
      <c r="N57" s="27">
        <f>D57*E57*N23</f>
        <v>2248.7400000000002</v>
      </c>
      <c r="O57" s="28">
        <f>D57*E57*O23</f>
        <v>2176.2000000000003</v>
      </c>
      <c r="P57" s="27">
        <f>D57*E57*P23</f>
        <v>2248.7400000000002</v>
      </c>
      <c r="Q57" s="28">
        <f>D57*E57*Q23</f>
        <v>2176.2000000000003</v>
      </c>
      <c r="R57" s="49">
        <f>D57*E57*R23</f>
        <v>2248.7400000000002</v>
      </c>
    </row>
    <row r="58" spans="2:20" x14ac:dyDescent="0.25">
      <c r="B58" s="7"/>
      <c r="C58" s="31"/>
      <c r="D58" s="35"/>
      <c r="E58" s="8">
        <f>SUM(E41:E57)</f>
        <v>52</v>
      </c>
      <c r="F58" s="55"/>
      <c r="G58" s="36"/>
      <c r="H58" s="31"/>
      <c r="I58" s="31"/>
      <c r="J58" s="31"/>
      <c r="K58" s="31"/>
      <c r="L58" s="31"/>
      <c r="M58" s="31"/>
      <c r="N58" s="36"/>
      <c r="O58" s="32"/>
      <c r="P58" s="36"/>
      <c r="Q58" s="32"/>
      <c r="R58" s="50"/>
    </row>
    <row r="59" spans="2:20" ht="15.75" thickBot="1" x14ac:dyDescent="0.3">
      <c r="B59" s="22"/>
      <c r="C59" s="23" t="s">
        <v>50</v>
      </c>
      <c r="D59" s="24"/>
      <c r="E59" s="23">
        <f>E31+E37+E58</f>
        <v>69</v>
      </c>
      <c r="F59" s="544">
        <f>F39-F40</f>
        <v>190464.15000000014</v>
      </c>
      <c r="G59" s="545"/>
      <c r="H59" s="545"/>
      <c r="I59" s="545"/>
      <c r="J59" s="545"/>
      <c r="K59" s="545"/>
      <c r="L59" s="545"/>
      <c r="M59" s="545"/>
      <c r="N59" s="545"/>
      <c r="O59" s="546"/>
      <c r="P59" s="545"/>
      <c r="Q59" s="546"/>
      <c r="R59" s="547">
        <v>190464.15</v>
      </c>
    </row>
    <row r="60" spans="2:20" ht="59.25" customHeight="1" thickBot="1" x14ac:dyDescent="0.3">
      <c r="B60" s="471" t="s">
        <v>53</v>
      </c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3"/>
    </row>
    <row r="61" spans="2:20" x14ac:dyDescent="0.25">
      <c r="B61" s="61"/>
      <c r="C61" s="474" t="s">
        <v>0</v>
      </c>
      <c r="D61" s="476" t="s">
        <v>1</v>
      </c>
      <c r="E61" s="476" t="s">
        <v>2</v>
      </c>
      <c r="F61" s="478" t="s">
        <v>54</v>
      </c>
      <c r="G61" s="548" t="s">
        <v>4</v>
      </c>
      <c r="H61" s="548"/>
      <c r="I61" s="548"/>
      <c r="J61" s="548"/>
      <c r="K61" s="548"/>
      <c r="L61" s="548"/>
      <c r="M61" s="548"/>
      <c r="N61" s="548"/>
      <c r="O61" s="548"/>
      <c r="P61" s="548"/>
      <c r="Q61" s="548"/>
      <c r="R61" s="549"/>
    </row>
    <row r="62" spans="2:20" ht="35.25" customHeight="1" x14ac:dyDescent="0.25">
      <c r="B62" s="62"/>
      <c r="C62" s="475"/>
      <c r="D62" s="477"/>
      <c r="E62" s="477"/>
      <c r="F62" s="479"/>
      <c r="G62" s="63" t="s">
        <v>6</v>
      </c>
      <c r="H62" s="63" t="s">
        <v>7</v>
      </c>
      <c r="I62" s="63" t="s">
        <v>8</v>
      </c>
      <c r="J62" s="63" t="s">
        <v>9</v>
      </c>
      <c r="K62" s="63" t="s">
        <v>10</v>
      </c>
      <c r="L62" s="63" t="s">
        <v>11</v>
      </c>
      <c r="M62" s="63" t="s">
        <v>12</v>
      </c>
      <c r="N62" s="63" t="s">
        <v>13</v>
      </c>
      <c r="O62" s="63" t="s">
        <v>20</v>
      </c>
      <c r="P62" s="63" t="s">
        <v>21</v>
      </c>
      <c r="Q62" s="63" t="s">
        <v>22</v>
      </c>
      <c r="R62" s="64" t="s">
        <v>23</v>
      </c>
    </row>
    <row r="63" spans="2:20" x14ac:dyDescent="0.25">
      <c r="B63" s="62"/>
      <c r="C63" s="456" t="s">
        <v>55</v>
      </c>
      <c r="D63" s="66"/>
      <c r="E63" s="67"/>
      <c r="F63" s="66"/>
      <c r="G63" s="68"/>
      <c r="H63" s="68"/>
      <c r="I63" s="68"/>
      <c r="J63" s="68"/>
      <c r="K63" s="68"/>
      <c r="L63" s="69"/>
      <c r="M63" s="68"/>
      <c r="N63" s="70"/>
      <c r="O63" s="68"/>
      <c r="P63" s="71"/>
      <c r="Q63" s="550"/>
      <c r="R63" s="73"/>
    </row>
    <row r="64" spans="2:20" ht="15.75" thickBot="1" x14ac:dyDescent="0.3">
      <c r="B64" s="74"/>
      <c r="C64" s="75" t="s">
        <v>56</v>
      </c>
      <c r="D64" s="76"/>
      <c r="E64" s="77">
        <v>1049</v>
      </c>
      <c r="F64" s="78">
        <v>29412075</v>
      </c>
      <c r="G64" s="78">
        <v>2350583.6799999997</v>
      </c>
      <c r="H64" s="78">
        <v>2123964.64</v>
      </c>
      <c r="I64" s="78">
        <v>2350583.6799999997</v>
      </c>
      <c r="J64" s="78">
        <v>2225106</v>
      </c>
      <c r="K64" s="78">
        <v>2299276.2000000002</v>
      </c>
      <c r="L64" s="78">
        <v>2225106</v>
      </c>
      <c r="M64" s="78">
        <v>2299276.2000000002</v>
      </c>
      <c r="N64" s="78">
        <v>0</v>
      </c>
      <c r="O64" s="78">
        <v>0</v>
      </c>
      <c r="P64" s="78">
        <v>0</v>
      </c>
      <c r="Q64" s="78">
        <v>0</v>
      </c>
      <c r="R64" s="551">
        <v>13538178.6</v>
      </c>
    </row>
    <row r="65" spans="2:18" x14ac:dyDescent="0.25">
      <c r="B65" s="79"/>
      <c r="C65" s="80" t="s">
        <v>52</v>
      </c>
      <c r="D65" s="81"/>
      <c r="E65" s="82"/>
      <c r="F65" s="443">
        <v>15906669.000000002</v>
      </c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4"/>
    </row>
    <row r="66" spans="2:18" ht="30.75" customHeight="1" x14ac:dyDescent="0.25">
      <c r="B66" s="552"/>
      <c r="C66" s="80" t="s">
        <v>50</v>
      </c>
      <c r="D66" s="81"/>
      <c r="E66" s="82"/>
      <c r="F66" s="443">
        <v>13505405.999999998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6"/>
    </row>
    <row r="67" spans="2:18" x14ac:dyDescent="0.25">
      <c r="B67" s="552"/>
      <c r="C67" s="553" t="s">
        <v>169</v>
      </c>
      <c r="D67" s="554"/>
      <c r="E67" s="555"/>
      <c r="F67" s="540">
        <v>1616126</v>
      </c>
      <c r="G67" s="556"/>
      <c r="H67" s="556"/>
      <c r="I67" s="556"/>
      <c r="J67" s="556"/>
      <c r="K67" s="556"/>
      <c r="L67" s="556"/>
      <c r="M67" s="556"/>
      <c r="N67" s="556"/>
      <c r="O67" s="556"/>
      <c r="P67" s="556"/>
      <c r="Q67" s="556"/>
      <c r="R67" s="557"/>
    </row>
    <row r="68" spans="2:18" ht="15.75" thickBot="1" x14ac:dyDescent="0.3">
      <c r="B68" s="558"/>
      <c r="C68" s="559"/>
      <c r="D68" s="560"/>
      <c r="E68" s="561"/>
      <c r="F68" s="562"/>
      <c r="G68" s="562"/>
      <c r="H68" s="562"/>
      <c r="I68" s="562"/>
      <c r="J68" s="562"/>
      <c r="K68" s="562"/>
      <c r="L68" s="562"/>
      <c r="M68" s="562"/>
      <c r="N68" s="562"/>
      <c r="O68" s="562"/>
      <c r="P68" s="562"/>
      <c r="Q68" s="562"/>
      <c r="R68" s="563"/>
    </row>
    <row r="69" spans="2:18" x14ac:dyDescent="0.25">
      <c r="B69" s="564"/>
      <c r="C69" s="88" t="s">
        <v>57</v>
      </c>
      <c r="D69" s="89"/>
      <c r="E69" s="90">
        <v>801</v>
      </c>
      <c r="F69" s="91">
        <v>20897506</v>
      </c>
      <c r="G69" s="91">
        <v>1799071.67</v>
      </c>
      <c r="H69" s="91">
        <v>1625824.76</v>
      </c>
      <c r="I69" s="91">
        <v>1799071.67</v>
      </c>
      <c r="J69" s="91">
        <v>1691384.7000000002</v>
      </c>
      <c r="K69" s="91">
        <v>1747764.19</v>
      </c>
      <c r="L69" s="91">
        <v>1691384.7000000002</v>
      </c>
      <c r="M69" s="91">
        <v>1747764.19</v>
      </c>
      <c r="N69" s="91">
        <v>0</v>
      </c>
      <c r="O69" s="91">
        <v>0</v>
      </c>
      <c r="P69" s="91">
        <v>0</v>
      </c>
      <c r="Q69" s="91">
        <v>0</v>
      </c>
      <c r="R69" s="565">
        <v>8795240.1199999992</v>
      </c>
    </row>
    <row r="70" spans="2:18" ht="25.5" x14ac:dyDescent="0.25">
      <c r="B70" s="62"/>
      <c r="C70" s="93" t="s">
        <v>47</v>
      </c>
      <c r="D70" s="94"/>
      <c r="E70" s="94"/>
      <c r="F70" s="95"/>
      <c r="G70" s="96"/>
      <c r="H70" s="97"/>
      <c r="I70" s="96"/>
      <c r="J70" s="96"/>
      <c r="K70" s="96"/>
      <c r="L70" s="96"/>
      <c r="M70" s="96"/>
      <c r="N70" s="96"/>
      <c r="O70" s="96"/>
      <c r="P70" s="96"/>
      <c r="Q70" s="96"/>
      <c r="R70" s="98"/>
    </row>
    <row r="71" spans="2:18" x14ac:dyDescent="0.25">
      <c r="B71" s="566"/>
      <c r="C71" s="483" t="s">
        <v>58</v>
      </c>
      <c r="D71" s="483"/>
      <c r="E71" s="100">
        <v>32</v>
      </c>
      <c r="F71" s="101">
        <v>890344</v>
      </c>
      <c r="G71" s="101">
        <v>73308.180000000022</v>
      </c>
      <c r="H71" s="101">
        <v>66213.84</v>
      </c>
      <c r="I71" s="101">
        <v>73308.180000000022</v>
      </c>
      <c r="J71" s="101">
        <v>70943.399999999994</v>
      </c>
      <c r="K71" s="101">
        <v>73308.180000000022</v>
      </c>
      <c r="L71" s="101">
        <v>70943.399999999994</v>
      </c>
      <c r="M71" s="101">
        <v>73308.180000000022</v>
      </c>
      <c r="N71" s="101">
        <v>0</v>
      </c>
      <c r="O71" s="102">
        <v>0</v>
      </c>
      <c r="P71" s="101">
        <v>0</v>
      </c>
      <c r="Q71" s="101">
        <v>0</v>
      </c>
      <c r="R71" s="103">
        <v>389010.64</v>
      </c>
    </row>
    <row r="72" spans="2:18" x14ac:dyDescent="0.25">
      <c r="B72" s="567"/>
      <c r="C72" s="105"/>
      <c r="D72" s="105"/>
      <c r="E72" s="453" t="s">
        <v>59</v>
      </c>
      <c r="F72" s="107">
        <v>0</v>
      </c>
      <c r="G72" s="108"/>
      <c r="H72" s="108"/>
      <c r="I72" s="108"/>
      <c r="J72" s="108"/>
      <c r="K72" s="108"/>
      <c r="L72" s="108"/>
      <c r="M72" s="108"/>
      <c r="N72" s="109"/>
      <c r="O72" s="194"/>
      <c r="P72" s="108"/>
      <c r="Q72" s="108"/>
      <c r="R72" s="110"/>
    </row>
    <row r="73" spans="2:18" ht="30.75" customHeight="1" x14ac:dyDescent="0.25">
      <c r="B73" s="137">
        <v>1</v>
      </c>
      <c r="C73" s="451" t="s">
        <v>60</v>
      </c>
      <c r="D73" s="113">
        <v>71.400000000000006</v>
      </c>
      <c r="E73" s="114">
        <v>12</v>
      </c>
      <c r="F73" s="115">
        <v>181641.60000000001</v>
      </c>
      <c r="G73" s="116">
        <v>26560.800000000003</v>
      </c>
      <c r="H73" s="117">
        <v>23990.400000000001</v>
      </c>
      <c r="I73" s="116">
        <v>26560.800000000003</v>
      </c>
      <c r="J73" s="116">
        <v>25704.000000000004</v>
      </c>
      <c r="K73" s="116">
        <v>26560.800000000003</v>
      </c>
      <c r="L73" s="116">
        <v>25704.000000000004</v>
      </c>
      <c r="M73" s="116">
        <v>26560.800000000003</v>
      </c>
      <c r="N73" s="116">
        <v>0</v>
      </c>
      <c r="O73" s="116">
        <v>0</v>
      </c>
      <c r="P73" s="116">
        <v>0</v>
      </c>
      <c r="Q73" s="116">
        <v>0</v>
      </c>
      <c r="R73" s="118">
        <v>0</v>
      </c>
    </row>
    <row r="74" spans="2:18" x14ac:dyDescent="0.25">
      <c r="B74" s="137">
        <v>2</v>
      </c>
      <c r="C74" s="451" t="s">
        <v>43</v>
      </c>
      <c r="D74" s="113">
        <v>72.540000000000006</v>
      </c>
      <c r="E74" s="114">
        <v>1</v>
      </c>
      <c r="F74" s="115">
        <v>15378.480000000001</v>
      </c>
      <c r="G74" s="116">
        <v>2248.7400000000002</v>
      </c>
      <c r="H74" s="117">
        <v>2031.1200000000001</v>
      </c>
      <c r="I74" s="116">
        <v>2248.7400000000002</v>
      </c>
      <c r="J74" s="116">
        <v>2176.2000000000003</v>
      </c>
      <c r="K74" s="116">
        <v>2248.7400000000002</v>
      </c>
      <c r="L74" s="116">
        <v>2176.2000000000003</v>
      </c>
      <c r="M74" s="116">
        <v>2248.7400000000002</v>
      </c>
      <c r="N74" s="116">
        <v>0</v>
      </c>
      <c r="O74" s="116">
        <v>0</v>
      </c>
      <c r="P74" s="116">
        <v>0</v>
      </c>
      <c r="Q74" s="116">
        <v>0</v>
      </c>
      <c r="R74" s="118">
        <v>0</v>
      </c>
    </row>
    <row r="75" spans="2:18" x14ac:dyDescent="0.25">
      <c r="B75" s="137">
        <v>3</v>
      </c>
      <c r="C75" s="451" t="s">
        <v>61</v>
      </c>
      <c r="D75" s="113">
        <v>80.86</v>
      </c>
      <c r="E75" s="114">
        <v>4</v>
      </c>
      <c r="F75" s="115">
        <v>68569.279999999999</v>
      </c>
      <c r="G75" s="116">
        <v>10026.64</v>
      </c>
      <c r="H75" s="117">
        <v>9056.32</v>
      </c>
      <c r="I75" s="116">
        <v>10026.64</v>
      </c>
      <c r="J75" s="116">
        <v>9703.2000000000007</v>
      </c>
      <c r="K75" s="116">
        <v>10026.64</v>
      </c>
      <c r="L75" s="116">
        <v>9703.2000000000007</v>
      </c>
      <c r="M75" s="116">
        <v>10026.64</v>
      </c>
      <c r="N75" s="116">
        <v>0</v>
      </c>
      <c r="O75" s="116">
        <v>0</v>
      </c>
      <c r="P75" s="116">
        <v>0</v>
      </c>
      <c r="Q75" s="116">
        <v>0</v>
      </c>
      <c r="R75" s="118">
        <v>0</v>
      </c>
    </row>
    <row r="76" spans="2:18" x14ac:dyDescent="0.25">
      <c r="B76" s="137">
        <v>4</v>
      </c>
      <c r="C76" s="451" t="s">
        <v>19</v>
      </c>
      <c r="D76" s="113">
        <v>71.400000000000006</v>
      </c>
      <c r="E76" s="114">
        <v>4</v>
      </c>
      <c r="F76" s="115">
        <v>60547.200000000004</v>
      </c>
      <c r="G76" s="116">
        <v>8853.6</v>
      </c>
      <c r="H76" s="117">
        <v>7996.8000000000011</v>
      </c>
      <c r="I76" s="116">
        <v>8853.6</v>
      </c>
      <c r="J76" s="116">
        <v>8568</v>
      </c>
      <c r="K76" s="116">
        <v>8853.6</v>
      </c>
      <c r="L76" s="116">
        <v>8568</v>
      </c>
      <c r="M76" s="116">
        <v>8853.6</v>
      </c>
      <c r="N76" s="116">
        <v>0</v>
      </c>
      <c r="O76" s="116">
        <v>0</v>
      </c>
      <c r="P76" s="116">
        <v>0</v>
      </c>
      <c r="Q76" s="116">
        <v>0</v>
      </c>
      <c r="R76" s="118">
        <v>0</v>
      </c>
    </row>
    <row r="77" spans="2:18" x14ac:dyDescent="0.25">
      <c r="B77" s="137">
        <v>5</v>
      </c>
      <c r="C77" s="451" t="s">
        <v>62</v>
      </c>
      <c r="D77" s="113">
        <v>78.25</v>
      </c>
      <c r="E77" s="114">
        <v>1</v>
      </c>
      <c r="F77" s="115">
        <v>16589</v>
      </c>
      <c r="G77" s="116">
        <v>2425.75</v>
      </c>
      <c r="H77" s="117">
        <v>2191</v>
      </c>
      <c r="I77" s="116">
        <v>2425.75</v>
      </c>
      <c r="J77" s="116">
        <v>2347.5</v>
      </c>
      <c r="K77" s="116">
        <v>2425.75</v>
      </c>
      <c r="L77" s="116">
        <v>2347.5</v>
      </c>
      <c r="M77" s="116">
        <v>2425.75</v>
      </c>
      <c r="N77" s="116">
        <v>0</v>
      </c>
      <c r="O77" s="116">
        <v>0</v>
      </c>
      <c r="P77" s="116">
        <v>0</v>
      </c>
      <c r="Q77" s="116">
        <v>0</v>
      </c>
      <c r="R77" s="118">
        <v>0</v>
      </c>
    </row>
    <row r="78" spans="2:18" ht="16.5" customHeight="1" x14ac:dyDescent="0.25">
      <c r="B78" s="137">
        <v>6</v>
      </c>
      <c r="C78" s="451" t="s">
        <v>63</v>
      </c>
      <c r="D78" s="113">
        <v>72.540000000000006</v>
      </c>
      <c r="E78" s="114">
        <v>2</v>
      </c>
      <c r="F78" s="115">
        <v>30756.960000000003</v>
      </c>
      <c r="G78" s="116">
        <v>4497.4800000000005</v>
      </c>
      <c r="H78" s="117">
        <v>4062.2400000000002</v>
      </c>
      <c r="I78" s="116">
        <v>4497.4800000000005</v>
      </c>
      <c r="J78" s="116">
        <v>4352.4000000000005</v>
      </c>
      <c r="K78" s="116">
        <v>4497.4800000000005</v>
      </c>
      <c r="L78" s="116">
        <v>4352.4000000000005</v>
      </c>
      <c r="M78" s="116">
        <v>4497.4800000000005</v>
      </c>
      <c r="N78" s="116">
        <v>0</v>
      </c>
      <c r="O78" s="116">
        <v>0</v>
      </c>
      <c r="P78" s="116">
        <v>0</v>
      </c>
      <c r="Q78" s="116">
        <v>0</v>
      </c>
      <c r="R78" s="118">
        <v>0</v>
      </c>
    </row>
    <row r="79" spans="2:18" x14ac:dyDescent="0.25">
      <c r="B79" s="137">
        <v>7</v>
      </c>
      <c r="C79" s="451" t="s">
        <v>42</v>
      </c>
      <c r="D79" s="113">
        <v>73.59</v>
      </c>
      <c r="E79" s="114">
        <v>1</v>
      </c>
      <c r="F79" s="115">
        <v>15601.08</v>
      </c>
      <c r="G79" s="116">
        <v>2281.29</v>
      </c>
      <c r="H79" s="117">
        <v>2060.52</v>
      </c>
      <c r="I79" s="116">
        <v>2281.29</v>
      </c>
      <c r="J79" s="116">
        <v>2207.7000000000003</v>
      </c>
      <c r="K79" s="116">
        <v>2281.29</v>
      </c>
      <c r="L79" s="116">
        <v>2207.7000000000003</v>
      </c>
      <c r="M79" s="116">
        <v>2281.29</v>
      </c>
      <c r="N79" s="116">
        <v>0</v>
      </c>
      <c r="O79" s="116">
        <v>0</v>
      </c>
      <c r="P79" s="116">
        <v>0</v>
      </c>
      <c r="Q79" s="116">
        <v>0</v>
      </c>
      <c r="R79" s="118">
        <v>0</v>
      </c>
    </row>
    <row r="80" spans="2:18" x14ac:dyDescent="0.25">
      <c r="B80" s="137">
        <v>8</v>
      </c>
      <c r="C80" s="451" t="s">
        <v>64</v>
      </c>
      <c r="D80" s="113">
        <v>75.64</v>
      </c>
      <c r="E80" s="114">
        <v>5</v>
      </c>
      <c r="F80" s="119">
        <v>80178.399999999994</v>
      </c>
      <c r="G80" s="116">
        <v>11724.199999999999</v>
      </c>
      <c r="H80" s="117">
        <v>10589.6</v>
      </c>
      <c r="I80" s="116">
        <v>11724.199999999999</v>
      </c>
      <c r="J80" s="116">
        <v>11346</v>
      </c>
      <c r="K80" s="116">
        <v>11724.199999999999</v>
      </c>
      <c r="L80" s="116">
        <v>11346</v>
      </c>
      <c r="M80" s="116">
        <v>11724.199999999999</v>
      </c>
      <c r="N80" s="116">
        <v>0</v>
      </c>
      <c r="O80" s="116">
        <v>0</v>
      </c>
      <c r="P80" s="116">
        <v>0</v>
      </c>
      <c r="Q80" s="116">
        <v>0</v>
      </c>
      <c r="R80" s="118">
        <v>0</v>
      </c>
    </row>
    <row r="81" spans="2:18" ht="26.25" x14ac:dyDescent="0.25">
      <c r="B81" s="137">
        <v>9</v>
      </c>
      <c r="C81" s="451" t="s">
        <v>65</v>
      </c>
      <c r="D81" s="113">
        <v>75.64</v>
      </c>
      <c r="E81" s="114">
        <v>2</v>
      </c>
      <c r="F81" s="115">
        <v>32071.360000000001</v>
      </c>
      <c r="G81" s="116">
        <v>4689.68</v>
      </c>
      <c r="H81" s="117">
        <v>4235.84</v>
      </c>
      <c r="I81" s="116">
        <v>4689.68</v>
      </c>
      <c r="J81" s="116">
        <v>4538.3999999999996</v>
      </c>
      <c r="K81" s="116">
        <v>4689.68</v>
      </c>
      <c r="L81" s="116">
        <v>4538.3999999999996</v>
      </c>
      <c r="M81" s="116">
        <v>4689.68</v>
      </c>
      <c r="N81" s="116">
        <v>0</v>
      </c>
      <c r="O81" s="116">
        <v>0</v>
      </c>
      <c r="P81" s="116">
        <v>0</v>
      </c>
      <c r="Q81" s="116">
        <v>0</v>
      </c>
      <c r="R81" s="118">
        <v>0</v>
      </c>
    </row>
    <row r="82" spans="2:18" ht="15.75" thickBot="1" x14ac:dyDescent="0.3">
      <c r="B82" s="235"/>
      <c r="C82" s="121" t="s">
        <v>51</v>
      </c>
      <c r="D82" s="122"/>
      <c r="E82" s="123"/>
      <c r="F82" s="119">
        <v>389010.64</v>
      </c>
      <c r="G82" s="124"/>
      <c r="H82" s="125"/>
      <c r="I82" s="126"/>
      <c r="J82" s="126"/>
      <c r="K82" s="127"/>
      <c r="L82" s="116"/>
      <c r="M82" s="126"/>
      <c r="N82" s="126"/>
      <c r="O82" s="126"/>
      <c r="P82" s="126"/>
      <c r="Q82" s="126"/>
      <c r="R82" s="128">
        <v>389010.64</v>
      </c>
    </row>
    <row r="83" spans="2:18" x14ac:dyDescent="0.25">
      <c r="B83" s="267"/>
      <c r="C83" s="484" t="s">
        <v>66</v>
      </c>
      <c r="D83" s="484"/>
      <c r="E83" s="130"/>
      <c r="F83" s="130"/>
      <c r="G83" s="131"/>
      <c r="H83" s="132"/>
      <c r="I83" s="131"/>
      <c r="J83" s="131"/>
      <c r="K83" s="131"/>
      <c r="L83" s="131"/>
      <c r="M83" s="131"/>
      <c r="N83" s="131"/>
      <c r="O83" s="131"/>
      <c r="P83" s="131"/>
      <c r="Q83" s="131"/>
      <c r="R83" s="133"/>
    </row>
    <row r="84" spans="2:18" x14ac:dyDescent="0.25">
      <c r="B84" s="568"/>
      <c r="C84" s="485" t="s">
        <v>67</v>
      </c>
      <c r="D84" s="485"/>
      <c r="E84" s="135">
        <v>12</v>
      </c>
      <c r="F84" s="54">
        <v>315651</v>
      </c>
      <c r="G84" s="54">
        <v>26808.18</v>
      </c>
      <c r="H84" s="54">
        <v>24213.840000000004</v>
      </c>
      <c r="I84" s="54">
        <v>26808.18</v>
      </c>
      <c r="J84" s="54">
        <v>25943.4</v>
      </c>
      <c r="K84" s="54">
        <v>26808.18</v>
      </c>
      <c r="L84" s="54">
        <v>25943.4</v>
      </c>
      <c r="M84" s="54">
        <v>26808.18</v>
      </c>
      <c r="N84" s="54">
        <v>0</v>
      </c>
      <c r="O84" s="54">
        <v>0</v>
      </c>
      <c r="P84" s="54">
        <v>0</v>
      </c>
      <c r="Q84" s="54">
        <v>0</v>
      </c>
      <c r="R84" s="136">
        <v>132317.63999999998</v>
      </c>
    </row>
    <row r="85" spans="2:18" x14ac:dyDescent="0.25">
      <c r="B85" s="137"/>
      <c r="C85" s="486" t="s">
        <v>68</v>
      </c>
      <c r="D85" s="486"/>
      <c r="E85" s="138">
        <v>2</v>
      </c>
      <c r="F85" s="139">
        <v>52539</v>
      </c>
      <c r="G85" s="139">
        <v>4462.1400000000003</v>
      </c>
      <c r="H85" s="139">
        <v>4030.3200000000006</v>
      </c>
      <c r="I85" s="139">
        <v>4462.1400000000003</v>
      </c>
      <c r="J85" s="139">
        <v>4318.2000000000007</v>
      </c>
      <c r="K85" s="139">
        <v>4462.1400000000003</v>
      </c>
      <c r="L85" s="139">
        <v>4318.2000000000007</v>
      </c>
      <c r="M85" s="139">
        <v>4462.1400000000003</v>
      </c>
      <c r="N85" s="139">
        <v>0</v>
      </c>
      <c r="O85" s="139">
        <v>0</v>
      </c>
      <c r="P85" s="139">
        <v>0</v>
      </c>
      <c r="Q85" s="139">
        <v>0</v>
      </c>
      <c r="R85" s="140">
        <v>22023.719999999998</v>
      </c>
    </row>
    <row r="86" spans="2:18" x14ac:dyDescent="0.25">
      <c r="B86" s="299"/>
      <c r="C86" s="142"/>
      <c r="D86" s="142"/>
      <c r="E86" s="453" t="s">
        <v>59</v>
      </c>
      <c r="F86" s="107">
        <v>0</v>
      </c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4"/>
    </row>
    <row r="87" spans="2:18" x14ac:dyDescent="0.25">
      <c r="B87" s="235">
        <v>1</v>
      </c>
      <c r="C87" s="121" t="s">
        <v>69</v>
      </c>
      <c r="D87" s="122">
        <v>72.540000000000006</v>
      </c>
      <c r="E87" s="123">
        <v>1</v>
      </c>
      <c r="F87" s="145">
        <v>15378.480000000001</v>
      </c>
      <c r="G87" s="126">
        <v>2248.7400000000002</v>
      </c>
      <c r="H87" s="146">
        <v>2031.1200000000001</v>
      </c>
      <c r="I87" s="126">
        <v>2248.7400000000002</v>
      </c>
      <c r="J87" s="126">
        <v>2176.2000000000003</v>
      </c>
      <c r="K87" s="126">
        <v>2248.7400000000002</v>
      </c>
      <c r="L87" s="126">
        <v>2176.2000000000003</v>
      </c>
      <c r="M87" s="126">
        <v>2248.7400000000002</v>
      </c>
      <c r="N87" s="116">
        <v>0</v>
      </c>
      <c r="O87" s="116">
        <v>0</v>
      </c>
      <c r="P87" s="116">
        <v>0</v>
      </c>
      <c r="Q87" s="116">
        <v>0</v>
      </c>
      <c r="R87" s="118">
        <v>0</v>
      </c>
    </row>
    <row r="88" spans="2:18" x14ac:dyDescent="0.25">
      <c r="B88" s="137">
        <v>2</v>
      </c>
      <c r="C88" s="451" t="s">
        <v>60</v>
      </c>
      <c r="D88" s="113">
        <v>71.400000000000006</v>
      </c>
      <c r="E88" s="147">
        <v>1</v>
      </c>
      <c r="F88" s="119">
        <v>15136.800000000001</v>
      </c>
      <c r="G88" s="116">
        <v>2213.4</v>
      </c>
      <c r="H88" s="117">
        <v>1999.2000000000003</v>
      </c>
      <c r="I88" s="116">
        <v>2213.4</v>
      </c>
      <c r="J88" s="116">
        <v>2142</v>
      </c>
      <c r="K88" s="116">
        <v>2213.4</v>
      </c>
      <c r="L88" s="116">
        <v>2142</v>
      </c>
      <c r="M88" s="116">
        <v>2213.4</v>
      </c>
      <c r="N88" s="116">
        <v>0</v>
      </c>
      <c r="O88" s="116">
        <v>0</v>
      </c>
      <c r="P88" s="116">
        <v>0</v>
      </c>
      <c r="Q88" s="116">
        <v>0</v>
      </c>
      <c r="R88" s="118">
        <v>0</v>
      </c>
    </row>
    <row r="89" spans="2:18" x14ac:dyDescent="0.25">
      <c r="B89" s="137"/>
      <c r="C89" s="148" t="s">
        <v>51</v>
      </c>
      <c r="D89" s="113"/>
      <c r="E89" s="147"/>
      <c r="F89" s="117">
        <v>22023.719999999998</v>
      </c>
      <c r="G89" s="149"/>
      <c r="H89" s="117"/>
      <c r="I89" s="116"/>
      <c r="J89" s="116"/>
      <c r="K89" s="117"/>
      <c r="L89" s="117"/>
      <c r="M89" s="116"/>
      <c r="N89" s="116"/>
      <c r="O89" s="116"/>
      <c r="P89" s="116"/>
      <c r="Q89" s="116"/>
      <c r="R89" s="150">
        <v>22023.719999999998</v>
      </c>
    </row>
    <row r="90" spans="2:18" x14ac:dyDescent="0.25">
      <c r="B90" s="137"/>
      <c r="C90" s="487" t="s">
        <v>70</v>
      </c>
      <c r="D90" s="487"/>
      <c r="E90" s="151">
        <v>10</v>
      </c>
      <c r="F90" s="152">
        <v>263112</v>
      </c>
      <c r="G90" s="152">
        <v>22346.04</v>
      </c>
      <c r="H90" s="152">
        <v>20183.520000000004</v>
      </c>
      <c r="I90" s="152">
        <v>22346.04</v>
      </c>
      <c r="J90" s="152">
        <v>21625.200000000001</v>
      </c>
      <c r="K90" s="152">
        <v>22346.04</v>
      </c>
      <c r="L90" s="152">
        <v>21625.200000000001</v>
      </c>
      <c r="M90" s="152">
        <v>22346.04</v>
      </c>
      <c r="N90" s="152">
        <v>0</v>
      </c>
      <c r="O90" s="152">
        <v>0</v>
      </c>
      <c r="P90" s="152">
        <v>0</v>
      </c>
      <c r="Q90" s="152">
        <v>0</v>
      </c>
      <c r="R90" s="153">
        <v>110293.91999999998</v>
      </c>
    </row>
    <row r="91" spans="2:18" x14ac:dyDescent="0.25">
      <c r="B91" s="137"/>
      <c r="C91" s="455"/>
      <c r="D91" s="455"/>
      <c r="E91" s="453" t="s">
        <v>59</v>
      </c>
      <c r="F91" s="107">
        <v>0</v>
      </c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3"/>
    </row>
    <row r="92" spans="2:18" x14ac:dyDescent="0.25">
      <c r="B92" s="137">
        <v>1</v>
      </c>
      <c r="C92" s="451" t="s">
        <v>69</v>
      </c>
      <c r="D92" s="113">
        <v>72.540000000000006</v>
      </c>
      <c r="E92" s="114">
        <v>6</v>
      </c>
      <c r="F92" s="155">
        <v>92270.88</v>
      </c>
      <c r="G92" s="116">
        <v>13492.44</v>
      </c>
      <c r="H92" s="117">
        <v>12186.720000000001</v>
      </c>
      <c r="I92" s="116">
        <v>13492.44</v>
      </c>
      <c r="J92" s="116">
        <v>13057.2</v>
      </c>
      <c r="K92" s="116">
        <v>13492.44</v>
      </c>
      <c r="L92" s="116">
        <v>13057.2</v>
      </c>
      <c r="M92" s="116">
        <v>13492.44</v>
      </c>
      <c r="N92" s="116">
        <v>0</v>
      </c>
      <c r="O92" s="116">
        <v>0</v>
      </c>
      <c r="P92" s="116">
        <v>0</v>
      </c>
      <c r="Q92" s="116">
        <v>0</v>
      </c>
      <c r="R92" s="118">
        <v>0</v>
      </c>
    </row>
    <row r="93" spans="2:18" x14ac:dyDescent="0.25">
      <c r="B93" s="137">
        <v>2</v>
      </c>
      <c r="C93" s="451" t="s">
        <v>60</v>
      </c>
      <c r="D93" s="113">
        <v>71.400000000000006</v>
      </c>
      <c r="E93" s="147">
        <v>4</v>
      </c>
      <c r="F93" s="119">
        <v>60547.200000000004</v>
      </c>
      <c r="G93" s="116">
        <v>8853.6</v>
      </c>
      <c r="H93" s="117">
        <v>7996.8000000000011</v>
      </c>
      <c r="I93" s="116">
        <v>8853.6</v>
      </c>
      <c r="J93" s="116">
        <v>8568</v>
      </c>
      <c r="K93" s="116">
        <v>8853.6</v>
      </c>
      <c r="L93" s="116">
        <v>8568</v>
      </c>
      <c r="M93" s="116">
        <v>8853.6</v>
      </c>
      <c r="N93" s="116">
        <v>0</v>
      </c>
      <c r="O93" s="116">
        <v>0</v>
      </c>
      <c r="P93" s="116">
        <v>0</v>
      </c>
      <c r="Q93" s="116">
        <v>0</v>
      </c>
      <c r="R93" s="118">
        <v>0</v>
      </c>
    </row>
    <row r="94" spans="2:18" x14ac:dyDescent="0.25">
      <c r="B94" s="137"/>
      <c r="C94" s="451" t="s">
        <v>51</v>
      </c>
      <c r="D94" s="113"/>
      <c r="E94" s="147"/>
      <c r="F94" s="117">
        <v>110293.91999999998</v>
      </c>
      <c r="G94" s="149"/>
      <c r="H94" s="156"/>
      <c r="I94" s="116"/>
      <c r="J94" s="116"/>
      <c r="K94" s="116"/>
      <c r="L94" s="116"/>
      <c r="M94" s="116"/>
      <c r="N94" s="116"/>
      <c r="O94" s="116"/>
      <c r="P94" s="116"/>
      <c r="Q94" s="116"/>
      <c r="R94" s="157">
        <v>110293.91999999998</v>
      </c>
    </row>
    <row r="95" spans="2:18" x14ac:dyDescent="0.25">
      <c r="B95" s="569"/>
      <c r="C95" s="488" t="s">
        <v>71</v>
      </c>
      <c r="D95" s="488"/>
      <c r="E95" s="159"/>
      <c r="F95" s="159"/>
      <c r="G95" s="160"/>
      <c r="H95" s="161"/>
      <c r="I95" s="160"/>
      <c r="J95" s="160"/>
      <c r="K95" s="160"/>
      <c r="L95" s="160"/>
      <c r="M95" s="160"/>
      <c r="N95" s="160"/>
      <c r="O95" s="160"/>
      <c r="P95" s="162"/>
      <c r="Q95" s="160"/>
      <c r="R95" s="163"/>
    </row>
    <row r="96" spans="2:18" ht="33" customHeight="1" thickBot="1" x14ac:dyDescent="0.3">
      <c r="B96" s="74"/>
      <c r="C96" s="489" t="s">
        <v>72</v>
      </c>
      <c r="D96" s="489"/>
      <c r="E96" s="165">
        <v>359</v>
      </c>
      <c r="F96" s="166">
        <v>9495947</v>
      </c>
      <c r="G96" s="166">
        <v>799772.1</v>
      </c>
      <c r="H96" s="166">
        <v>723231.60000000009</v>
      </c>
      <c r="I96" s="166">
        <v>799772.1</v>
      </c>
      <c r="J96" s="166">
        <v>773973.00000000012</v>
      </c>
      <c r="K96" s="166">
        <v>799772.1</v>
      </c>
      <c r="L96" s="166">
        <v>773973.00000000012</v>
      </c>
      <c r="M96" s="166">
        <v>799772.1</v>
      </c>
      <c r="N96" s="166">
        <v>0</v>
      </c>
      <c r="O96" s="166">
        <v>0</v>
      </c>
      <c r="P96" s="166">
        <v>0</v>
      </c>
      <c r="Q96" s="167">
        <v>0</v>
      </c>
      <c r="R96" s="168">
        <v>4025680.9999999991</v>
      </c>
    </row>
    <row r="97" spans="2:18" x14ac:dyDescent="0.25">
      <c r="B97" s="570"/>
      <c r="C97" s="490" t="s">
        <v>73</v>
      </c>
      <c r="D97" s="490"/>
      <c r="E97" s="170">
        <v>83</v>
      </c>
      <c r="F97" s="171">
        <v>2221211</v>
      </c>
      <c r="G97" s="172">
        <v>186264.74</v>
      </c>
      <c r="H97" s="172">
        <v>168239.12000000002</v>
      </c>
      <c r="I97" s="173">
        <v>186264.74</v>
      </c>
      <c r="J97" s="173">
        <v>180256.19999999998</v>
      </c>
      <c r="K97" s="173">
        <v>186264.74</v>
      </c>
      <c r="L97" s="173">
        <v>180256.19999999998</v>
      </c>
      <c r="M97" s="172">
        <v>186264.74</v>
      </c>
      <c r="N97" s="173">
        <v>0</v>
      </c>
      <c r="O97" s="173">
        <v>0</v>
      </c>
      <c r="P97" s="173">
        <v>0</v>
      </c>
      <c r="Q97" s="173">
        <v>0</v>
      </c>
      <c r="R97" s="174">
        <v>947400.51999999955</v>
      </c>
    </row>
    <row r="98" spans="2:18" x14ac:dyDescent="0.25">
      <c r="B98" s="137"/>
      <c r="C98" s="455"/>
      <c r="D98" s="455"/>
      <c r="E98" s="453" t="s">
        <v>59</v>
      </c>
      <c r="F98" s="107">
        <v>0</v>
      </c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94"/>
      <c r="R98" s="176"/>
    </row>
    <row r="99" spans="2:18" x14ac:dyDescent="0.25">
      <c r="B99" s="258">
        <v>1</v>
      </c>
      <c r="C99" s="178" t="s">
        <v>69</v>
      </c>
      <c r="D99" s="179">
        <v>72.540000000000006</v>
      </c>
      <c r="E99" s="180">
        <v>6</v>
      </c>
      <c r="F99" s="181">
        <v>92270.88</v>
      </c>
      <c r="G99" s="182">
        <v>13492.44</v>
      </c>
      <c r="H99" s="183">
        <v>12186.720000000001</v>
      </c>
      <c r="I99" s="182">
        <v>13492.44</v>
      </c>
      <c r="J99" s="184">
        <v>13057.2</v>
      </c>
      <c r="K99" s="184">
        <v>13492.44</v>
      </c>
      <c r="L99" s="184">
        <v>13057.2</v>
      </c>
      <c r="M99" s="184">
        <v>13492.44</v>
      </c>
      <c r="N99" s="184">
        <v>0</v>
      </c>
      <c r="O99" s="184">
        <v>0</v>
      </c>
      <c r="P99" s="184">
        <v>0</v>
      </c>
      <c r="Q99" s="184">
        <v>0</v>
      </c>
      <c r="R99" s="185">
        <v>0</v>
      </c>
    </row>
    <row r="100" spans="2:18" x14ac:dyDescent="0.25">
      <c r="B100" s="232">
        <v>2</v>
      </c>
      <c r="C100" s="454" t="s">
        <v>74</v>
      </c>
      <c r="D100" s="188">
        <v>71.400000000000006</v>
      </c>
      <c r="E100" s="114">
        <v>1</v>
      </c>
      <c r="F100" s="155">
        <v>15136.800000000001</v>
      </c>
      <c r="G100" s="182">
        <v>2213.4</v>
      </c>
      <c r="H100" s="183">
        <v>1999.2000000000003</v>
      </c>
      <c r="I100" s="182">
        <v>2213.4</v>
      </c>
      <c r="J100" s="184">
        <v>2142</v>
      </c>
      <c r="K100" s="184">
        <v>2213.4</v>
      </c>
      <c r="L100" s="184">
        <v>2142</v>
      </c>
      <c r="M100" s="184">
        <v>2213.4</v>
      </c>
      <c r="N100" s="184">
        <v>0</v>
      </c>
      <c r="O100" s="184">
        <v>0</v>
      </c>
      <c r="P100" s="184">
        <v>0</v>
      </c>
      <c r="Q100" s="184">
        <v>0</v>
      </c>
      <c r="R100" s="185">
        <v>0</v>
      </c>
    </row>
    <row r="101" spans="2:18" x14ac:dyDescent="0.25">
      <c r="B101" s="232">
        <v>3</v>
      </c>
      <c r="C101" s="454" t="s">
        <v>75</v>
      </c>
      <c r="D101" s="188">
        <v>74.63</v>
      </c>
      <c r="E101" s="114">
        <v>1</v>
      </c>
      <c r="F101" s="155">
        <v>15821.56</v>
      </c>
      <c r="G101" s="182">
        <v>2313.5299999999997</v>
      </c>
      <c r="H101" s="183">
        <v>2089.64</v>
      </c>
      <c r="I101" s="182">
        <v>2313.5299999999997</v>
      </c>
      <c r="J101" s="184">
        <v>2238.8999999999996</v>
      </c>
      <c r="K101" s="184">
        <v>2313.5299999999997</v>
      </c>
      <c r="L101" s="184">
        <v>2238.8999999999996</v>
      </c>
      <c r="M101" s="184">
        <v>2313.5299999999997</v>
      </c>
      <c r="N101" s="184">
        <v>0</v>
      </c>
      <c r="O101" s="184">
        <v>0</v>
      </c>
      <c r="P101" s="184">
        <v>0</v>
      </c>
      <c r="Q101" s="184">
        <v>0</v>
      </c>
      <c r="R101" s="185">
        <v>0</v>
      </c>
    </row>
    <row r="102" spans="2:18" x14ac:dyDescent="0.25">
      <c r="B102" s="232">
        <v>4</v>
      </c>
      <c r="C102" s="454" t="s">
        <v>60</v>
      </c>
      <c r="D102" s="188">
        <v>71.400000000000006</v>
      </c>
      <c r="E102" s="114">
        <v>5</v>
      </c>
      <c r="F102" s="155">
        <v>75684</v>
      </c>
      <c r="G102" s="182">
        <v>11067</v>
      </c>
      <c r="H102" s="183">
        <v>9996</v>
      </c>
      <c r="I102" s="182">
        <v>11067</v>
      </c>
      <c r="J102" s="184">
        <v>10710</v>
      </c>
      <c r="K102" s="184">
        <v>11067</v>
      </c>
      <c r="L102" s="184">
        <v>10710</v>
      </c>
      <c r="M102" s="184">
        <v>11067</v>
      </c>
      <c r="N102" s="184">
        <v>0</v>
      </c>
      <c r="O102" s="184">
        <v>0</v>
      </c>
      <c r="P102" s="184">
        <v>0</v>
      </c>
      <c r="Q102" s="184">
        <v>0</v>
      </c>
      <c r="R102" s="185">
        <v>0</v>
      </c>
    </row>
    <row r="103" spans="2:18" x14ac:dyDescent="0.25">
      <c r="B103" s="232">
        <v>5</v>
      </c>
      <c r="C103" s="454" t="s">
        <v>76</v>
      </c>
      <c r="D103" s="188">
        <v>74.63</v>
      </c>
      <c r="E103" s="114">
        <v>1</v>
      </c>
      <c r="F103" s="155">
        <v>15821.56</v>
      </c>
      <c r="G103" s="182">
        <v>2313.5299999999997</v>
      </c>
      <c r="H103" s="183">
        <v>2089.64</v>
      </c>
      <c r="I103" s="182">
        <v>2313.5299999999997</v>
      </c>
      <c r="J103" s="184">
        <v>2238.8999999999996</v>
      </c>
      <c r="K103" s="184">
        <v>2313.5299999999997</v>
      </c>
      <c r="L103" s="184">
        <v>2238.8999999999996</v>
      </c>
      <c r="M103" s="184">
        <v>2313.5299999999997</v>
      </c>
      <c r="N103" s="184">
        <v>0</v>
      </c>
      <c r="O103" s="184">
        <v>0</v>
      </c>
      <c r="P103" s="184">
        <v>0</v>
      </c>
      <c r="Q103" s="184">
        <v>0</v>
      </c>
      <c r="R103" s="185">
        <v>0</v>
      </c>
    </row>
    <row r="104" spans="2:18" x14ac:dyDescent="0.25">
      <c r="B104" s="232">
        <v>6</v>
      </c>
      <c r="C104" s="454" t="s">
        <v>77</v>
      </c>
      <c r="D104" s="188">
        <v>74.63</v>
      </c>
      <c r="E104" s="114">
        <v>1</v>
      </c>
      <c r="F104" s="155">
        <v>15821.56</v>
      </c>
      <c r="G104" s="182">
        <v>2313.5299999999997</v>
      </c>
      <c r="H104" s="183">
        <v>2089.64</v>
      </c>
      <c r="I104" s="182">
        <v>2313.5299999999997</v>
      </c>
      <c r="J104" s="184">
        <v>2238.8999999999996</v>
      </c>
      <c r="K104" s="184">
        <v>2313.5299999999997</v>
      </c>
      <c r="L104" s="184">
        <v>2238.8999999999996</v>
      </c>
      <c r="M104" s="184">
        <v>2313.5299999999997</v>
      </c>
      <c r="N104" s="184">
        <v>0</v>
      </c>
      <c r="O104" s="184">
        <v>0</v>
      </c>
      <c r="P104" s="184">
        <v>0</v>
      </c>
      <c r="Q104" s="184">
        <v>0</v>
      </c>
      <c r="R104" s="185">
        <v>0</v>
      </c>
    </row>
    <row r="105" spans="2:18" ht="26.25" x14ac:dyDescent="0.25">
      <c r="B105" s="232">
        <v>7</v>
      </c>
      <c r="C105" s="454" t="s">
        <v>78</v>
      </c>
      <c r="D105" s="188">
        <v>72.540000000000006</v>
      </c>
      <c r="E105" s="114">
        <v>1</v>
      </c>
      <c r="F105" s="155">
        <v>15378.480000000001</v>
      </c>
      <c r="G105" s="182">
        <v>2248.7400000000002</v>
      </c>
      <c r="H105" s="183">
        <v>2031.1200000000001</v>
      </c>
      <c r="I105" s="182">
        <v>2248.7400000000002</v>
      </c>
      <c r="J105" s="184">
        <v>2176.2000000000003</v>
      </c>
      <c r="K105" s="184">
        <v>2248.7400000000002</v>
      </c>
      <c r="L105" s="184">
        <v>2176.2000000000003</v>
      </c>
      <c r="M105" s="184">
        <v>2248.7400000000002</v>
      </c>
      <c r="N105" s="184">
        <v>0</v>
      </c>
      <c r="O105" s="184">
        <v>0</v>
      </c>
      <c r="P105" s="184">
        <v>0</v>
      </c>
      <c r="Q105" s="184">
        <v>0</v>
      </c>
      <c r="R105" s="185">
        <v>0</v>
      </c>
    </row>
    <row r="106" spans="2:18" x14ac:dyDescent="0.25">
      <c r="B106" s="232">
        <v>8</v>
      </c>
      <c r="C106" s="454" t="s">
        <v>19</v>
      </c>
      <c r="D106" s="188">
        <v>71.400000000000006</v>
      </c>
      <c r="E106" s="189">
        <v>1</v>
      </c>
      <c r="F106" s="190">
        <v>15136.800000000001</v>
      </c>
      <c r="G106" s="182">
        <v>2213.4</v>
      </c>
      <c r="H106" s="183">
        <v>1999.2000000000003</v>
      </c>
      <c r="I106" s="182">
        <v>2213.4</v>
      </c>
      <c r="J106" s="184">
        <v>2142</v>
      </c>
      <c r="K106" s="184">
        <v>2213.4</v>
      </c>
      <c r="L106" s="184">
        <v>2142</v>
      </c>
      <c r="M106" s="184">
        <v>2213.4</v>
      </c>
      <c r="N106" s="184">
        <v>0</v>
      </c>
      <c r="O106" s="184">
        <v>0</v>
      </c>
      <c r="P106" s="184">
        <v>0</v>
      </c>
      <c r="Q106" s="184">
        <v>0</v>
      </c>
      <c r="R106" s="185">
        <v>0</v>
      </c>
    </row>
    <row r="107" spans="2:18" ht="36" customHeight="1" x14ac:dyDescent="0.25">
      <c r="B107" s="232">
        <v>9</v>
      </c>
      <c r="C107" s="454" t="s">
        <v>62</v>
      </c>
      <c r="D107" s="188">
        <v>78.25</v>
      </c>
      <c r="E107" s="189">
        <v>7</v>
      </c>
      <c r="F107" s="190">
        <v>116123</v>
      </c>
      <c r="G107" s="182">
        <v>16980.25</v>
      </c>
      <c r="H107" s="183">
        <v>15337</v>
      </c>
      <c r="I107" s="182">
        <v>16980.25</v>
      </c>
      <c r="J107" s="184">
        <v>16432.5</v>
      </c>
      <c r="K107" s="184">
        <v>16980.25</v>
      </c>
      <c r="L107" s="184">
        <v>16432.5</v>
      </c>
      <c r="M107" s="184">
        <v>16980.25</v>
      </c>
      <c r="N107" s="184">
        <v>0</v>
      </c>
      <c r="O107" s="184">
        <v>0</v>
      </c>
      <c r="P107" s="184">
        <v>0</v>
      </c>
      <c r="Q107" s="184">
        <v>0</v>
      </c>
      <c r="R107" s="185">
        <v>0</v>
      </c>
    </row>
    <row r="108" spans="2:18" x14ac:dyDescent="0.25">
      <c r="B108" s="232">
        <v>10</v>
      </c>
      <c r="C108" s="454" t="s">
        <v>79</v>
      </c>
      <c r="D108" s="188">
        <v>71.400000000000006</v>
      </c>
      <c r="E108" s="189">
        <v>47</v>
      </c>
      <c r="F108" s="190">
        <v>711429.60000000009</v>
      </c>
      <c r="G108" s="182">
        <v>104029.8</v>
      </c>
      <c r="H108" s="183">
        <v>93962.400000000009</v>
      </c>
      <c r="I108" s="182">
        <v>104029.8</v>
      </c>
      <c r="J108" s="184">
        <v>100674</v>
      </c>
      <c r="K108" s="184">
        <v>104029.8</v>
      </c>
      <c r="L108" s="184">
        <v>100674</v>
      </c>
      <c r="M108" s="184">
        <v>104029.8</v>
      </c>
      <c r="N108" s="184">
        <v>0</v>
      </c>
      <c r="O108" s="184">
        <v>0</v>
      </c>
      <c r="P108" s="184">
        <v>0</v>
      </c>
      <c r="Q108" s="184">
        <v>0</v>
      </c>
      <c r="R108" s="185">
        <v>0</v>
      </c>
    </row>
    <row r="109" spans="2:18" x14ac:dyDescent="0.25">
      <c r="B109" s="232">
        <v>11</v>
      </c>
      <c r="C109" s="454" t="s">
        <v>80</v>
      </c>
      <c r="D109" s="188">
        <v>72.540000000000006</v>
      </c>
      <c r="E109" s="189">
        <v>9</v>
      </c>
      <c r="F109" s="190">
        <v>138406.32</v>
      </c>
      <c r="G109" s="182">
        <v>20238.66</v>
      </c>
      <c r="H109" s="183">
        <v>18280.080000000002</v>
      </c>
      <c r="I109" s="182">
        <v>20238.66</v>
      </c>
      <c r="J109" s="184">
        <v>19585.8</v>
      </c>
      <c r="K109" s="184">
        <v>20238.66</v>
      </c>
      <c r="L109" s="184">
        <v>19585.8</v>
      </c>
      <c r="M109" s="184">
        <v>20238.66</v>
      </c>
      <c r="N109" s="184">
        <v>0</v>
      </c>
      <c r="O109" s="184">
        <v>0</v>
      </c>
      <c r="P109" s="184">
        <v>0</v>
      </c>
      <c r="Q109" s="184">
        <v>0</v>
      </c>
      <c r="R109" s="185">
        <v>0</v>
      </c>
    </row>
    <row r="110" spans="2:18" x14ac:dyDescent="0.25">
      <c r="B110" s="232">
        <v>12</v>
      </c>
      <c r="C110" s="454" t="s">
        <v>81</v>
      </c>
      <c r="D110" s="188">
        <v>71.400000000000006</v>
      </c>
      <c r="E110" s="189">
        <v>1</v>
      </c>
      <c r="F110" s="190">
        <v>15136.800000000001</v>
      </c>
      <c r="G110" s="182">
        <v>2213.4</v>
      </c>
      <c r="H110" s="183">
        <v>1999.2000000000003</v>
      </c>
      <c r="I110" s="182">
        <v>2213.4</v>
      </c>
      <c r="J110" s="184">
        <v>2142</v>
      </c>
      <c r="K110" s="184">
        <v>2213.4</v>
      </c>
      <c r="L110" s="184">
        <v>2142</v>
      </c>
      <c r="M110" s="184">
        <v>2213.4</v>
      </c>
      <c r="N110" s="184">
        <v>0</v>
      </c>
      <c r="O110" s="184">
        <v>0</v>
      </c>
      <c r="P110" s="184">
        <v>0</v>
      </c>
      <c r="Q110" s="184">
        <v>0</v>
      </c>
      <c r="R110" s="185">
        <v>0</v>
      </c>
    </row>
    <row r="111" spans="2:18" x14ac:dyDescent="0.25">
      <c r="B111" s="232">
        <v>13</v>
      </c>
      <c r="C111" s="454" t="s">
        <v>82</v>
      </c>
      <c r="D111" s="188">
        <v>74.63</v>
      </c>
      <c r="E111" s="189">
        <v>2</v>
      </c>
      <c r="F111" s="190">
        <v>31643.119999999999</v>
      </c>
      <c r="G111" s="182">
        <v>4627.0599999999995</v>
      </c>
      <c r="H111" s="183">
        <v>4179.28</v>
      </c>
      <c r="I111" s="182">
        <v>4627.0599999999995</v>
      </c>
      <c r="J111" s="184">
        <v>4477.7999999999993</v>
      </c>
      <c r="K111" s="184">
        <v>4627.0599999999995</v>
      </c>
      <c r="L111" s="184">
        <v>4477.7999999999993</v>
      </c>
      <c r="M111" s="184">
        <v>4627.0599999999995</v>
      </c>
      <c r="N111" s="184">
        <v>0</v>
      </c>
      <c r="O111" s="184">
        <v>0</v>
      </c>
      <c r="P111" s="184">
        <v>0</v>
      </c>
      <c r="Q111" s="184">
        <v>0</v>
      </c>
      <c r="R111" s="185">
        <v>0</v>
      </c>
    </row>
    <row r="112" spans="2:18" x14ac:dyDescent="0.25">
      <c r="B112" s="137"/>
      <c r="C112" s="451" t="s">
        <v>51</v>
      </c>
      <c r="D112" s="113"/>
      <c r="E112" s="114"/>
      <c r="F112" s="119">
        <v>947400.51999999955</v>
      </c>
      <c r="G112" s="149"/>
      <c r="H112" s="117"/>
      <c r="I112" s="116"/>
      <c r="J112" s="116"/>
      <c r="K112" s="116"/>
      <c r="L112" s="116"/>
      <c r="M112" s="116"/>
      <c r="N112" s="184"/>
      <c r="O112" s="184"/>
      <c r="P112" s="184"/>
      <c r="Q112" s="184"/>
      <c r="R112" s="185">
        <v>947400.51999999955</v>
      </c>
    </row>
    <row r="113" spans="2:18" x14ac:dyDescent="0.25">
      <c r="B113" s="137"/>
      <c r="C113" s="487" t="s">
        <v>83</v>
      </c>
      <c r="D113" s="487"/>
      <c r="E113" s="191">
        <v>155</v>
      </c>
      <c r="F113" s="175">
        <v>4212701</v>
      </c>
      <c r="G113" s="175">
        <v>344510.13</v>
      </c>
      <c r="H113" s="175">
        <v>311170.44000000006</v>
      </c>
      <c r="I113" s="192">
        <v>344510.13</v>
      </c>
      <c r="J113" s="175">
        <v>333396.90000000002</v>
      </c>
      <c r="K113" s="175">
        <v>344510.13</v>
      </c>
      <c r="L113" s="175">
        <v>333396.90000000002</v>
      </c>
      <c r="M113" s="175">
        <v>344510.13</v>
      </c>
      <c r="N113" s="175">
        <v>0</v>
      </c>
      <c r="O113" s="175">
        <v>0</v>
      </c>
      <c r="P113" s="175">
        <v>0</v>
      </c>
      <c r="Q113" s="175">
        <v>0</v>
      </c>
      <c r="R113" s="176">
        <v>1856696.2399999998</v>
      </c>
    </row>
    <row r="114" spans="2:18" x14ac:dyDescent="0.25">
      <c r="B114" s="137"/>
      <c r="C114" s="455"/>
      <c r="D114" s="455"/>
      <c r="E114" s="453" t="s">
        <v>59</v>
      </c>
      <c r="F114" s="107">
        <v>0</v>
      </c>
      <c r="G114" s="175"/>
      <c r="H114" s="175"/>
      <c r="I114" s="175"/>
      <c r="J114" s="175"/>
      <c r="K114" s="175"/>
      <c r="L114" s="175"/>
      <c r="M114" s="58"/>
      <c r="N114" s="193"/>
      <c r="O114" s="194"/>
      <c r="P114" s="175"/>
      <c r="Q114" s="175"/>
      <c r="R114" s="176"/>
    </row>
    <row r="115" spans="2:18" x14ac:dyDescent="0.25">
      <c r="B115" s="137">
        <v>1</v>
      </c>
      <c r="C115" s="451" t="s">
        <v>69</v>
      </c>
      <c r="D115" s="113">
        <v>72.540000000000006</v>
      </c>
      <c r="E115" s="114">
        <v>1</v>
      </c>
      <c r="F115" s="116">
        <v>15378.480000000001</v>
      </c>
      <c r="G115" s="116">
        <v>2248.7400000000002</v>
      </c>
      <c r="H115" s="117">
        <v>2031.1200000000001</v>
      </c>
      <c r="I115" s="116">
        <v>2248.7400000000002</v>
      </c>
      <c r="J115" s="116">
        <v>2176.2000000000003</v>
      </c>
      <c r="K115" s="116">
        <v>2248.7400000000002</v>
      </c>
      <c r="L115" s="116">
        <v>2176.2000000000003</v>
      </c>
      <c r="M115" s="116">
        <v>2248.7400000000002</v>
      </c>
      <c r="N115" s="116">
        <v>0</v>
      </c>
      <c r="O115" s="116">
        <v>0</v>
      </c>
      <c r="P115" s="116">
        <v>0</v>
      </c>
      <c r="Q115" s="116">
        <v>0</v>
      </c>
      <c r="R115" s="118">
        <v>0</v>
      </c>
    </row>
    <row r="116" spans="2:18" x14ac:dyDescent="0.25">
      <c r="B116" s="137">
        <v>2</v>
      </c>
      <c r="C116" s="451" t="s">
        <v>84</v>
      </c>
      <c r="D116" s="113">
        <v>73.59</v>
      </c>
      <c r="E116" s="114">
        <v>2</v>
      </c>
      <c r="F116" s="116">
        <v>31202.16</v>
      </c>
      <c r="G116" s="116">
        <v>4562.58</v>
      </c>
      <c r="H116" s="117">
        <v>4121.04</v>
      </c>
      <c r="I116" s="116">
        <v>4562.58</v>
      </c>
      <c r="J116" s="116">
        <v>4415.4000000000005</v>
      </c>
      <c r="K116" s="116">
        <v>4562.58</v>
      </c>
      <c r="L116" s="116">
        <v>4415.4000000000005</v>
      </c>
      <c r="M116" s="116">
        <v>4562.58</v>
      </c>
      <c r="N116" s="116">
        <v>0</v>
      </c>
      <c r="O116" s="116">
        <v>0</v>
      </c>
      <c r="P116" s="116">
        <v>0</v>
      </c>
      <c r="Q116" s="116">
        <v>0</v>
      </c>
      <c r="R116" s="118">
        <v>0</v>
      </c>
    </row>
    <row r="117" spans="2:18" x14ac:dyDescent="0.25">
      <c r="B117" s="137">
        <v>3</v>
      </c>
      <c r="C117" s="451" t="s">
        <v>85</v>
      </c>
      <c r="D117" s="113">
        <v>74.63</v>
      </c>
      <c r="E117" s="114">
        <v>2</v>
      </c>
      <c r="F117" s="116">
        <v>31643.119999999999</v>
      </c>
      <c r="G117" s="116">
        <v>4627.0599999999995</v>
      </c>
      <c r="H117" s="117">
        <v>4179.28</v>
      </c>
      <c r="I117" s="116">
        <v>4627.0599999999995</v>
      </c>
      <c r="J117" s="116">
        <v>4477.7999999999993</v>
      </c>
      <c r="K117" s="116">
        <v>4627.0599999999995</v>
      </c>
      <c r="L117" s="116">
        <v>4477.7999999999993</v>
      </c>
      <c r="M117" s="116">
        <v>4627.0599999999995</v>
      </c>
      <c r="N117" s="116">
        <v>0</v>
      </c>
      <c r="O117" s="116">
        <v>0</v>
      </c>
      <c r="P117" s="116">
        <v>0</v>
      </c>
      <c r="Q117" s="116">
        <v>0</v>
      </c>
      <c r="R117" s="118">
        <v>0</v>
      </c>
    </row>
    <row r="118" spans="2:18" x14ac:dyDescent="0.25">
      <c r="B118" s="137">
        <v>4</v>
      </c>
      <c r="C118" s="451" t="s">
        <v>60</v>
      </c>
      <c r="D118" s="113">
        <v>71.400000000000006</v>
      </c>
      <c r="E118" s="114">
        <v>4</v>
      </c>
      <c r="F118" s="116">
        <v>60547.200000000004</v>
      </c>
      <c r="G118" s="116">
        <v>8853.6</v>
      </c>
      <c r="H118" s="117">
        <v>7996.8000000000011</v>
      </c>
      <c r="I118" s="116">
        <v>8853.6</v>
      </c>
      <c r="J118" s="116">
        <v>8568</v>
      </c>
      <c r="K118" s="116">
        <v>8853.6</v>
      </c>
      <c r="L118" s="116">
        <v>8568</v>
      </c>
      <c r="M118" s="116">
        <v>8853.6</v>
      </c>
      <c r="N118" s="116">
        <v>0</v>
      </c>
      <c r="O118" s="116">
        <v>0</v>
      </c>
      <c r="P118" s="116">
        <v>0</v>
      </c>
      <c r="Q118" s="116">
        <v>0</v>
      </c>
      <c r="R118" s="118">
        <v>0</v>
      </c>
    </row>
    <row r="119" spans="2:18" x14ac:dyDescent="0.25">
      <c r="B119" s="137">
        <v>6</v>
      </c>
      <c r="C119" s="451" t="s">
        <v>62</v>
      </c>
      <c r="D119" s="113">
        <v>78.25</v>
      </c>
      <c r="E119" s="114">
        <v>5</v>
      </c>
      <c r="F119" s="116">
        <v>82945</v>
      </c>
      <c r="G119" s="116">
        <v>12128.75</v>
      </c>
      <c r="H119" s="117">
        <v>10955</v>
      </c>
      <c r="I119" s="116">
        <v>12128.75</v>
      </c>
      <c r="J119" s="116">
        <v>11737.5</v>
      </c>
      <c r="K119" s="116">
        <v>12128.75</v>
      </c>
      <c r="L119" s="116">
        <v>11737.5</v>
      </c>
      <c r="M119" s="116">
        <v>12128.75</v>
      </c>
      <c r="N119" s="116">
        <v>0</v>
      </c>
      <c r="O119" s="116">
        <v>0</v>
      </c>
      <c r="P119" s="116">
        <v>0</v>
      </c>
      <c r="Q119" s="116">
        <v>0</v>
      </c>
      <c r="R119" s="118">
        <v>0</v>
      </c>
    </row>
    <row r="120" spans="2:18" x14ac:dyDescent="0.25">
      <c r="B120" s="137">
        <v>7</v>
      </c>
      <c r="C120" s="451" t="s">
        <v>79</v>
      </c>
      <c r="D120" s="113">
        <v>71.400000000000006</v>
      </c>
      <c r="E120" s="114">
        <v>13</v>
      </c>
      <c r="F120" s="116">
        <v>196778.40000000002</v>
      </c>
      <c r="G120" s="116">
        <v>28774.2</v>
      </c>
      <c r="H120" s="117">
        <v>25989.600000000002</v>
      </c>
      <c r="I120" s="116">
        <v>28774.2</v>
      </c>
      <c r="J120" s="116">
        <v>27846</v>
      </c>
      <c r="K120" s="116">
        <v>28774.2</v>
      </c>
      <c r="L120" s="116">
        <v>27846</v>
      </c>
      <c r="M120" s="116">
        <v>28774.2</v>
      </c>
      <c r="N120" s="116">
        <v>0</v>
      </c>
      <c r="O120" s="116">
        <v>0</v>
      </c>
      <c r="P120" s="116">
        <v>0</v>
      </c>
      <c r="Q120" s="116">
        <v>0</v>
      </c>
      <c r="R120" s="118">
        <v>0</v>
      </c>
    </row>
    <row r="121" spans="2:18" ht="63.75" customHeight="1" x14ac:dyDescent="0.25">
      <c r="B121" s="232">
        <v>8</v>
      </c>
      <c r="C121" s="454" t="s">
        <v>86</v>
      </c>
      <c r="D121" s="188">
        <v>71.400000000000006</v>
      </c>
      <c r="E121" s="114">
        <v>128</v>
      </c>
      <c r="F121" s="184">
        <v>1937510.4000000001</v>
      </c>
      <c r="G121" s="116">
        <v>283315.20000000001</v>
      </c>
      <c r="H121" s="117">
        <v>255897.60000000003</v>
      </c>
      <c r="I121" s="116">
        <v>283315.20000000001</v>
      </c>
      <c r="J121" s="116">
        <v>274176</v>
      </c>
      <c r="K121" s="116">
        <v>283315.20000000001</v>
      </c>
      <c r="L121" s="116">
        <v>274176</v>
      </c>
      <c r="M121" s="116">
        <v>283315.20000000001</v>
      </c>
      <c r="N121" s="116">
        <v>0</v>
      </c>
      <c r="O121" s="116">
        <v>0</v>
      </c>
      <c r="P121" s="116">
        <v>0</v>
      </c>
      <c r="Q121" s="116">
        <v>0</v>
      </c>
      <c r="R121" s="118">
        <v>0</v>
      </c>
    </row>
    <row r="122" spans="2:18" ht="51" customHeight="1" x14ac:dyDescent="0.25">
      <c r="B122" s="137"/>
      <c r="C122" s="451" t="s">
        <v>51</v>
      </c>
      <c r="D122" s="113"/>
      <c r="E122" s="114"/>
      <c r="F122" s="115">
        <v>1856696.2399999998</v>
      </c>
      <c r="G122" s="149"/>
      <c r="H122" s="117"/>
      <c r="I122" s="116"/>
      <c r="J122" s="116"/>
      <c r="K122" s="116"/>
      <c r="L122" s="116"/>
      <c r="M122" s="116"/>
      <c r="N122" s="116"/>
      <c r="O122" s="116"/>
      <c r="P122" s="116"/>
      <c r="Q122" s="116"/>
      <c r="R122" s="195">
        <v>1856696.2399999998</v>
      </c>
    </row>
    <row r="123" spans="2:18" x14ac:dyDescent="0.25">
      <c r="B123" s="137"/>
      <c r="C123" s="487" t="s">
        <v>87</v>
      </c>
      <c r="D123" s="487"/>
      <c r="E123" s="191">
        <v>25</v>
      </c>
      <c r="F123" s="175">
        <v>708649</v>
      </c>
      <c r="G123" s="175">
        <v>55547.350000000006</v>
      </c>
      <c r="H123" s="175">
        <v>51028.600000000006</v>
      </c>
      <c r="I123" s="175">
        <v>55547.350000000006</v>
      </c>
      <c r="J123" s="175">
        <v>53755.5</v>
      </c>
      <c r="K123" s="175">
        <v>55547.350000000006</v>
      </c>
      <c r="L123" s="175">
        <v>53755.5</v>
      </c>
      <c r="M123" s="175">
        <v>55547.350000000006</v>
      </c>
      <c r="N123" s="175">
        <v>0</v>
      </c>
      <c r="O123" s="175">
        <v>0</v>
      </c>
      <c r="P123" s="175">
        <v>0</v>
      </c>
      <c r="Q123" s="175">
        <v>0</v>
      </c>
      <c r="R123" s="176">
        <v>327920</v>
      </c>
    </row>
    <row r="124" spans="2:18" ht="25.5" customHeight="1" x14ac:dyDescent="0.25">
      <c r="B124" s="137"/>
      <c r="C124" s="455"/>
      <c r="D124" s="455"/>
      <c r="E124" s="453" t="s">
        <v>59</v>
      </c>
      <c r="F124" s="175">
        <v>0</v>
      </c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6"/>
    </row>
    <row r="125" spans="2:18" x14ac:dyDescent="0.25">
      <c r="B125" s="137">
        <v>4</v>
      </c>
      <c r="C125" s="451" t="s">
        <v>60</v>
      </c>
      <c r="D125" s="113">
        <v>71.400000000000006</v>
      </c>
      <c r="E125" s="114">
        <v>6</v>
      </c>
      <c r="F125" s="116">
        <v>91677.6</v>
      </c>
      <c r="G125" s="116">
        <v>13280.400000000001</v>
      </c>
      <c r="H125" s="117">
        <v>12852</v>
      </c>
      <c r="I125" s="116">
        <v>13280.400000000001</v>
      </c>
      <c r="J125" s="116">
        <v>12852.000000000002</v>
      </c>
      <c r="K125" s="116">
        <v>13280.400000000001</v>
      </c>
      <c r="L125" s="116">
        <v>12852.000000000002</v>
      </c>
      <c r="M125" s="116">
        <v>13280.400000000001</v>
      </c>
      <c r="N125" s="116">
        <v>0</v>
      </c>
      <c r="O125" s="116">
        <v>0</v>
      </c>
      <c r="P125" s="116">
        <v>0</v>
      </c>
      <c r="Q125" s="116">
        <v>0</v>
      </c>
      <c r="R125" s="118">
        <v>0</v>
      </c>
    </row>
    <row r="126" spans="2:18" x14ac:dyDescent="0.25">
      <c r="B126" s="137">
        <v>4</v>
      </c>
      <c r="C126" s="451" t="s">
        <v>19</v>
      </c>
      <c r="D126" s="113">
        <v>71.400000000000006</v>
      </c>
      <c r="E126" s="114">
        <v>1</v>
      </c>
      <c r="F126" s="115">
        <v>15136.800000000001</v>
      </c>
      <c r="G126" s="116">
        <v>2213.4</v>
      </c>
      <c r="H126" s="117">
        <v>1999.2000000000003</v>
      </c>
      <c r="I126" s="116">
        <v>2213.4</v>
      </c>
      <c r="J126" s="116">
        <v>2142</v>
      </c>
      <c r="K126" s="116">
        <v>2213.4</v>
      </c>
      <c r="L126" s="116">
        <v>2142</v>
      </c>
      <c r="M126" s="116">
        <v>2213.4</v>
      </c>
      <c r="N126" s="116">
        <v>0</v>
      </c>
      <c r="O126" s="116">
        <v>0</v>
      </c>
      <c r="P126" s="116">
        <v>0</v>
      </c>
      <c r="Q126" s="116">
        <v>0</v>
      </c>
      <c r="R126" s="118">
        <v>0</v>
      </c>
    </row>
    <row r="127" spans="2:18" x14ac:dyDescent="0.25">
      <c r="B127" s="137">
        <v>5</v>
      </c>
      <c r="C127" s="451" t="s">
        <v>62</v>
      </c>
      <c r="D127" s="113">
        <v>78.25</v>
      </c>
      <c r="E127" s="114">
        <v>1</v>
      </c>
      <c r="F127" s="116">
        <v>16589</v>
      </c>
      <c r="G127" s="116">
        <v>2425.75</v>
      </c>
      <c r="H127" s="117">
        <v>2191</v>
      </c>
      <c r="I127" s="116">
        <v>2425.75</v>
      </c>
      <c r="J127" s="116">
        <v>2347.5</v>
      </c>
      <c r="K127" s="116">
        <v>2425.75</v>
      </c>
      <c r="L127" s="116">
        <v>2347.5</v>
      </c>
      <c r="M127" s="116">
        <v>2425.75</v>
      </c>
      <c r="N127" s="116">
        <v>0</v>
      </c>
      <c r="O127" s="116">
        <v>0</v>
      </c>
      <c r="P127" s="116">
        <v>0</v>
      </c>
      <c r="Q127" s="116">
        <v>0</v>
      </c>
      <c r="R127" s="118">
        <v>0</v>
      </c>
    </row>
    <row r="128" spans="2:18" x14ac:dyDescent="0.25">
      <c r="B128" s="137">
        <v>5</v>
      </c>
      <c r="C128" s="451" t="s">
        <v>79</v>
      </c>
      <c r="D128" s="113">
        <v>71.400000000000006</v>
      </c>
      <c r="E128" s="114">
        <v>2</v>
      </c>
      <c r="F128" s="116">
        <v>30273.600000000002</v>
      </c>
      <c r="G128" s="116">
        <v>4426.8</v>
      </c>
      <c r="H128" s="117">
        <v>3998.4000000000005</v>
      </c>
      <c r="I128" s="116">
        <v>4426.8</v>
      </c>
      <c r="J128" s="116">
        <v>4284</v>
      </c>
      <c r="K128" s="116">
        <v>4426.8</v>
      </c>
      <c r="L128" s="116">
        <v>4284</v>
      </c>
      <c r="M128" s="116">
        <v>4426.8</v>
      </c>
      <c r="N128" s="116">
        <v>0</v>
      </c>
      <c r="O128" s="116">
        <v>0</v>
      </c>
      <c r="P128" s="116">
        <v>0</v>
      </c>
      <c r="Q128" s="116">
        <v>0</v>
      </c>
      <c r="R128" s="118">
        <v>0</v>
      </c>
    </row>
    <row r="129" spans="2:18" x14ac:dyDescent="0.25">
      <c r="B129" s="137">
        <v>8</v>
      </c>
      <c r="C129" s="451" t="s">
        <v>86</v>
      </c>
      <c r="D129" s="113">
        <v>71.400000000000006</v>
      </c>
      <c r="E129" s="114">
        <v>15</v>
      </c>
      <c r="F129" s="116">
        <v>227052.00000000003</v>
      </c>
      <c r="G129" s="116">
        <v>33201</v>
      </c>
      <c r="H129" s="117">
        <v>29988</v>
      </c>
      <c r="I129" s="116">
        <v>33201</v>
      </c>
      <c r="J129" s="116">
        <v>32130</v>
      </c>
      <c r="K129" s="116">
        <v>33201</v>
      </c>
      <c r="L129" s="116">
        <v>32130</v>
      </c>
      <c r="M129" s="116">
        <v>33201</v>
      </c>
      <c r="N129" s="116">
        <v>0</v>
      </c>
      <c r="O129" s="116">
        <v>0</v>
      </c>
      <c r="P129" s="116">
        <v>0</v>
      </c>
      <c r="Q129" s="116">
        <v>0</v>
      </c>
      <c r="R129" s="118">
        <v>0</v>
      </c>
    </row>
    <row r="130" spans="2:18" x14ac:dyDescent="0.25">
      <c r="B130" s="137"/>
      <c r="C130" s="451" t="s">
        <v>51</v>
      </c>
      <c r="D130" s="113"/>
      <c r="E130" s="114"/>
      <c r="F130" s="115">
        <v>327920</v>
      </c>
      <c r="G130" s="149"/>
      <c r="H130" s="117"/>
      <c r="I130" s="116"/>
      <c r="J130" s="116"/>
      <c r="K130" s="116"/>
      <c r="L130" s="116"/>
      <c r="M130" s="116"/>
      <c r="N130" s="116"/>
      <c r="O130" s="196"/>
      <c r="P130" s="197"/>
      <c r="Q130" s="116"/>
      <c r="R130" s="195">
        <v>327920</v>
      </c>
    </row>
    <row r="131" spans="2:18" ht="21.75" customHeight="1" x14ac:dyDescent="0.25">
      <c r="B131" s="232"/>
      <c r="C131" s="491" t="s">
        <v>88</v>
      </c>
      <c r="D131" s="491"/>
      <c r="E131" s="191">
        <v>22</v>
      </c>
      <c r="F131" s="175">
        <v>526758</v>
      </c>
      <c r="G131" s="175">
        <v>49164.760000000009</v>
      </c>
      <c r="H131" s="175">
        <v>44406.880000000005</v>
      </c>
      <c r="I131" s="175">
        <v>49164.760000000009</v>
      </c>
      <c r="J131" s="175">
        <v>47578.8</v>
      </c>
      <c r="K131" s="175">
        <v>49164.760000000009</v>
      </c>
      <c r="L131" s="175">
        <v>47578.8</v>
      </c>
      <c r="M131" s="175">
        <v>49164.760000000009</v>
      </c>
      <c r="N131" s="175">
        <v>0</v>
      </c>
      <c r="O131" s="175">
        <v>0</v>
      </c>
      <c r="P131" s="175">
        <v>0</v>
      </c>
      <c r="Q131" s="175">
        <v>0</v>
      </c>
      <c r="R131" s="176">
        <v>190534.47999999998</v>
      </c>
    </row>
    <row r="132" spans="2:18" x14ac:dyDescent="0.25">
      <c r="B132" s="137"/>
      <c r="C132" s="455"/>
      <c r="D132" s="194"/>
      <c r="E132" s="453" t="s">
        <v>59</v>
      </c>
      <c r="F132" s="198">
        <v>0</v>
      </c>
      <c r="G132" s="175"/>
      <c r="H132" s="175"/>
      <c r="I132" s="175"/>
      <c r="J132" s="175"/>
      <c r="K132" s="175"/>
      <c r="L132" s="175"/>
      <c r="M132" s="175"/>
      <c r="N132" s="194"/>
      <c r="O132" s="175"/>
      <c r="P132" s="175"/>
      <c r="Q132" s="175"/>
      <c r="R132" s="176"/>
    </row>
    <row r="133" spans="2:18" x14ac:dyDescent="0.25">
      <c r="B133" s="137">
        <v>1</v>
      </c>
      <c r="C133" s="451" t="s">
        <v>69</v>
      </c>
      <c r="D133" s="113">
        <v>72.540000000000006</v>
      </c>
      <c r="E133" s="114">
        <v>4</v>
      </c>
      <c r="F133" s="116">
        <v>61513.920000000006</v>
      </c>
      <c r="G133" s="116">
        <v>8994.9600000000009</v>
      </c>
      <c r="H133" s="117">
        <v>8124.4800000000005</v>
      </c>
      <c r="I133" s="116">
        <v>8994.9600000000009</v>
      </c>
      <c r="J133" s="116">
        <v>8704.8000000000011</v>
      </c>
      <c r="K133" s="116">
        <v>8994.9600000000009</v>
      </c>
      <c r="L133" s="116">
        <v>8704.8000000000011</v>
      </c>
      <c r="M133" s="116">
        <v>8994.9600000000009</v>
      </c>
      <c r="N133" s="116">
        <v>0</v>
      </c>
      <c r="O133" s="116">
        <v>0</v>
      </c>
      <c r="P133" s="116">
        <v>0</v>
      </c>
      <c r="Q133" s="116">
        <v>0</v>
      </c>
      <c r="R133" s="118">
        <v>0</v>
      </c>
    </row>
    <row r="134" spans="2:18" x14ac:dyDescent="0.25">
      <c r="B134" s="137">
        <v>2</v>
      </c>
      <c r="C134" s="451" t="s">
        <v>74</v>
      </c>
      <c r="D134" s="113">
        <v>71.400000000000006</v>
      </c>
      <c r="E134" s="114">
        <v>1</v>
      </c>
      <c r="F134" s="116">
        <v>15136.800000000001</v>
      </c>
      <c r="G134" s="116">
        <v>2213.4</v>
      </c>
      <c r="H134" s="117">
        <v>1999.2000000000003</v>
      </c>
      <c r="I134" s="116">
        <v>2213.4</v>
      </c>
      <c r="J134" s="116">
        <v>2142</v>
      </c>
      <c r="K134" s="116">
        <v>2213.4</v>
      </c>
      <c r="L134" s="116">
        <v>2142</v>
      </c>
      <c r="M134" s="116">
        <v>2213.4</v>
      </c>
      <c r="N134" s="116">
        <v>0</v>
      </c>
      <c r="O134" s="116">
        <v>0</v>
      </c>
      <c r="P134" s="116">
        <v>0</v>
      </c>
      <c r="Q134" s="116">
        <v>0</v>
      </c>
      <c r="R134" s="118">
        <v>0</v>
      </c>
    </row>
    <row r="135" spans="2:18" x14ac:dyDescent="0.25">
      <c r="B135" s="232">
        <v>3</v>
      </c>
      <c r="C135" s="454" t="s">
        <v>89</v>
      </c>
      <c r="D135" s="188">
        <v>72.540000000000006</v>
      </c>
      <c r="E135" s="114">
        <v>1</v>
      </c>
      <c r="F135" s="199">
        <v>15378.480000000001</v>
      </c>
      <c r="G135" s="116">
        <v>2248.7400000000002</v>
      </c>
      <c r="H135" s="117">
        <v>2031.1200000000001</v>
      </c>
      <c r="I135" s="116">
        <v>2248.7400000000002</v>
      </c>
      <c r="J135" s="116">
        <v>2176.2000000000003</v>
      </c>
      <c r="K135" s="116">
        <v>2248.7400000000002</v>
      </c>
      <c r="L135" s="116">
        <v>2176.2000000000003</v>
      </c>
      <c r="M135" s="116">
        <v>2248.7400000000002</v>
      </c>
      <c r="N135" s="116">
        <v>0</v>
      </c>
      <c r="O135" s="116">
        <v>0</v>
      </c>
      <c r="P135" s="116">
        <v>0</v>
      </c>
      <c r="Q135" s="116">
        <v>0</v>
      </c>
      <c r="R135" s="118">
        <v>0</v>
      </c>
    </row>
    <row r="136" spans="2:18" x14ac:dyDescent="0.25">
      <c r="B136" s="137">
        <v>4</v>
      </c>
      <c r="C136" s="451" t="s">
        <v>79</v>
      </c>
      <c r="D136" s="113">
        <v>71.400000000000006</v>
      </c>
      <c r="E136" s="114">
        <v>9</v>
      </c>
      <c r="F136" s="116">
        <v>136231.20000000001</v>
      </c>
      <c r="G136" s="116">
        <v>19920.600000000002</v>
      </c>
      <c r="H136" s="117">
        <v>17992.8</v>
      </c>
      <c r="I136" s="116">
        <v>19920.600000000002</v>
      </c>
      <c r="J136" s="116">
        <v>19278</v>
      </c>
      <c r="K136" s="116">
        <v>19920.600000000002</v>
      </c>
      <c r="L136" s="116">
        <v>19278</v>
      </c>
      <c r="M136" s="116">
        <v>19920.600000000002</v>
      </c>
      <c r="N136" s="116">
        <v>0</v>
      </c>
      <c r="O136" s="116">
        <v>0</v>
      </c>
      <c r="P136" s="116">
        <v>0</v>
      </c>
      <c r="Q136" s="116">
        <v>0</v>
      </c>
      <c r="R136" s="118">
        <v>0</v>
      </c>
    </row>
    <row r="137" spans="2:18" x14ac:dyDescent="0.25">
      <c r="B137" s="137">
        <v>5</v>
      </c>
      <c r="C137" s="451" t="s">
        <v>86</v>
      </c>
      <c r="D137" s="113">
        <v>71.400000000000006</v>
      </c>
      <c r="E137" s="114">
        <v>6</v>
      </c>
      <c r="F137" s="116">
        <v>90820.800000000003</v>
      </c>
      <c r="G137" s="116">
        <v>13280.400000000001</v>
      </c>
      <c r="H137" s="117">
        <v>11995.2</v>
      </c>
      <c r="I137" s="116">
        <v>13280.400000000001</v>
      </c>
      <c r="J137" s="116">
        <v>12852.000000000002</v>
      </c>
      <c r="K137" s="116">
        <v>13280.400000000001</v>
      </c>
      <c r="L137" s="116">
        <v>12852.000000000002</v>
      </c>
      <c r="M137" s="116">
        <v>13280.400000000001</v>
      </c>
      <c r="N137" s="116">
        <v>0</v>
      </c>
      <c r="O137" s="116">
        <v>0</v>
      </c>
      <c r="P137" s="116">
        <v>0</v>
      </c>
      <c r="Q137" s="116">
        <v>0</v>
      </c>
      <c r="R137" s="118">
        <v>0</v>
      </c>
    </row>
    <row r="138" spans="2:18" x14ac:dyDescent="0.25">
      <c r="B138" s="137">
        <v>6</v>
      </c>
      <c r="C138" s="451" t="s">
        <v>61</v>
      </c>
      <c r="D138" s="113">
        <v>80.86</v>
      </c>
      <c r="E138" s="114">
        <v>1</v>
      </c>
      <c r="F138" s="116">
        <v>17142.32</v>
      </c>
      <c r="G138" s="116">
        <v>2506.66</v>
      </c>
      <c r="H138" s="117">
        <v>2264.08</v>
      </c>
      <c r="I138" s="116">
        <v>2506.66</v>
      </c>
      <c r="J138" s="116">
        <v>2425.8000000000002</v>
      </c>
      <c r="K138" s="116">
        <v>2506.66</v>
      </c>
      <c r="L138" s="116">
        <v>2425.8000000000002</v>
      </c>
      <c r="M138" s="116">
        <v>2506.66</v>
      </c>
      <c r="N138" s="116">
        <v>0</v>
      </c>
      <c r="O138" s="116">
        <v>0</v>
      </c>
      <c r="P138" s="116">
        <v>0</v>
      </c>
      <c r="Q138" s="116">
        <v>0</v>
      </c>
      <c r="R138" s="118">
        <v>0</v>
      </c>
    </row>
    <row r="139" spans="2:18" x14ac:dyDescent="0.25">
      <c r="B139" s="137"/>
      <c r="C139" s="451" t="s">
        <v>51</v>
      </c>
      <c r="D139" s="113"/>
      <c r="E139" s="114"/>
      <c r="F139" s="184">
        <v>190534.47999999998</v>
      </c>
      <c r="G139" s="149"/>
      <c r="H139" s="117"/>
      <c r="I139" s="116"/>
      <c r="J139" s="116"/>
      <c r="K139" s="116"/>
      <c r="L139" s="200"/>
      <c r="M139" s="58"/>
      <c r="N139" s="116"/>
      <c r="O139" s="116"/>
      <c r="P139" s="201"/>
      <c r="Q139" s="194"/>
      <c r="R139" s="185">
        <v>190534.47999999998</v>
      </c>
    </row>
    <row r="140" spans="2:18" x14ac:dyDescent="0.25">
      <c r="B140" s="232"/>
      <c r="C140" s="491" t="s">
        <v>90</v>
      </c>
      <c r="D140" s="491"/>
      <c r="E140" s="191">
        <v>16</v>
      </c>
      <c r="F140" s="175">
        <v>338793</v>
      </c>
      <c r="G140" s="175">
        <v>35414.400000000001</v>
      </c>
      <c r="H140" s="175">
        <v>31987.200000000004</v>
      </c>
      <c r="I140" s="175">
        <v>35414.400000000001</v>
      </c>
      <c r="J140" s="175">
        <v>34272</v>
      </c>
      <c r="K140" s="175">
        <v>35414.400000000001</v>
      </c>
      <c r="L140" s="175">
        <v>34272</v>
      </c>
      <c r="M140" s="175">
        <v>35414.400000000001</v>
      </c>
      <c r="N140" s="175">
        <v>0</v>
      </c>
      <c r="O140" s="175">
        <v>0</v>
      </c>
      <c r="P140" s="175">
        <v>0</v>
      </c>
      <c r="Q140" s="175">
        <v>0</v>
      </c>
      <c r="R140" s="176">
        <v>96604.199999999983</v>
      </c>
    </row>
    <row r="141" spans="2:18" x14ac:dyDescent="0.25">
      <c r="B141" s="137"/>
      <c r="C141" s="455"/>
      <c r="D141" s="455"/>
      <c r="E141" s="453" t="s">
        <v>59</v>
      </c>
      <c r="F141" s="107">
        <v>0</v>
      </c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6"/>
    </row>
    <row r="142" spans="2:18" x14ac:dyDescent="0.25">
      <c r="B142" s="137">
        <v>1</v>
      </c>
      <c r="C142" s="451" t="s">
        <v>60</v>
      </c>
      <c r="D142" s="113">
        <v>71.400000000000006</v>
      </c>
      <c r="E142" s="189">
        <v>2</v>
      </c>
      <c r="F142" s="116">
        <v>30273.600000000002</v>
      </c>
      <c r="G142" s="116">
        <v>4426.8</v>
      </c>
      <c r="H142" s="117">
        <v>3998.4000000000005</v>
      </c>
      <c r="I142" s="116">
        <v>4426.8</v>
      </c>
      <c r="J142" s="116">
        <v>4284</v>
      </c>
      <c r="K142" s="116">
        <v>4426.8</v>
      </c>
      <c r="L142" s="116">
        <v>4284</v>
      </c>
      <c r="M142" s="116">
        <v>4426.8</v>
      </c>
      <c r="N142" s="116">
        <v>0</v>
      </c>
      <c r="O142" s="116">
        <v>0</v>
      </c>
      <c r="P142" s="116">
        <v>0</v>
      </c>
      <c r="Q142" s="116">
        <v>0</v>
      </c>
      <c r="R142" s="118">
        <v>0</v>
      </c>
    </row>
    <row r="143" spans="2:18" ht="27" customHeight="1" x14ac:dyDescent="0.25">
      <c r="B143" s="137">
        <v>4</v>
      </c>
      <c r="C143" s="451" t="s">
        <v>79</v>
      </c>
      <c r="D143" s="113">
        <v>71.400000000000006</v>
      </c>
      <c r="E143" s="114">
        <v>1</v>
      </c>
      <c r="F143" s="115">
        <v>15136.800000000001</v>
      </c>
      <c r="G143" s="116">
        <v>2213.4</v>
      </c>
      <c r="H143" s="117">
        <v>1999.2000000000003</v>
      </c>
      <c r="I143" s="116">
        <v>2213.4</v>
      </c>
      <c r="J143" s="116">
        <v>2142</v>
      </c>
      <c r="K143" s="116">
        <v>2213.4</v>
      </c>
      <c r="L143" s="116">
        <v>2142</v>
      </c>
      <c r="M143" s="116">
        <v>2213.4</v>
      </c>
      <c r="N143" s="116">
        <v>0</v>
      </c>
      <c r="O143" s="116">
        <v>0</v>
      </c>
      <c r="P143" s="116">
        <v>0</v>
      </c>
      <c r="Q143" s="116">
        <v>0</v>
      </c>
      <c r="R143" s="118">
        <v>0</v>
      </c>
    </row>
    <row r="144" spans="2:18" x14ac:dyDescent="0.25">
      <c r="B144" s="137">
        <v>5</v>
      </c>
      <c r="C144" s="451" t="s">
        <v>86</v>
      </c>
      <c r="D144" s="113">
        <v>71.400000000000006</v>
      </c>
      <c r="E144" s="114">
        <v>13</v>
      </c>
      <c r="F144" s="116">
        <v>196778.40000000002</v>
      </c>
      <c r="G144" s="116">
        <v>28774.2</v>
      </c>
      <c r="H144" s="117">
        <v>25989.600000000002</v>
      </c>
      <c r="I144" s="116">
        <v>28774.2</v>
      </c>
      <c r="J144" s="116">
        <v>27846</v>
      </c>
      <c r="K144" s="116">
        <v>28774.2</v>
      </c>
      <c r="L144" s="116">
        <v>27846</v>
      </c>
      <c r="M144" s="116">
        <v>28774.2</v>
      </c>
      <c r="N144" s="116">
        <v>0</v>
      </c>
      <c r="O144" s="116">
        <v>0</v>
      </c>
      <c r="P144" s="116">
        <v>0</v>
      </c>
      <c r="Q144" s="116">
        <v>0</v>
      </c>
      <c r="R144" s="118">
        <v>0</v>
      </c>
    </row>
    <row r="145" spans="2:18" x14ac:dyDescent="0.25">
      <c r="B145" s="137"/>
      <c r="C145" s="451" t="s">
        <v>51</v>
      </c>
      <c r="D145" s="113"/>
      <c r="E145" s="114"/>
      <c r="F145" s="116">
        <v>96604.199999999983</v>
      </c>
      <c r="G145" s="149"/>
      <c r="H145" s="117"/>
      <c r="I145" s="116"/>
      <c r="J145" s="116"/>
      <c r="K145" s="116"/>
      <c r="L145" s="116"/>
      <c r="M145" s="116"/>
      <c r="N145" s="116"/>
      <c r="O145" s="116"/>
      <c r="P145" s="116"/>
      <c r="Q145" s="116"/>
      <c r="R145" s="118">
        <v>96604.199999999983</v>
      </c>
    </row>
    <row r="146" spans="2:18" x14ac:dyDescent="0.25">
      <c r="B146" s="232"/>
      <c r="C146" s="491" t="s">
        <v>91</v>
      </c>
      <c r="D146" s="491"/>
      <c r="E146" s="191">
        <v>17</v>
      </c>
      <c r="F146" s="175">
        <v>393273</v>
      </c>
      <c r="G146" s="175">
        <v>37828.06</v>
      </c>
      <c r="H146" s="175">
        <v>34167.279999999999</v>
      </c>
      <c r="I146" s="175">
        <v>37828.06</v>
      </c>
      <c r="J146" s="175">
        <v>36607.800000000003</v>
      </c>
      <c r="K146" s="175">
        <v>37828.06</v>
      </c>
      <c r="L146" s="175">
        <v>36607.800000000003</v>
      </c>
      <c r="M146" s="175">
        <v>37828.06</v>
      </c>
      <c r="N146" s="175">
        <v>0</v>
      </c>
      <c r="O146" s="175">
        <v>0</v>
      </c>
      <c r="P146" s="175">
        <v>0</v>
      </c>
      <c r="Q146" s="175">
        <v>0</v>
      </c>
      <c r="R146" s="176">
        <v>134577.87999999998</v>
      </c>
    </row>
    <row r="147" spans="2:18" x14ac:dyDescent="0.25">
      <c r="B147" s="137"/>
      <c r="C147" s="455"/>
      <c r="D147" s="455"/>
      <c r="E147" s="453" t="s">
        <v>59</v>
      </c>
      <c r="F147" s="202">
        <v>0</v>
      </c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6"/>
    </row>
    <row r="148" spans="2:18" x14ac:dyDescent="0.25">
      <c r="B148" s="137">
        <v>1</v>
      </c>
      <c r="C148" s="451" t="s">
        <v>85</v>
      </c>
      <c r="D148" s="113">
        <v>74.63</v>
      </c>
      <c r="E148" s="114">
        <v>2</v>
      </c>
      <c r="F148" s="116">
        <v>31643.119999999999</v>
      </c>
      <c r="G148" s="116">
        <v>4627.0599999999995</v>
      </c>
      <c r="H148" s="117">
        <v>4179.28</v>
      </c>
      <c r="I148" s="116">
        <v>4627.0599999999995</v>
      </c>
      <c r="J148" s="116">
        <v>4477.7999999999993</v>
      </c>
      <c r="K148" s="116">
        <v>4627.0599999999995</v>
      </c>
      <c r="L148" s="116">
        <v>4477.7999999999993</v>
      </c>
      <c r="M148" s="116">
        <v>4627.0599999999995</v>
      </c>
      <c r="N148" s="116">
        <v>0</v>
      </c>
      <c r="O148" s="116">
        <v>0</v>
      </c>
      <c r="P148" s="116">
        <v>0</v>
      </c>
      <c r="Q148" s="116">
        <v>0</v>
      </c>
      <c r="R148" s="118">
        <v>0</v>
      </c>
    </row>
    <row r="149" spans="2:18" x14ac:dyDescent="0.25">
      <c r="B149" s="137">
        <v>2</v>
      </c>
      <c r="C149" s="451" t="s">
        <v>60</v>
      </c>
      <c r="D149" s="113">
        <v>71.400000000000006</v>
      </c>
      <c r="E149" s="114">
        <v>1</v>
      </c>
      <c r="F149" s="115">
        <v>15136.800000000001</v>
      </c>
      <c r="G149" s="116">
        <v>2213.4</v>
      </c>
      <c r="H149" s="117">
        <v>1999.2000000000003</v>
      </c>
      <c r="I149" s="116">
        <v>2213.4</v>
      </c>
      <c r="J149" s="116">
        <v>2142</v>
      </c>
      <c r="K149" s="116">
        <v>2213.4</v>
      </c>
      <c r="L149" s="116">
        <v>2142</v>
      </c>
      <c r="M149" s="116">
        <v>2213.4</v>
      </c>
      <c r="N149" s="116">
        <v>0</v>
      </c>
      <c r="O149" s="116">
        <v>0</v>
      </c>
      <c r="P149" s="116">
        <v>0</v>
      </c>
      <c r="Q149" s="116">
        <v>0</v>
      </c>
      <c r="R149" s="118">
        <v>0</v>
      </c>
    </row>
    <row r="150" spans="2:18" ht="31.5" customHeight="1" x14ac:dyDescent="0.25">
      <c r="B150" s="137">
        <v>3</v>
      </c>
      <c r="C150" s="451" t="s">
        <v>79</v>
      </c>
      <c r="D150" s="113">
        <v>71.400000000000006</v>
      </c>
      <c r="E150" s="114">
        <v>1</v>
      </c>
      <c r="F150" s="116">
        <v>15136.800000000001</v>
      </c>
      <c r="G150" s="116">
        <v>2213.4</v>
      </c>
      <c r="H150" s="117">
        <v>1999.2000000000003</v>
      </c>
      <c r="I150" s="116">
        <v>2213.4</v>
      </c>
      <c r="J150" s="116">
        <v>2142</v>
      </c>
      <c r="K150" s="116">
        <v>2213.4</v>
      </c>
      <c r="L150" s="116">
        <v>2142</v>
      </c>
      <c r="M150" s="116">
        <v>2213.4</v>
      </c>
      <c r="N150" s="116">
        <v>0</v>
      </c>
      <c r="O150" s="116">
        <v>0</v>
      </c>
      <c r="P150" s="116">
        <v>0</v>
      </c>
      <c r="Q150" s="116">
        <v>0</v>
      </c>
      <c r="R150" s="118">
        <v>0</v>
      </c>
    </row>
    <row r="151" spans="2:18" x14ac:dyDescent="0.25">
      <c r="B151" s="137">
        <v>4</v>
      </c>
      <c r="C151" s="451" t="s">
        <v>86</v>
      </c>
      <c r="D151" s="113">
        <v>71.400000000000006</v>
      </c>
      <c r="E151" s="114">
        <v>13</v>
      </c>
      <c r="F151" s="116">
        <v>196778.40000000002</v>
      </c>
      <c r="G151" s="116">
        <v>28774.2</v>
      </c>
      <c r="H151" s="117">
        <v>25989.600000000002</v>
      </c>
      <c r="I151" s="116">
        <v>28774.2</v>
      </c>
      <c r="J151" s="116">
        <v>27846</v>
      </c>
      <c r="K151" s="116">
        <v>28774.2</v>
      </c>
      <c r="L151" s="116">
        <v>27846</v>
      </c>
      <c r="M151" s="116">
        <v>28774.2</v>
      </c>
      <c r="N151" s="116">
        <v>0</v>
      </c>
      <c r="O151" s="116">
        <v>0</v>
      </c>
      <c r="P151" s="116">
        <v>0</v>
      </c>
      <c r="Q151" s="116">
        <v>0</v>
      </c>
      <c r="R151" s="118">
        <v>0</v>
      </c>
    </row>
    <row r="152" spans="2:18" x14ac:dyDescent="0.25">
      <c r="B152" s="137"/>
      <c r="C152" s="451" t="s">
        <v>51</v>
      </c>
      <c r="D152" s="113"/>
      <c r="E152" s="114"/>
      <c r="F152" s="184">
        <v>134577.87999999998</v>
      </c>
      <c r="G152" s="149"/>
      <c r="H152" s="117"/>
      <c r="I152" s="116"/>
      <c r="J152" s="116"/>
      <c r="K152" s="116"/>
      <c r="L152" s="116"/>
      <c r="M152" s="116"/>
      <c r="N152" s="116"/>
      <c r="O152" s="116"/>
      <c r="P152" s="116"/>
      <c r="Q152" s="116"/>
      <c r="R152" s="185">
        <v>134577.87999999998</v>
      </c>
    </row>
    <row r="153" spans="2:18" x14ac:dyDescent="0.25">
      <c r="B153" s="232"/>
      <c r="C153" s="491" t="s">
        <v>92</v>
      </c>
      <c r="D153" s="491"/>
      <c r="E153" s="191">
        <v>9</v>
      </c>
      <c r="F153" s="203">
        <v>234549</v>
      </c>
      <c r="G153" s="203">
        <v>19920.600000000002</v>
      </c>
      <c r="H153" s="203">
        <v>17992.800000000003</v>
      </c>
      <c r="I153" s="203">
        <v>19920.600000000002</v>
      </c>
      <c r="J153" s="203">
        <v>19278</v>
      </c>
      <c r="K153" s="203">
        <v>19920.600000000002</v>
      </c>
      <c r="L153" s="203">
        <v>19278</v>
      </c>
      <c r="M153" s="203">
        <v>19920.600000000002</v>
      </c>
      <c r="N153" s="203">
        <v>0</v>
      </c>
      <c r="O153" s="203">
        <v>0</v>
      </c>
      <c r="P153" s="203">
        <v>0</v>
      </c>
      <c r="Q153" s="203">
        <v>0</v>
      </c>
      <c r="R153" s="204">
        <v>98317.799999999988</v>
      </c>
    </row>
    <row r="154" spans="2:18" x14ac:dyDescent="0.25">
      <c r="B154" s="137"/>
      <c r="C154" s="455"/>
      <c r="D154" s="455"/>
      <c r="E154" s="453" t="s">
        <v>59</v>
      </c>
      <c r="F154" s="175">
        <v>0</v>
      </c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6"/>
    </row>
    <row r="155" spans="2:18" x14ac:dyDescent="0.25">
      <c r="B155" s="137">
        <v>1</v>
      </c>
      <c r="C155" s="451" t="s">
        <v>60</v>
      </c>
      <c r="D155" s="113">
        <v>71.400000000000006</v>
      </c>
      <c r="E155" s="114">
        <v>1</v>
      </c>
      <c r="F155" s="116">
        <v>15136.800000000001</v>
      </c>
      <c r="G155" s="116">
        <v>2213.4</v>
      </c>
      <c r="H155" s="117">
        <v>1999.2000000000003</v>
      </c>
      <c r="I155" s="116">
        <v>2213.4</v>
      </c>
      <c r="J155" s="116">
        <v>2142</v>
      </c>
      <c r="K155" s="116">
        <v>2213.4</v>
      </c>
      <c r="L155" s="116">
        <v>2142</v>
      </c>
      <c r="M155" s="116">
        <v>2213.4</v>
      </c>
      <c r="N155" s="116">
        <v>0</v>
      </c>
      <c r="O155" s="116">
        <v>0</v>
      </c>
      <c r="P155" s="116">
        <v>0</v>
      </c>
      <c r="Q155" s="116">
        <v>0</v>
      </c>
      <c r="R155" s="118">
        <v>0</v>
      </c>
    </row>
    <row r="156" spans="2:18" x14ac:dyDescent="0.25">
      <c r="B156" s="137">
        <v>2</v>
      </c>
      <c r="C156" s="451" t="s">
        <v>86</v>
      </c>
      <c r="D156" s="113">
        <v>71.400000000000006</v>
      </c>
      <c r="E156" s="114">
        <v>8</v>
      </c>
      <c r="F156" s="116">
        <v>121094.40000000001</v>
      </c>
      <c r="G156" s="116">
        <v>17707.2</v>
      </c>
      <c r="H156" s="117">
        <v>15993.600000000002</v>
      </c>
      <c r="I156" s="116">
        <v>17707.2</v>
      </c>
      <c r="J156" s="116">
        <v>17136</v>
      </c>
      <c r="K156" s="116">
        <v>17707.2</v>
      </c>
      <c r="L156" s="116">
        <v>17136</v>
      </c>
      <c r="M156" s="116">
        <v>17707.2</v>
      </c>
      <c r="N156" s="116">
        <v>0</v>
      </c>
      <c r="O156" s="116">
        <v>0</v>
      </c>
      <c r="P156" s="116">
        <v>0</v>
      </c>
      <c r="Q156" s="116">
        <v>0</v>
      </c>
      <c r="R156" s="118">
        <v>0</v>
      </c>
    </row>
    <row r="157" spans="2:18" x14ac:dyDescent="0.25">
      <c r="B157" s="137"/>
      <c r="C157" s="451" t="s">
        <v>51</v>
      </c>
      <c r="D157" s="113"/>
      <c r="E157" s="114"/>
      <c r="F157" s="115">
        <v>98317.799999999988</v>
      </c>
      <c r="G157" s="149"/>
      <c r="H157" s="117"/>
      <c r="I157" s="116"/>
      <c r="J157" s="116"/>
      <c r="K157" s="116"/>
      <c r="L157" s="116"/>
      <c r="M157" s="116"/>
      <c r="N157" s="116"/>
      <c r="O157" s="116"/>
      <c r="P157" s="116"/>
      <c r="Q157" s="116"/>
      <c r="R157" s="195">
        <v>98317.799999999988</v>
      </c>
    </row>
    <row r="158" spans="2:18" x14ac:dyDescent="0.25">
      <c r="B158" s="232"/>
      <c r="C158" s="491" t="s">
        <v>93</v>
      </c>
      <c r="D158" s="491"/>
      <c r="E158" s="191">
        <v>25</v>
      </c>
      <c r="F158" s="205">
        <v>677586</v>
      </c>
      <c r="G158" s="198">
        <v>55628.260000000009</v>
      </c>
      <c r="H158" s="198">
        <v>50244.88</v>
      </c>
      <c r="I158" s="198">
        <v>55628.260000000009</v>
      </c>
      <c r="J158" s="198">
        <v>53833.8</v>
      </c>
      <c r="K158" s="198">
        <v>55628.260000000009</v>
      </c>
      <c r="L158" s="198">
        <v>53833.8</v>
      </c>
      <c r="M158" s="198">
        <v>55628.260000000009</v>
      </c>
      <c r="N158" s="198">
        <v>0</v>
      </c>
      <c r="O158" s="198">
        <v>0</v>
      </c>
      <c r="P158" s="198">
        <v>0</v>
      </c>
      <c r="Q158" s="198">
        <v>0</v>
      </c>
      <c r="R158" s="206">
        <v>297160.48</v>
      </c>
    </row>
    <row r="159" spans="2:18" x14ac:dyDescent="0.25">
      <c r="B159" s="137"/>
      <c r="C159" s="455"/>
      <c r="D159" s="455"/>
      <c r="E159" s="453" t="s">
        <v>59</v>
      </c>
      <c r="F159" s="107">
        <v>0</v>
      </c>
      <c r="G159" s="198"/>
      <c r="H159" s="198"/>
      <c r="I159" s="207"/>
      <c r="J159" s="198"/>
      <c r="K159" s="198"/>
      <c r="L159" s="198"/>
      <c r="M159" s="198"/>
      <c r="N159" s="198"/>
      <c r="O159" s="198"/>
      <c r="P159" s="198"/>
      <c r="Q159" s="198"/>
      <c r="R159" s="206"/>
    </row>
    <row r="160" spans="2:18" x14ac:dyDescent="0.25">
      <c r="B160" s="137">
        <v>1</v>
      </c>
      <c r="C160" s="451" t="s">
        <v>60</v>
      </c>
      <c r="D160" s="113">
        <v>71.400000000000006</v>
      </c>
      <c r="E160" s="114">
        <v>1</v>
      </c>
      <c r="F160" s="116">
        <v>15136.800000000001</v>
      </c>
      <c r="G160" s="116">
        <v>2213.4</v>
      </c>
      <c r="H160" s="117">
        <v>1999.2000000000003</v>
      </c>
      <c r="I160" s="208">
        <v>2213.4</v>
      </c>
      <c r="J160" s="116">
        <v>2142</v>
      </c>
      <c r="K160" s="116">
        <v>2213.4</v>
      </c>
      <c r="L160" s="116">
        <v>2142</v>
      </c>
      <c r="M160" s="116">
        <v>2213.4</v>
      </c>
      <c r="N160" s="116">
        <v>0</v>
      </c>
      <c r="O160" s="116">
        <v>0</v>
      </c>
      <c r="P160" s="116">
        <v>0</v>
      </c>
      <c r="Q160" s="116">
        <v>0</v>
      </c>
      <c r="R160" s="118">
        <v>0</v>
      </c>
    </row>
    <row r="161" spans="2:18" x14ac:dyDescent="0.25">
      <c r="B161" s="137">
        <v>2</v>
      </c>
      <c r="C161" s="451" t="s">
        <v>86</v>
      </c>
      <c r="D161" s="113">
        <v>71.400000000000006</v>
      </c>
      <c r="E161" s="114">
        <v>23</v>
      </c>
      <c r="F161" s="115">
        <v>348146.4</v>
      </c>
      <c r="G161" s="116">
        <v>50908.200000000004</v>
      </c>
      <c r="H161" s="117">
        <v>45981.599999999999</v>
      </c>
      <c r="I161" s="208">
        <v>50908.200000000004</v>
      </c>
      <c r="J161" s="116">
        <v>49266</v>
      </c>
      <c r="K161" s="116">
        <v>50908.200000000004</v>
      </c>
      <c r="L161" s="116">
        <v>49266</v>
      </c>
      <c r="M161" s="116">
        <v>50908.200000000004</v>
      </c>
      <c r="N161" s="116">
        <v>0</v>
      </c>
      <c r="O161" s="116">
        <v>0</v>
      </c>
      <c r="P161" s="116">
        <v>0</v>
      </c>
      <c r="Q161" s="116">
        <v>0</v>
      </c>
      <c r="R161" s="118">
        <v>0</v>
      </c>
    </row>
    <row r="162" spans="2:18" x14ac:dyDescent="0.25">
      <c r="B162" s="137">
        <v>3</v>
      </c>
      <c r="C162" s="451" t="s">
        <v>61</v>
      </c>
      <c r="D162" s="113">
        <v>80.86</v>
      </c>
      <c r="E162" s="114">
        <v>1</v>
      </c>
      <c r="F162" s="115">
        <v>17142.32</v>
      </c>
      <c r="G162" s="116">
        <v>2506.66</v>
      </c>
      <c r="H162" s="117">
        <v>2264.08</v>
      </c>
      <c r="I162" s="208">
        <v>2506.66</v>
      </c>
      <c r="J162" s="116">
        <v>2425.8000000000002</v>
      </c>
      <c r="K162" s="116">
        <v>2506.66</v>
      </c>
      <c r="L162" s="116">
        <v>2425.8000000000002</v>
      </c>
      <c r="M162" s="116">
        <v>2506.66</v>
      </c>
      <c r="N162" s="116">
        <v>0</v>
      </c>
      <c r="O162" s="116">
        <v>0</v>
      </c>
      <c r="P162" s="116">
        <v>0</v>
      </c>
      <c r="Q162" s="116">
        <v>0</v>
      </c>
      <c r="R162" s="118">
        <v>0</v>
      </c>
    </row>
    <row r="163" spans="2:18" x14ac:dyDescent="0.25">
      <c r="B163" s="137"/>
      <c r="C163" s="451" t="s">
        <v>51</v>
      </c>
      <c r="D163" s="113"/>
      <c r="E163" s="114"/>
      <c r="F163" s="184">
        <v>297160.48</v>
      </c>
      <c r="G163" s="209"/>
      <c r="H163" s="210"/>
      <c r="I163" s="184"/>
      <c r="J163" s="184"/>
      <c r="K163" s="184"/>
      <c r="L163" s="184"/>
      <c r="M163" s="184"/>
      <c r="N163" s="184"/>
      <c r="O163" s="184"/>
      <c r="P163" s="184"/>
      <c r="Q163" s="184"/>
      <c r="R163" s="185">
        <v>297160.48</v>
      </c>
    </row>
    <row r="164" spans="2:18" x14ac:dyDescent="0.25">
      <c r="B164" s="137"/>
      <c r="C164" s="451"/>
      <c r="D164" s="113"/>
      <c r="E164" s="114"/>
      <c r="F164" s="119"/>
      <c r="G164" s="116"/>
      <c r="H164" s="117"/>
      <c r="I164" s="116"/>
      <c r="J164" s="116"/>
      <c r="K164" s="116"/>
      <c r="L164" s="116"/>
      <c r="M164" s="116"/>
      <c r="N164" s="116"/>
      <c r="O164" s="116"/>
      <c r="P164" s="116"/>
      <c r="Q164" s="116"/>
      <c r="R164" s="118"/>
    </row>
    <row r="165" spans="2:18" x14ac:dyDescent="0.25">
      <c r="B165" s="232"/>
      <c r="C165" s="491" t="s">
        <v>94</v>
      </c>
      <c r="D165" s="491"/>
      <c r="E165" s="191">
        <v>7</v>
      </c>
      <c r="F165" s="203">
        <v>182427</v>
      </c>
      <c r="G165" s="203">
        <v>15493.800000000001</v>
      </c>
      <c r="H165" s="203">
        <v>13994.400000000001</v>
      </c>
      <c r="I165" s="203">
        <v>15493.800000000001</v>
      </c>
      <c r="J165" s="203">
        <v>14994.000000000002</v>
      </c>
      <c r="K165" s="203">
        <v>15493.800000000001</v>
      </c>
      <c r="L165" s="203">
        <v>14994.000000000002</v>
      </c>
      <c r="M165" s="203">
        <v>15493.800000000001</v>
      </c>
      <c r="N165" s="203">
        <v>0</v>
      </c>
      <c r="O165" s="203">
        <v>0</v>
      </c>
      <c r="P165" s="203">
        <v>0</v>
      </c>
      <c r="Q165" s="203">
        <v>0</v>
      </c>
      <c r="R165" s="204">
        <v>76469.399999999994</v>
      </c>
    </row>
    <row r="166" spans="2:18" ht="32.25" customHeight="1" x14ac:dyDescent="0.25">
      <c r="B166" s="137"/>
      <c r="C166" s="455"/>
      <c r="D166" s="455"/>
      <c r="E166" s="453" t="s">
        <v>59</v>
      </c>
      <c r="F166" s="107">
        <v>0</v>
      </c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4"/>
    </row>
    <row r="167" spans="2:18" x14ac:dyDescent="0.25">
      <c r="B167" s="137">
        <v>1</v>
      </c>
      <c r="C167" s="451" t="s">
        <v>79</v>
      </c>
      <c r="D167" s="113">
        <v>71.400000000000006</v>
      </c>
      <c r="E167" s="114">
        <v>1</v>
      </c>
      <c r="F167" s="116">
        <v>15136.800000000001</v>
      </c>
      <c r="G167" s="116">
        <v>2213.4</v>
      </c>
      <c r="H167" s="117">
        <v>1999.2000000000003</v>
      </c>
      <c r="I167" s="116">
        <v>2213.4</v>
      </c>
      <c r="J167" s="116">
        <v>2142</v>
      </c>
      <c r="K167" s="116">
        <v>2213.4</v>
      </c>
      <c r="L167" s="116">
        <v>2142</v>
      </c>
      <c r="M167" s="116">
        <v>2213.4</v>
      </c>
      <c r="N167" s="116">
        <v>0</v>
      </c>
      <c r="O167" s="116">
        <v>0</v>
      </c>
      <c r="P167" s="116">
        <v>0</v>
      </c>
      <c r="Q167" s="116">
        <v>0</v>
      </c>
      <c r="R167" s="118">
        <v>0</v>
      </c>
    </row>
    <row r="168" spans="2:18" x14ac:dyDescent="0.25">
      <c r="B168" s="137">
        <v>2</v>
      </c>
      <c r="C168" s="451" t="s">
        <v>86</v>
      </c>
      <c r="D168" s="113">
        <v>71.400000000000006</v>
      </c>
      <c r="E168" s="114">
        <v>6</v>
      </c>
      <c r="F168" s="116">
        <v>90820.800000000003</v>
      </c>
      <c r="G168" s="116">
        <v>13280.400000000001</v>
      </c>
      <c r="H168" s="117">
        <v>11995.2</v>
      </c>
      <c r="I168" s="116">
        <v>13280.400000000001</v>
      </c>
      <c r="J168" s="116">
        <v>12852.000000000002</v>
      </c>
      <c r="K168" s="116">
        <v>13280.400000000001</v>
      </c>
      <c r="L168" s="116">
        <v>12852.000000000002</v>
      </c>
      <c r="M168" s="116">
        <v>13280.400000000001</v>
      </c>
      <c r="N168" s="116">
        <v>0</v>
      </c>
      <c r="O168" s="116">
        <v>0</v>
      </c>
      <c r="P168" s="116">
        <v>0</v>
      </c>
      <c r="Q168" s="116">
        <v>0</v>
      </c>
      <c r="R168" s="118">
        <v>0</v>
      </c>
    </row>
    <row r="169" spans="2:18" ht="15.75" thickBot="1" x14ac:dyDescent="0.3">
      <c r="B169" s="137"/>
      <c r="C169" s="451" t="s">
        <v>51</v>
      </c>
      <c r="D169" s="113"/>
      <c r="E169" s="147"/>
      <c r="F169" s="115">
        <v>76469.399999999994</v>
      </c>
      <c r="G169" s="149"/>
      <c r="H169" s="117"/>
      <c r="I169" s="116"/>
      <c r="J169" s="116"/>
      <c r="K169" s="116"/>
      <c r="L169" s="116"/>
      <c r="M169" s="116"/>
      <c r="N169" s="116"/>
      <c r="O169" s="116"/>
      <c r="P169" s="116"/>
      <c r="Q169" s="116"/>
      <c r="R169" s="211">
        <v>76469.399999999994</v>
      </c>
    </row>
    <row r="170" spans="2:18" ht="38.25" x14ac:dyDescent="0.25">
      <c r="B170" s="237"/>
      <c r="C170" s="213" t="s">
        <v>95</v>
      </c>
      <c r="D170" s="214"/>
      <c r="E170" s="214"/>
      <c r="F170" s="214"/>
      <c r="G170" s="215"/>
      <c r="H170" s="216"/>
      <c r="I170" s="215"/>
      <c r="J170" s="215"/>
      <c r="K170" s="215"/>
      <c r="L170" s="215"/>
      <c r="M170" s="215"/>
      <c r="N170" s="215"/>
      <c r="O170" s="215"/>
      <c r="P170" s="215"/>
      <c r="Q170" s="215"/>
      <c r="R170" s="217"/>
    </row>
    <row r="171" spans="2:18" ht="15.75" thickBot="1" x14ac:dyDescent="0.3">
      <c r="B171" s="74"/>
      <c r="C171" s="489" t="s">
        <v>96</v>
      </c>
      <c r="D171" s="489"/>
      <c r="E171" s="165">
        <v>101</v>
      </c>
      <c r="F171" s="218">
        <v>2375903</v>
      </c>
      <c r="G171" s="218">
        <v>226756.63000000003</v>
      </c>
      <c r="H171" s="218">
        <v>204812.44000000003</v>
      </c>
      <c r="I171" s="218">
        <v>226756.63000000003</v>
      </c>
      <c r="J171" s="218">
        <v>169789.50000000006</v>
      </c>
      <c r="K171" s="218">
        <v>175449.15000000002</v>
      </c>
      <c r="L171" s="218">
        <v>169789.50000000006</v>
      </c>
      <c r="M171" s="218">
        <v>175449.15000000002</v>
      </c>
      <c r="N171" s="218">
        <v>0</v>
      </c>
      <c r="O171" s="218">
        <v>0</v>
      </c>
      <c r="P171" s="218">
        <v>0</v>
      </c>
      <c r="Q171" s="218">
        <v>0</v>
      </c>
      <c r="R171" s="219">
        <v>1027099.9999999999</v>
      </c>
    </row>
    <row r="172" spans="2:18" x14ac:dyDescent="0.25">
      <c r="B172" s="570"/>
      <c r="C172" s="490" t="s">
        <v>97</v>
      </c>
      <c r="D172" s="490"/>
      <c r="E172" s="220">
        <v>67</v>
      </c>
      <c r="F172" s="221">
        <v>1772630</v>
      </c>
      <c r="G172" s="222">
        <v>151066.41000000003</v>
      </c>
      <c r="H172" s="221">
        <v>136447.08000000002</v>
      </c>
      <c r="I172" s="221">
        <v>151066.41000000003</v>
      </c>
      <c r="J172" s="221">
        <v>146193.30000000005</v>
      </c>
      <c r="K172" s="221">
        <v>151066.41000000003</v>
      </c>
      <c r="L172" s="221">
        <v>146193.30000000005</v>
      </c>
      <c r="M172" s="221">
        <v>151066.41000000003</v>
      </c>
      <c r="N172" s="221">
        <v>0</v>
      </c>
      <c r="O172" s="221">
        <v>0</v>
      </c>
      <c r="P172" s="221">
        <v>0</v>
      </c>
      <c r="Q172" s="221">
        <v>0</v>
      </c>
      <c r="R172" s="223">
        <v>739530.67999999993</v>
      </c>
    </row>
    <row r="173" spans="2:18" x14ac:dyDescent="0.25">
      <c r="B173" s="137"/>
      <c r="C173" s="455"/>
      <c r="D173" s="455"/>
      <c r="E173" s="453" t="s">
        <v>59</v>
      </c>
      <c r="F173" s="175">
        <v>0</v>
      </c>
      <c r="G173" s="175"/>
      <c r="H173" s="175"/>
      <c r="I173" s="175"/>
      <c r="J173" s="175"/>
      <c r="K173" s="175"/>
      <c r="L173" s="175"/>
      <c r="M173" s="224"/>
      <c r="N173" s="175"/>
      <c r="O173" s="175"/>
      <c r="P173" s="225"/>
      <c r="Q173" s="197"/>
      <c r="R173" s="176"/>
    </row>
    <row r="174" spans="2:18" x14ac:dyDescent="0.25">
      <c r="B174" s="258">
        <v>1</v>
      </c>
      <c r="C174" s="178" t="s">
        <v>69</v>
      </c>
      <c r="D174" s="227">
        <v>72.540000000000006</v>
      </c>
      <c r="E174" s="228">
        <v>4</v>
      </c>
      <c r="F174" s="208">
        <v>61513.920000000006</v>
      </c>
      <c r="G174" s="208">
        <v>8994.9600000000009</v>
      </c>
      <c r="H174" s="229">
        <v>8124.4800000000005</v>
      </c>
      <c r="I174" s="208">
        <v>8994.9600000000009</v>
      </c>
      <c r="J174" s="208">
        <v>8704.8000000000011</v>
      </c>
      <c r="K174" s="208">
        <v>8994.9600000000009</v>
      </c>
      <c r="L174" s="208">
        <v>8704.8000000000011</v>
      </c>
      <c r="M174" s="116">
        <v>8994.9600000000009</v>
      </c>
      <c r="N174" s="116">
        <v>0</v>
      </c>
      <c r="O174" s="116">
        <v>0</v>
      </c>
      <c r="P174" s="116">
        <v>0</v>
      </c>
      <c r="Q174" s="116">
        <v>0</v>
      </c>
      <c r="R174" s="118">
        <v>0</v>
      </c>
    </row>
    <row r="175" spans="2:18" x14ac:dyDescent="0.25">
      <c r="B175" s="137">
        <v>2</v>
      </c>
      <c r="C175" s="451" t="s">
        <v>84</v>
      </c>
      <c r="D175" s="113">
        <v>73.59</v>
      </c>
      <c r="E175" s="114">
        <v>1</v>
      </c>
      <c r="F175" s="116">
        <v>15601.08</v>
      </c>
      <c r="G175" s="208">
        <v>2281.29</v>
      </c>
      <c r="H175" s="229">
        <v>2060.52</v>
      </c>
      <c r="I175" s="208">
        <v>2281.29</v>
      </c>
      <c r="J175" s="208">
        <v>2207.7000000000003</v>
      </c>
      <c r="K175" s="208">
        <v>2281.29</v>
      </c>
      <c r="L175" s="208">
        <v>2207.7000000000003</v>
      </c>
      <c r="M175" s="116">
        <v>2281.29</v>
      </c>
      <c r="N175" s="116">
        <v>0</v>
      </c>
      <c r="O175" s="116">
        <v>0</v>
      </c>
      <c r="P175" s="116">
        <v>0</v>
      </c>
      <c r="Q175" s="116">
        <v>0</v>
      </c>
      <c r="R175" s="118">
        <v>0</v>
      </c>
    </row>
    <row r="176" spans="2:18" x14ac:dyDescent="0.25">
      <c r="B176" s="137">
        <v>3</v>
      </c>
      <c r="C176" s="451" t="s">
        <v>98</v>
      </c>
      <c r="D176" s="113">
        <v>77.59</v>
      </c>
      <c r="E176" s="114">
        <v>1</v>
      </c>
      <c r="F176" s="116">
        <v>16449.080000000002</v>
      </c>
      <c r="G176" s="208">
        <v>2405.29</v>
      </c>
      <c r="H176" s="229">
        <v>2172.52</v>
      </c>
      <c r="I176" s="208">
        <v>2405.29</v>
      </c>
      <c r="J176" s="208">
        <v>2327.7000000000003</v>
      </c>
      <c r="K176" s="208">
        <v>2405.29</v>
      </c>
      <c r="L176" s="208">
        <v>2327.7000000000003</v>
      </c>
      <c r="M176" s="116">
        <v>2405.29</v>
      </c>
      <c r="N176" s="116">
        <v>0</v>
      </c>
      <c r="O176" s="116">
        <v>0</v>
      </c>
      <c r="P176" s="116">
        <v>0</v>
      </c>
      <c r="Q176" s="116">
        <v>0</v>
      </c>
      <c r="R176" s="118">
        <v>0</v>
      </c>
    </row>
    <row r="177" spans="2:18" x14ac:dyDescent="0.25">
      <c r="B177" s="235">
        <v>4</v>
      </c>
      <c r="C177" s="121" t="s">
        <v>99</v>
      </c>
      <c r="D177" s="122">
        <v>71.400000000000006</v>
      </c>
      <c r="E177" s="123">
        <v>15</v>
      </c>
      <c r="F177" s="126">
        <v>227052.00000000003</v>
      </c>
      <c r="G177" s="230">
        <v>33201</v>
      </c>
      <c r="H177" s="231">
        <v>29988</v>
      </c>
      <c r="I177" s="230">
        <v>33201</v>
      </c>
      <c r="J177" s="230">
        <v>32130</v>
      </c>
      <c r="K177" s="230">
        <v>33201</v>
      </c>
      <c r="L177" s="230">
        <v>32130</v>
      </c>
      <c r="M177" s="126">
        <v>33201</v>
      </c>
      <c r="N177" s="126">
        <v>0</v>
      </c>
      <c r="O177" s="126">
        <v>0</v>
      </c>
      <c r="P177" s="126">
        <v>0</v>
      </c>
      <c r="Q177" s="126">
        <v>0</v>
      </c>
      <c r="R177" s="128">
        <v>0</v>
      </c>
    </row>
    <row r="178" spans="2:18" x14ac:dyDescent="0.25">
      <c r="B178" s="232">
        <v>5</v>
      </c>
      <c r="C178" s="454" t="s">
        <v>74</v>
      </c>
      <c r="D178" s="188">
        <v>71.400000000000006</v>
      </c>
      <c r="E178" s="114">
        <v>1</v>
      </c>
      <c r="F178" s="184">
        <v>15136.800000000001</v>
      </c>
      <c r="G178" s="116">
        <v>2213.4</v>
      </c>
      <c r="H178" s="116">
        <v>1999.2000000000003</v>
      </c>
      <c r="I178" s="116">
        <v>2213.4</v>
      </c>
      <c r="J178" s="116">
        <v>2142</v>
      </c>
      <c r="K178" s="116">
        <v>2213.4</v>
      </c>
      <c r="L178" s="116">
        <v>2142</v>
      </c>
      <c r="M178" s="116">
        <v>2213.4</v>
      </c>
      <c r="N178" s="116">
        <v>0</v>
      </c>
      <c r="O178" s="116">
        <v>0</v>
      </c>
      <c r="P178" s="116">
        <v>0</v>
      </c>
      <c r="Q178" s="116">
        <v>0</v>
      </c>
      <c r="R178" s="118">
        <v>0</v>
      </c>
    </row>
    <row r="179" spans="2:18" x14ac:dyDescent="0.25">
      <c r="B179" s="232">
        <v>5</v>
      </c>
      <c r="C179" s="454" t="s">
        <v>89</v>
      </c>
      <c r="D179" s="188">
        <v>72.540000000000006</v>
      </c>
      <c r="E179" s="114">
        <v>4</v>
      </c>
      <c r="F179" s="184">
        <v>61513.920000000006</v>
      </c>
      <c r="G179" s="208">
        <v>8994.9600000000009</v>
      </c>
      <c r="H179" s="229">
        <v>8124.4800000000005</v>
      </c>
      <c r="I179" s="208">
        <v>8994.9600000000009</v>
      </c>
      <c r="J179" s="208">
        <v>8704.8000000000011</v>
      </c>
      <c r="K179" s="208">
        <v>8994.9600000000009</v>
      </c>
      <c r="L179" s="208">
        <v>8704.8000000000011</v>
      </c>
      <c r="M179" s="116">
        <v>8994.9600000000009</v>
      </c>
      <c r="N179" s="116">
        <v>0</v>
      </c>
      <c r="O179" s="116">
        <v>0</v>
      </c>
      <c r="P179" s="116">
        <v>0</v>
      </c>
      <c r="Q179" s="116">
        <v>0</v>
      </c>
      <c r="R179" s="118">
        <v>0</v>
      </c>
    </row>
    <row r="180" spans="2:18" x14ac:dyDescent="0.25">
      <c r="B180" s="232">
        <v>6</v>
      </c>
      <c r="C180" s="454" t="s">
        <v>100</v>
      </c>
      <c r="D180" s="188">
        <v>73.59</v>
      </c>
      <c r="E180" s="114">
        <v>1</v>
      </c>
      <c r="F180" s="184">
        <v>15601.08</v>
      </c>
      <c r="G180" s="208">
        <v>2281.29</v>
      </c>
      <c r="H180" s="229">
        <v>2060.52</v>
      </c>
      <c r="I180" s="208">
        <v>2281.29</v>
      </c>
      <c r="J180" s="208">
        <v>2207.7000000000003</v>
      </c>
      <c r="K180" s="208">
        <v>2281.29</v>
      </c>
      <c r="L180" s="208">
        <v>2207.7000000000003</v>
      </c>
      <c r="M180" s="116">
        <v>2281.29</v>
      </c>
      <c r="N180" s="116">
        <v>0</v>
      </c>
      <c r="O180" s="116">
        <v>0</v>
      </c>
      <c r="P180" s="116">
        <v>0</v>
      </c>
      <c r="Q180" s="116">
        <v>0</v>
      </c>
      <c r="R180" s="118">
        <v>0</v>
      </c>
    </row>
    <row r="181" spans="2:18" x14ac:dyDescent="0.25">
      <c r="B181" s="232">
        <v>7</v>
      </c>
      <c r="C181" s="454" t="s">
        <v>101</v>
      </c>
      <c r="D181" s="188">
        <v>77.59</v>
      </c>
      <c r="E181" s="114">
        <v>2</v>
      </c>
      <c r="F181" s="184">
        <v>32898.160000000003</v>
      </c>
      <c r="G181" s="208">
        <v>4810.58</v>
      </c>
      <c r="H181" s="229">
        <v>4345.04</v>
      </c>
      <c r="I181" s="208">
        <v>4810.58</v>
      </c>
      <c r="J181" s="208">
        <v>4655.4000000000005</v>
      </c>
      <c r="K181" s="208">
        <v>4810.58</v>
      </c>
      <c r="L181" s="208">
        <v>4655.4000000000005</v>
      </c>
      <c r="M181" s="116">
        <v>4810.58</v>
      </c>
      <c r="N181" s="116">
        <v>0</v>
      </c>
      <c r="O181" s="116">
        <v>0</v>
      </c>
      <c r="P181" s="116">
        <v>0</v>
      </c>
      <c r="Q181" s="116">
        <v>0</v>
      </c>
      <c r="R181" s="118">
        <v>0</v>
      </c>
    </row>
    <row r="182" spans="2:18" x14ac:dyDescent="0.25">
      <c r="B182" s="232">
        <v>8</v>
      </c>
      <c r="C182" s="454" t="s">
        <v>19</v>
      </c>
      <c r="D182" s="188">
        <v>71.400000000000006</v>
      </c>
      <c r="E182" s="114">
        <v>16</v>
      </c>
      <c r="F182" s="184">
        <v>242188.80000000002</v>
      </c>
      <c r="G182" s="208">
        <v>35414.400000000001</v>
      </c>
      <c r="H182" s="229">
        <v>31987.200000000004</v>
      </c>
      <c r="I182" s="208">
        <v>35414.400000000001</v>
      </c>
      <c r="J182" s="208">
        <v>34272</v>
      </c>
      <c r="K182" s="208">
        <v>35414.400000000001</v>
      </c>
      <c r="L182" s="208">
        <v>34272</v>
      </c>
      <c r="M182" s="116">
        <v>35414.400000000001</v>
      </c>
      <c r="N182" s="116">
        <v>0</v>
      </c>
      <c r="O182" s="116">
        <v>0</v>
      </c>
      <c r="P182" s="116">
        <v>0</v>
      </c>
      <c r="Q182" s="116">
        <v>0</v>
      </c>
      <c r="R182" s="118">
        <v>0</v>
      </c>
    </row>
    <row r="183" spans="2:18" x14ac:dyDescent="0.25">
      <c r="B183" s="232">
        <v>9</v>
      </c>
      <c r="C183" s="454" t="s">
        <v>39</v>
      </c>
      <c r="D183" s="188">
        <v>75.64</v>
      </c>
      <c r="E183" s="114">
        <v>4</v>
      </c>
      <c r="F183" s="184">
        <v>64142.720000000001</v>
      </c>
      <c r="G183" s="208">
        <v>9379.36</v>
      </c>
      <c r="H183" s="229">
        <v>8471.68</v>
      </c>
      <c r="I183" s="208">
        <v>9379.36</v>
      </c>
      <c r="J183" s="208">
        <v>9076.7999999999993</v>
      </c>
      <c r="K183" s="208">
        <v>9379.36</v>
      </c>
      <c r="L183" s="208">
        <v>9076.7999999999993</v>
      </c>
      <c r="M183" s="116">
        <v>9379.36</v>
      </c>
      <c r="N183" s="116">
        <v>0</v>
      </c>
      <c r="O183" s="116">
        <v>0</v>
      </c>
      <c r="P183" s="116">
        <v>0</v>
      </c>
      <c r="Q183" s="116">
        <v>0</v>
      </c>
      <c r="R183" s="118">
        <v>0</v>
      </c>
    </row>
    <row r="184" spans="2:18" x14ac:dyDescent="0.25">
      <c r="B184" s="232">
        <v>10</v>
      </c>
      <c r="C184" s="454" t="s">
        <v>36</v>
      </c>
      <c r="D184" s="188">
        <v>71.400000000000006</v>
      </c>
      <c r="E184" s="114">
        <v>2</v>
      </c>
      <c r="F184" s="184">
        <v>30273.600000000002</v>
      </c>
      <c r="G184" s="208">
        <v>4426.8</v>
      </c>
      <c r="H184" s="229">
        <v>3998.4000000000005</v>
      </c>
      <c r="I184" s="208">
        <v>4426.8</v>
      </c>
      <c r="J184" s="208">
        <v>4284</v>
      </c>
      <c r="K184" s="208">
        <v>4426.8</v>
      </c>
      <c r="L184" s="208">
        <v>4284</v>
      </c>
      <c r="M184" s="116">
        <v>4426.8</v>
      </c>
      <c r="N184" s="116">
        <v>0</v>
      </c>
      <c r="O184" s="116">
        <v>0</v>
      </c>
      <c r="P184" s="116">
        <v>0</v>
      </c>
      <c r="Q184" s="116">
        <v>0</v>
      </c>
      <c r="R184" s="118">
        <v>0</v>
      </c>
    </row>
    <row r="185" spans="2:18" x14ac:dyDescent="0.25">
      <c r="B185" s="232">
        <v>11</v>
      </c>
      <c r="C185" s="454" t="s">
        <v>62</v>
      </c>
      <c r="D185" s="188">
        <v>78.25</v>
      </c>
      <c r="E185" s="114">
        <v>2</v>
      </c>
      <c r="F185" s="184">
        <v>33178</v>
      </c>
      <c r="G185" s="208">
        <v>4851.5</v>
      </c>
      <c r="H185" s="229">
        <v>4382</v>
      </c>
      <c r="I185" s="208">
        <v>4851.5</v>
      </c>
      <c r="J185" s="208">
        <v>4695</v>
      </c>
      <c r="K185" s="208">
        <v>4851.5</v>
      </c>
      <c r="L185" s="208">
        <v>4695</v>
      </c>
      <c r="M185" s="116">
        <v>4851.5</v>
      </c>
      <c r="N185" s="116">
        <v>0</v>
      </c>
      <c r="O185" s="116">
        <v>0</v>
      </c>
      <c r="P185" s="116">
        <v>0</v>
      </c>
      <c r="Q185" s="116">
        <v>0</v>
      </c>
      <c r="R185" s="118">
        <v>0</v>
      </c>
    </row>
    <row r="186" spans="2:18" x14ac:dyDescent="0.25">
      <c r="B186" s="232">
        <v>12</v>
      </c>
      <c r="C186" s="454" t="s">
        <v>86</v>
      </c>
      <c r="D186" s="188">
        <v>71.400000000000006</v>
      </c>
      <c r="E186" s="114">
        <v>8</v>
      </c>
      <c r="F186" s="184">
        <v>121094.40000000001</v>
      </c>
      <c r="G186" s="208">
        <v>17707.2</v>
      </c>
      <c r="H186" s="229">
        <v>15993.600000000002</v>
      </c>
      <c r="I186" s="208">
        <v>17707.2</v>
      </c>
      <c r="J186" s="208">
        <v>17136</v>
      </c>
      <c r="K186" s="208">
        <v>17707.2</v>
      </c>
      <c r="L186" s="208">
        <v>17136</v>
      </c>
      <c r="M186" s="116">
        <v>17707.2</v>
      </c>
      <c r="N186" s="116">
        <v>0</v>
      </c>
      <c r="O186" s="116">
        <v>0</v>
      </c>
      <c r="P186" s="116">
        <v>0</v>
      </c>
      <c r="Q186" s="116">
        <v>0</v>
      </c>
      <c r="R186" s="118">
        <v>0</v>
      </c>
    </row>
    <row r="187" spans="2:18" x14ac:dyDescent="0.25">
      <c r="B187" s="232">
        <v>13</v>
      </c>
      <c r="C187" s="454" t="s">
        <v>80</v>
      </c>
      <c r="D187" s="188">
        <v>72.540000000000006</v>
      </c>
      <c r="E187" s="114">
        <v>3</v>
      </c>
      <c r="F187" s="184">
        <v>46135.44</v>
      </c>
      <c r="G187" s="208">
        <v>6746.22</v>
      </c>
      <c r="H187" s="229">
        <v>6093.3600000000006</v>
      </c>
      <c r="I187" s="208">
        <v>6746.22</v>
      </c>
      <c r="J187" s="208">
        <v>6528.6</v>
      </c>
      <c r="K187" s="208">
        <v>6746.22</v>
      </c>
      <c r="L187" s="208">
        <v>6528.6</v>
      </c>
      <c r="M187" s="116">
        <v>6746.22</v>
      </c>
      <c r="N187" s="116">
        <v>0</v>
      </c>
      <c r="O187" s="116">
        <v>0</v>
      </c>
      <c r="P187" s="116">
        <v>0</v>
      </c>
      <c r="Q187" s="116">
        <v>0</v>
      </c>
      <c r="R187" s="118">
        <v>0</v>
      </c>
    </row>
    <row r="188" spans="2:18" ht="26.25" x14ac:dyDescent="0.25">
      <c r="B188" s="232">
        <v>14</v>
      </c>
      <c r="C188" s="454" t="s">
        <v>65</v>
      </c>
      <c r="D188" s="188">
        <v>75.64</v>
      </c>
      <c r="E188" s="114">
        <v>1</v>
      </c>
      <c r="F188" s="184">
        <v>16035.68</v>
      </c>
      <c r="G188" s="208">
        <v>2344.84</v>
      </c>
      <c r="H188" s="229">
        <v>2117.92</v>
      </c>
      <c r="I188" s="208">
        <v>2344.84</v>
      </c>
      <c r="J188" s="208">
        <v>2269.1999999999998</v>
      </c>
      <c r="K188" s="208">
        <v>2344.84</v>
      </c>
      <c r="L188" s="208">
        <v>2269.1999999999998</v>
      </c>
      <c r="M188" s="116">
        <v>2344.84</v>
      </c>
      <c r="N188" s="116">
        <v>0</v>
      </c>
      <c r="O188" s="116">
        <v>0</v>
      </c>
      <c r="P188" s="116">
        <v>0</v>
      </c>
      <c r="Q188" s="116">
        <v>0</v>
      </c>
      <c r="R188" s="118">
        <v>0</v>
      </c>
    </row>
    <row r="189" spans="2:18" x14ac:dyDescent="0.25">
      <c r="B189" s="232">
        <v>15</v>
      </c>
      <c r="C189" s="454" t="s">
        <v>61</v>
      </c>
      <c r="D189" s="188">
        <v>80.86</v>
      </c>
      <c r="E189" s="114">
        <v>2</v>
      </c>
      <c r="F189" s="184">
        <v>34284.639999999999</v>
      </c>
      <c r="G189" s="208">
        <v>5013.32</v>
      </c>
      <c r="H189" s="229">
        <v>4528.16</v>
      </c>
      <c r="I189" s="208">
        <v>5013.32</v>
      </c>
      <c r="J189" s="208">
        <v>4851.6000000000004</v>
      </c>
      <c r="K189" s="208">
        <v>5013.32</v>
      </c>
      <c r="L189" s="208">
        <v>4851.6000000000004</v>
      </c>
      <c r="M189" s="116">
        <v>5013.32</v>
      </c>
      <c r="N189" s="116">
        <v>0</v>
      </c>
      <c r="O189" s="116">
        <v>0</v>
      </c>
      <c r="P189" s="116">
        <v>0</v>
      </c>
      <c r="Q189" s="116">
        <v>0</v>
      </c>
      <c r="R189" s="118">
        <v>0</v>
      </c>
    </row>
    <row r="190" spans="2:18" x14ac:dyDescent="0.25">
      <c r="B190" s="232"/>
      <c r="C190" s="451" t="s">
        <v>51</v>
      </c>
      <c r="D190" s="113"/>
      <c r="E190" s="114"/>
      <c r="F190" s="116">
        <v>739530.67999999993</v>
      </c>
      <c r="G190" s="149"/>
      <c r="H190" s="117"/>
      <c r="I190" s="116"/>
      <c r="J190" s="119"/>
      <c r="K190" s="119"/>
      <c r="L190" s="116"/>
      <c r="M190" s="116"/>
      <c r="N190" s="116"/>
      <c r="O190" s="116"/>
      <c r="P190" s="116"/>
      <c r="Q190" s="116"/>
      <c r="R190" s="118">
        <v>739530.67999999993</v>
      </c>
    </row>
    <row r="191" spans="2:18" x14ac:dyDescent="0.25">
      <c r="B191" s="137"/>
      <c r="C191" s="451"/>
      <c r="D191" s="113"/>
      <c r="E191" s="114"/>
      <c r="F191" s="116"/>
      <c r="G191" s="119"/>
      <c r="H191" s="117"/>
      <c r="I191" s="116"/>
      <c r="J191" s="119"/>
      <c r="K191" s="119"/>
      <c r="L191" s="116"/>
      <c r="M191" s="116"/>
      <c r="N191" s="116"/>
      <c r="O191" s="116"/>
      <c r="P191" s="116"/>
      <c r="Q191" s="116"/>
      <c r="R191" s="157"/>
    </row>
    <row r="192" spans="2:18" x14ac:dyDescent="0.25">
      <c r="B192" s="232"/>
      <c r="C192" s="492" t="s">
        <v>102</v>
      </c>
      <c r="D192" s="492"/>
      <c r="E192" s="191">
        <v>23</v>
      </c>
      <c r="F192" s="152">
        <v>316185</v>
      </c>
      <c r="G192" s="152">
        <v>51307.48000000001</v>
      </c>
      <c r="H192" s="152">
        <v>46342.240000000005</v>
      </c>
      <c r="I192" s="152">
        <v>51307.48000000001</v>
      </c>
      <c r="J192" s="152">
        <v>0</v>
      </c>
      <c r="K192" s="152">
        <v>0</v>
      </c>
      <c r="L192" s="152">
        <v>0</v>
      </c>
      <c r="M192" s="152">
        <v>0</v>
      </c>
      <c r="N192" s="152">
        <v>0</v>
      </c>
      <c r="O192" s="152">
        <v>0</v>
      </c>
      <c r="P192" s="152">
        <v>0</v>
      </c>
      <c r="Q192" s="152">
        <v>0</v>
      </c>
      <c r="R192" s="153">
        <v>167227.79999999999</v>
      </c>
    </row>
    <row r="193" spans="2:18" x14ac:dyDescent="0.25">
      <c r="B193" s="137"/>
      <c r="C193" s="455"/>
      <c r="D193" s="455"/>
      <c r="E193" s="233" t="s">
        <v>59</v>
      </c>
      <c r="F193" s="175">
        <v>0</v>
      </c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6"/>
    </row>
    <row r="194" spans="2:18" x14ac:dyDescent="0.25">
      <c r="B194" s="232">
        <v>3</v>
      </c>
      <c r="C194" s="454" t="s">
        <v>69</v>
      </c>
      <c r="D194" s="188">
        <v>72.540000000000006</v>
      </c>
      <c r="E194" s="114">
        <v>2</v>
      </c>
      <c r="F194" s="184">
        <v>13057.2</v>
      </c>
      <c r="G194" s="116">
        <v>4497.4800000000005</v>
      </c>
      <c r="H194" s="117">
        <v>4062.2400000000002</v>
      </c>
      <c r="I194" s="116">
        <v>4497.4800000000005</v>
      </c>
      <c r="J194" s="184">
        <v>0</v>
      </c>
      <c r="K194" s="116">
        <v>0</v>
      </c>
      <c r="L194" s="116">
        <v>0</v>
      </c>
      <c r="M194" s="116">
        <v>0</v>
      </c>
      <c r="N194" s="116">
        <v>0</v>
      </c>
      <c r="O194" s="116">
        <v>0</v>
      </c>
      <c r="P194" s="116">
        <v>0</v>
      </c>
      <c r="Q194" s="116">
        <v>0</v>
      </c>
      <c r="R194" s="118">
        <v>0</v>
      </c>
    </row>
    <row r="195" spans="2:18" x14ac:dyDescent="0.25">
      <c r="B195" s="232">
        <v>2</v>
      </c>
      <c r="C195" s="454" t="s">
        <v>60</v>
      </c>
      <c r="D195" s="188">
        <v>71.400000000000006</v>
      </c>
      <c r="E195" s="114">
        <v>14</v>
      </c>
      <c r="F195" s="184">
        <v>89964</v>
      </c>
      <c r="G195" s="116">
        <v>30987.600000000006</v>
      </c>
      <c r="H195" s="117">
        <v>27988.800000000003</v>
      </c>
      <c r="I195" s="116">
        <v>30987.600000000006</v>
      </c>
      <c r="J195" s="184">
        <v>0</v>
      </c>
      <c r="K195" s="116">
        <v>0</v>
      </c>
      <c r="L195" s="116">
        <v>0</v>
      </c>
      <c r="M195" s="116">
        <v>0</v>
      </c>
      <c r="N195" s="116">
        <v>0</v>
      </c>
      <c r="O195" s="116">
        <v>0</v>
      </c>
      <c r="P195" s="116">
        <v>0</v>
      </c>
      <c r="Q195" s="116">
        <v>0</v>
      </c>
      <c r="R195" s="118">
        <v>0</v>
      </c>
    </row>
    <row r="196" spans="2:18" x14ac:dyDescent="0.25">
      <c r="B196" s="232">
        <v>3</v>
      </c>
      <c r="C196" s="454" t="s">
        <v>19</v>
      </c>
      <c r="D196" s="188">
        <v>71.400000000000006</v>
      </c>
      <c r="E196" s="114">
        <v>2</v>
      </c>
      <c r="F196" s="184">
        <v>12852.000000000002</v>
      </c>
      <c r="G196" s="116">
        <v>4426.8</v>
      </c>
      <c r="H196" s="117">
        <v>3998.4000000000005</v>
      </c>
      <c r="I196" s="116">
        <v>4426.8</v>
      </c>
      <c r="J196" s="184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v>0</v>
      </c>
      <c r="P196" s="116">
        <v>0</v>
      </c>
      <c r="Q196" s="116">
        <v>0</v>
      </c>
      <c r="R196" s="118">
        <v>0</v>
      </c>
    </row>
    <row r="197" spans="2:18" x14ac:dyDescent="0.25">
      <c r="B197" s="232">
        <v>2</v>
      </c>
      <c r="C197" s="454" t="s">
        <v>103</v>
      </c>
      <c r="D197" s="188">
        <v>80.86</v>
      </c>
      <c r="E197" s="114">
        <v>1</v>
      </c>
      <c r="F197" s="184">
        <v>7277.4</v>
      </c>
      <c r="G197" s="116">
        <v>2506.66</v>
      </c>
      <c r="H197" s="117">
        <v>2264.08</v>
      </c>
      <c r="I197" s="116">
        <v>2506.66</v>
      </c>
      <c r="J197" s="184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v>0</v>
      </c>
      <c r="P197" s="116">
        <v>0</v>
      </c>
      <c r="Q197" s="116">
        <v>0</v>
      </c>
      <c r="R197" s="118">
        <v>0</v>
      </c>
    </row>
    <row r="198" spans="2:18" x14ac:dyDescent="0.25">
      <c r="B198" s="232">
        <v>2</v>
      </c>
      <c r="C198" s="454" t="s">
        <v>43</v>
      </c>
      <c r="D198" s="188">
        <v>72.540000000000006</v>
      </c>
      <c r="E198" s="114">
        <v>1</v>
      </c>
      <c r="F198" s="184">
        <v>6528.6</v>
      </c>
      <c r="G198" s="116">
        <v>2248.7400000000002</v>
      </c>
      <c r="H198" s="117">
        <v>2031.1200000000001</v>
      </c>
      <c r="I198" s="116">
        <v>2248.7400000000002</v>
      </c>
      <c r="J198" s="184">
        <v>0</v>
      </c>
      <c r="K198" s="116">
        <v>0</v>
      </c>
      <c r="L198" s="116">
        <v>0</v>
      </c>
      <c r="M198" s="116">
        <v>0</v>
      </c>
      <c r="N198" s="116">
        <v>0</v>
      </c>
      <c r="O198" s="116">
        <v>0</v>
      </c>
      <c r="P198" s="116">
        <v>0</v>
      </c>
      <c r="Q198" s="116">
        <v>0</v>
      </c>
      <c r="R198" s="118">
        <v>0</v>
      </c>
    </row>
    <row r="199" spans="2:18" x14ac:dyDescent="0.25">
      <c r="B199" s="232">
        <v>5</v>
      </c>
      <c r="C199" s="454" t="s">
        <v>86</v>
      </c>
      <c r="D199" s="188">
        <v>71.400000000000006</v>
      </c>
      <c r="E199" s="114">
        <v>3</v>
      </c>
      <c r="F199" s="184">
        <v>19278</v>
      </c>
      <c r="G199" s="184">
        <v>6640.2000000000007</v>
      </c>
      <c r="H199" s="210">
        <v>5997.6</v>
      </c>
      <c r="I199" s="184">
        <v>6640.2000000000007</v>
      </c>
      <c r="J199" s="184">
        <v>0</v>
      </c>
      <c r="K199" s="116">
        <v>0</v>
      </c>
      <c r="L199" s="116">
        <v>0</v>
      </c>
      <c r="M199" s="116">
        <v>0</v>
      </c>
      <c r="N199" s="116">
        <v>0</v>
      </c>
      <c r="O199" s="116">
        <v>0</v>
      </c>
      <c r="P199" s="116">
        <v>0</v>
      </c>
      <c r="Q199" s="116">
        <v>0</v>
      </c>
      <c r="R199" s="118">
        <v>0</v>
      </c>
    </row>
    <row r="200" spans="2:18" x14ac:dyDescent="0.25">
      <c r="B200" s="137"/>
      <c r="C200" s="451" t="s">
        <v>51</v>
      </c>
      <c r="D200" s="113"/>
      <c r="E200" s="114"/>
      <c r="F200" s="184">
        <v>167227.79999999999</v>
      </c>
      <c r="G200" s="149"/>
      <c r="H200" s="117"/>
      <c r="I200" s="116"/>
      <c r="J200" s="116"/>
      <c r="K200" s="116"/>
      <c r="L200" s="116"/>
      <c r="M200" s="116"/>
      <c r="N200" s="116"/>
      <c r="O200" s="116"/>
      <c r="P200" s="116"/>
      <c r="Q200" s="116"/>
      <c r="R200" s="185">
        <v>167227.79999999999</v>
      </c>
    </row>
    <row r="201" spans="2:18" x14ac:dyDescent="0.25">
      <c r="B201" s="137"/>
      <c r="C201" s="451"/>
      <c r="D201" s="113"/>
      <c r="E201" s="114"/>
      <c r="F201" s="116"/>
      <c r="G201" s="116"/>
      <c r="H201" s="117"/>
      <c r="I201" s="116"/>
      <c r="J201" s="116"/>
      <c r="K201" s="116"/>
      <c r="L201" s="116"/>
      <c r="M201" s="116"/>
      <c r="N201" s="116"/>
      <c r="O201" s="116"/>
      <c r="P201" s="116"/>
      <c r="Q201" s="116"/>
      <c r="R201" s="118"/>
    </row>
    <row r="202" spans="2:18" x14ac:dyDescent="0.25">
      <c r="B202" s="137"/>
      <c r="C202" s="493" t="s">
        <v>104</v>
      </c>
      <c r="D202" s="493"/>
      <c r="E202" s="191">
        <v>1</v>
      </c>
      <c r="F202" s="152">
        <v>26061</v>
      </c>
      <c r="G202" s="152">
        <v>2213.4</v>
      </c>
      <c r="H202" s="152">
        <v>1999.2000000000003</v>
      </c>
      <c r="I202" s="152">
        <v>2213.4</v>
      </c>
      <c r="J202" s="152">
        <v>2142</v>
      </c>
      <c r="K202" s="152">
        <v>2213.4</v>
      </c>
      <c r="L202" s="152">
        <v>2142</v>
      </c>
      <c r="M202" s="152">
        <v>2213.4</v>
      </c>
      <c r="N202" s="152">
        <v>0</v>
      </c>
      <c r="O202" s="152">
        <v>0</v>
      </c>
      <c r="P202" s="152">
        <v>0</v>
      </c>
      <c r="Q202" s="152">
        <v>0</v>
      </c>
      <c r="R202" s="153">
        <v>10924.199999999999</v>
      </c>
    </row>
    <row r="203" spans="2:18" x14ac:dyDescent="0.25">
      <c r="B203" s="137">
        <v>1</v>
      </c>
      <c r="C203" s="451" t="s">
        <v>60</v>
      </c>
      <c r="D203" s="113">
        <v>71.400000000000006</v>
      </c>
      <c r="E203" s="114">
        <v>1</v>
      </c>
      <c r="F203" s="116">
        <v>15136.800000000001</v>
      </c>
      <c r="G203" s="116">
        <v>2213.4</v>
      </c>
      <c r="H203" s="117">
        <v>1999.2000000000003</v>
      </c>
      <c r="I203" s="116">
        <v>2213.4</v>
      </c>
      <c r="J203" s="116">
        <v>2142</v>
      </c>
      <c r="K203" s="116">
        <v>2213.4</v>
      </c>
      <c r="L203" s="116">
        <v>2142</v>
      </c>
      <c r="M203" s="116">
        <v>2213.4</v>
      </c>
      <c r="N203" s="116">
        <v>0</v>
      </c>
      <c r="O203" s="116">
        <v>0</v>
      </c>
      <c r="P203" s="116">
        <v>0</v>
      </c>
      <c r="Q203" s="116">
        <v>0</v>
      </c>
      <c r="R203" s="118">
        <v>0</v>
      </c>
    </row>
    <row r="204" spans="2:18" x14ac:dyDescent="0.25">
      <c r="B204" s="137"/>
      <c r="C204" s="451" t="s">
        <v>51</v>
      </c>
      <c r="D204" s="113"/>
      <c r="E204" s="114"/>
      <c r="F204" s="184">
        <v>10924.199999999999</v>
      </c>
      <c r="G204" s="149"/>
      <c r="H204" s="117"/>
      <c r="I204" s="116"/>
      <c r="J204" s="116"/>
      <c r="K204" s="116"/>
      <c r="L204" s="116"/>
      <c r="M204" s="116"/>
      <c r="N204" s="116"/>
      <c r="O204" s="116"/>
      <c r="P204" s="116"/>
      <c r="Q204" s="116"/>
      <c r="R204" s="118">
        <v>10924.199999999999</v>
      </c>
    </row>
    <row r="205" spans="2:18" x14ac:dyDescent="0.25">
      <c r="B205" s="137"/>
      <c r="C205" s="451"/>
      <c r="D205" s="113"/>
      <c r="E205" s="114"/>
      <c r="F205" s="116"/>
      <c r="G205" s="116"/>
      <c r="H205" s="117"/>
      <c r="I205" s="116"/>
      <c r="J205" s="116"/>
      <c r="K205" s="116"/>
      <c r="L205" s="116"/>
      <c r="M205" s="116"/>
      <c r="N205" s="116"/>
      <c r="O205" s="116"/>
      <c r="P205" s="116"/>
      <c r="Q205" s="116"/>
      <c r="R205" s="118"/>
    </row>
    <row r="206" spans="2:18" x14ac:dyDescent="0.25">
      <c r="B206" s="137"/>
      <c r="C206" s="493" t="s">
        <v>105</v>
      </c>
      <c r="D206" s="493"/>
      <c r="E206" s="191">
        <v>1</v>
      </c>
      <c r="F206" s="152">
        <v>26061</v>
      </c>
      <c r="G206" s="152">
        <v>2213.4</v>
      </c>
      <c r="H206" s="152">
        <v>1999.2000000000003</v>
      </c>
      <c r="I206" s="152">
        <v>2213.4</v>
      </c>
      <c r="J206" s="152">
        <v>2142</v>
      </c>
      <c r="K206" s="152">
        <v>2213.4</v>
      </c>
      <c r="L206" s="152">
        <v>2142</v>
      </c>
      <c r="M206" s="152">
        <v>2213.4</v>
      </c>
      <c r="N206" s="152">
        <v>0</v>
      </c>
      <c r="O206" s="152">
        <v>0</v>
      </c>
      <c r="P206" s="152">
        <v>0</v>
      </c>
      <c r="Q206" s="152">
        <v>0</v>
      </c>
      <c r="R206" s="153">
        <v>10924.199999999999</v>
      </c>
    </row>
    <row r="207" spans="2:18" x14ac:dyDescent="0.25">
      <c r="B207" s="137">
        <v>1</v>
      </c>
      <c r="C207" s="451" t="s">
        <v>79</v>
      </c>
      <c r="D207" s="113">
        <v>71.400000000000006</v>
      </c>
      <c r="E207" s="114">
        <v>1</v>
      </c>
      <c r="F207" s="116">
        <v>15136.800000000001</v>
      </c>
      <c r="G207" s="116">
        <v>2213.4</v>
      </c>
      <c r="H207" s="117">
        <v>1999.2000000000003</v>
      </c>
      <c r="I207" s="116">
        <v>2213.4</v>
      </c>
      <c r="J207" s="116">
        <v>2142</v>
      </c>
      <c r="K207" s="116">
        <v>2213.4</v>
      </c>
      <c r="L207" s="116">
        <v>2142</v>
      </c>
      <c r="M207" s="116">
        <v>2213.4</v>
      </c>
      <c r="N207" s="116">
        <v>0</v>
      </c>
      <c r="O207" s="116">
        <v>0</v>
      </c>
      <c r="P207" s="116">
        <v>0</v>
      </c>
      <c r="Q207" s="116">
        <v>0</v>
      </c>
      <c r="R207" s="118">
        <v>0</v>
      </c>
    </row>
    <row r="208" spans="2:18" x14ac:dyDescent="0.25">
      <c r="B208" s="137"/>
      <c r="C208" s="451" t="s">
        <v>51</v>
      </c>
      <c r="D208" s="113"/>
      <c r="E208" s="114"/>
      <c r="F208" s="184">
        <v>10924.199999999999</v>
      </c>
      <c r="G208" s="149"/>
      <c r="H208" s="117"/>
      <c r="I208" s="116"/>
      <c r="J208" s="116"/>
      <c r="K208" s="116"/>
      <c r="L208" s="116"/>
      <c r="M208" s="116"/>
      <c r="N208" s="116"/>
      <c r="O208" s="116"/>
      <c r="P208" s="116"/>
      <c r="Q208" s="116"/>
      <c r="R208" s="118">
        <v>10924.199999999999</v>
      </c>
    </row>
    <row r="209" spans="2:18" x14ac:dyDescent="0.25">
      <c r="B209" s="137"/>
      <c r="C209" s="451"/>
      <c r="D209" s="113"/>
      <c r="E209" s="114"/>
      <c r="F209" s="116"/>
      <c r="G209" s="116"/>
      <c r="H209" s="117"/>
      <c r="I209" s="116"/>
      <c r="J209" s="116"/>
      <c r="K209" s="116"/>
      <c r="L209" s="116"/>
      <c r="M209" s="116"/>
      <c r="N209" s="116"/>
      <c r="O209" s="116"/>
      <c r="P209" s="116"/>
      <c r="Q209" s="116"/>
      <c r="R209" s="118"/>
    </row>
    <row r="210" spans="2:18" x14ac:dyDescent="0.25">
      <c r="B210" s="137"/>
      <c r="C210" s="493" t="s">
        <v>106</v>
      </c>
      <c r="D210" s="493"/>
      <c r="E210" s="191">
        <v>1</v>
      </c>
      <c r="F210" s="152">
        <v>26061</v>
      </c>
      <c r="G210" s="152">
        <v>2213.4</v>
      </c>
      <c r="H210" s="152">
        <v>1999.2000000000003</v>
      </c>
      <c r="I210" s="152">
        <v>2213.4</v>
      </c>
      <c r="J210" s="152">
        <v>2142</v>
      </c>
      <c r="K210" s="152">
        <v>2213.4</v>
      </c>
      <c r="L210" s="152">
        <v>2142</v>
      </c>
      <c r="M210" s="152">
        <v>2213.4</v>
      </c>
      <c r="N210" s="152">
        <v>0</v>
      </c>
      <c r="O210" s="152">
        <v>0</v>
      </c>
      <c r="P210" s="152">
        <v>0</v>
      </c>
      <c r="Q210" s="152">
        <v>0</v>
      </c>
      <c r="R210" s="153">
        <v>10924.199999999999</v>
      </c>
    </row>
    <row r="211" spans="2:18" x14ac:dyDescent="0.25">
      <c r="B211" s="137">
        <v>1</v>
      </c>
      <c r="C211" s="451" t="s">
        <v>60</v>
      </c>
      <c r="D211" s="113">
        <v>71.400000000000006</v>
      </c>
      <c r="E211" s="114">
        <v>1</v>
      </c>
      <c r="F211" s="116">
        <v>15136.800000000001</v>
      </c>
      <c r="G211" s="116">
        <v>2213.4</v>
      </c>
      <c r="H211" s="117">
        <v>1999.2000000000003</v>
      </c>
      <c r="I211" s="116">
        <v>2213.4</v>
      </c>
      <c r="J211" s="116">
        <v>2142</v>
      </c>
      <c r="K211" s="116">
        <v>2213.4</v>
      </c>
      <c r="L211" s="116">
        <v>2142</v>
      </c>
      <c r="M211" s="116">
        <v>2213.4</v>
      </c>
      <c r="N211" s="116">
        <v>0</v>
      </c>
      <c r="O211" s="116">
        <v>0</v>
      </c>
      <c r="P211" s="116">
        <v>0</v>
      </c>
      <c r="Q211" s="116">
        <v>0</v>
      </c>
      <c r="R211" s="118">
        <v>0</v>
      </c>
    </row>
    <row r="212" spans="2:18" x14ac:dyDescent="0.25">
      <c r="B212" s="137"/>
      <c r="C212" s="451" t="s">
        <v>51</v>
      </c>
      <c r="D212" s="113"/>
      <c r="E212" s="114"/>
      <c r="F212" s="184">
        <v>10924.199999999999</v>
      </c>
      <c r="G212" s="149"/>
      <c r="H212" s="117"/>
      <c r="I212" s="116"/>
      <c r="J212" s="116"/>
      <c r="K212" s="116"/>
      <c r="L212" s="116"/>
      <c r="M212" s="116"/>
      <c r="N212" s="116"/>
      <c r="O212" s="116"/>
      <c r="P212" s="116"/>
      <c r="Q212" s="116"/>
      <c r="R212" s="118">
        <v>10924.199999999999</v>
      </c>
    </row>
    <row r="213" spans="2:18" x14ac:dyDescent="0.25">
      <c r="B213" s="137"/>
      <c r="C213" s="451"/>
      <c r="D213" s="113"/>
      <c r="E213" s="114"/>
      <c r="F213" s="116"/>
      <c r="G213" s="116"/>
      <c r="H213" s="117"/>
      <c r="I213" s="116"/>
      <c r="J213" s="116"/>
      <c r="K213" s="116"/>
      <c r="L213" s="116"/>
      <c r="M213" s="116"/>
      <c r="N213" s="116"/>
      <c r="O213" s="116"/>
      <c r="P213" s="116"/>
      <c r="Q213" s="116"/>
      <c r="R213" s="118"/>
    </row>
    <row r="214" spans="2:18" x14ac:dyDescent="0.25">
      <c r="B214" s="137"/>
      <c r="C214" s="493" t="s">
        <v>107</v>
      </c>
      <c r="D214" s="493"/>
      <c r="E214" s="191">
        <v>4</v>
      </c>
      <c r="F214" s="152">
        <v>104244</v>
      </c>
      <c r="G214" s="152">
        <v>8853.6</v>
      </c>
      <c r="H214" s="152">
        <v>7996.8000000000011</v>
      </c>
      <c r="I214" s="152">
        <v>8853.6</v>
      </c>
      <c r="J214" s="152">
        <v>8568</v>
      </c>
      <c r="K214" s="152">
        <v>8853.6</v>
      </c>
      <c r="L214" s="152">
        <v>8568</v>
      </c>
      <c r="M214" s="152">
        <v>8853.6</v>
      </c>
      <c r="N214" s="152">
        <v>0</v>
      </c>
      <c r="O214" s="152">
        <v>0</v>
      </c>
      <c r="P214" s="152">
        <v>0</v>
      </c>
      <c r="Q214" s="152">
        <v>0</v>
      </c>
      <c r="R214" s="153">
        <v>43696.799999999996</v>
      </c>
    </row>
    <row r="215" spans="2:18" x14ac:dyDescent="0.25">
      <c r="B215" s="494"/>
      <c r="C215" s="495"/>
      <c r="D215" s="496"/>
      <c r="E215" s="453" t="s">
        <v>59</v>
      </c>
      <c r="F215" s="175">
        <v>0</v>
      </c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3"/>
    </row>
    <row r="216" spans="2:18" x14ac:dyDescent="0.25">
      <c r="B216" s="137">
        <v>1</v>
      </c>
      <c r="C216" s="451" t="s">
        <v>60</v>
      </c>
      <c r="D216" s="113">
        <v>71.400000000000006</v>
      </c>
      <c r="E216" s="114">
        <v>1</v>
      </c>
      <c r="F216" s="116">
        <v>15136.800000000001</v>
      </c>
      <c r="G216" s="116">
        <v>2213.4</v>
      </c>
      <c r="H216" s="117">
        <v>1999.2000000000003</v>
      </c>
      <c r="I216" s="116">
        <v>2213.4</v>
      </c>
      <c r="J216" s="116">
        <v>2142</v>
      </c>
      <c r="K216" s="116">
        <v>2213.4</v>
      </c>
      <c r="L216" s="116">
        <v>2142</v>
      </c>
      <c r="M216" s="116">
        <v>2213.4</v>
      </c>
      <c r="N216" s="116">
        <v>0</v>
      </c>
      <c r="O216" s="116">
        <v>0</v>
      </c>
      <c r="P216" s="116">
        <v>0</v>
      </c>
      <c r="Q216" s="116">
        <v>0</v>
      </c>
      <c r="R216" s="118">
        <v>0</v>
      </c>
    </row>
    <row r="217" spans="2:18" x14ac:dyDescent="0.25">
      <c r="B217" s="137">
        <v>2</v>
      </c>
      <c r="C217" s="451" t="s">
        <v>19</v>
      </c>
      <c r="D217" s="113">
        <v>71.400000000000006</v>
      </c>
      <c r="E217" s="114">
        <v>1</v>
      </c>
      <c r="F217" s="116">
        <v>15136.800000000001</v>
      </c>
      <c r="G217" s="116">
        <v>2213.4</v>
      </c>
      <c r="H217" s="117">
        <v>1999.2000000000003</v>
      </c>
      <c r="I217" s="116">
        <v>2213.4</v>
      </c>
      <c r="J217" s="116">
        <v>2142</v>
      </c>
      <c r="K217" s="116">
        <v>2213.4</v>
      </c>
      <c r="L217" s="116">
        <v>2142</v>
      </c>
      <c r="M217" s="116">
        <v>2213.4</v>
      </c>
      <c r="N217" s="116">
        <v>0</v>
      </c>
      <c r="O217" s="116">
        <v>0</v>
      </c>
      <c r="P217" s="116">
        <v>0</v>
      </c>
      <c r="Q217" s="116">
        <v>0</v>
      </c>
      <c r="R217" s="118">
        <v>0</v>
      </c>
    </row>
    <row r="218" spans="2:18" x14ac:dyDescent="0.25">
      <c r="B218" s="137">
        <v>3</v>
      </c>
      <c r="C218" s="451" t="s">
        <v>36</v>
      </c>
      <c r="D218" s="113">
        <v>71.400000000000006</v>
      </c>
      <c r="E218" s="114">
        <v>1</v>
      </c>
      <c r="F218" s="116">
        <v>15136.800000000001</v>
      </c>
      <c r="G218" s="116">
        <v>2213.4</v>
      </c>
      <c r="H218" s="117">
        <v>1999.2000000000003</v>
      </c>
      <c r="I218" s="116">
        <v>2213.4</v>
      </c>
      <c r="J218" s="116">
        <v>2142</v>
      </c>
      <c r="K218" s="116">
        <v>2213.4</v>
      </c>
      <c r="L218" s="116">
        <v>2142</v>
      </c>
      <c r="M218" s="116">
        <v>2213.4</v>
      </c>
      <c r="N218" s="116">
        <v>0</v>
      </c>
      <c r="O218" s="116">
        <v>0</v>
      </c>
      <c r="P218" s="116">
        <v>0</v>
      </c>
      <c r="Q218" s="116">
        <v>0</v>
      </c>
      <c r="R218" s="118">
        <v>0</v>
      </c>
    </row>
    <row r="219" spans="2:18" x14ac:dyDescent="0.25">
      <c r="B219" s="137">
        <v>4</v>
      </c>
      <c r="C219" s="451" t="s">
        <v>86</v>
      </c>
      <c r="D219" s="113">
        <v>71.400000000000006</v>
      </c>
      <c r="E219" s="114">
        <v>1</v>
      </c>
      <c r="F219" s="116">
        <v>15136.800000000001</v>
      </c>
      <c r="G219" s="116">
        <v>2213.4</v>
      </c>
      <c r="H219" s="117">
        <v>1999.2000000000003</v>
      </c>
      <c r="I219" s="116">
        <v>2213.4</v>
      </c>
      <c r="J219" s="116">
        <v>2142</v>
      </c>
      <c r="K219" s="116">
        <v>2213.4</v>
      </c>
      <c r="L219" s="116">
        <v>2142</v>
      </c>
      <c r="M219" s="116">
        <v>2213.4</v>
      </c>
      <c r="N219" s="116">
        <v>0</v>
      </c>
      <c r="O219" s="116">
        <v>0</v>
      </c>
      <c r="P219" s="116">
        <v>0</v>
      </c>
      <c r="Q219" s="116">
        <v>0</v>
      </c>
      <c r="R219" s="118">
        <v>0</v>
      </c>
    </row>
    <row r="220" spans="2:18" x14ac:dyDescent="0.25">
      <c r="B220" s="137"/>
      <c r="C220" s="451" t="s">
        <v>51</v>
      </c>
      <c r="D220" s="113"/>
      <c r="E220" s="114"/>
      <c r="F220" s="116">
        <v>43696.799999999996</v>
      </c>
      <c r="G220" s="116"/>
      <c r="H220" s="117"/>
      <c r="I220" s="116"/>
      <c r="J220" s="116"/>
      <c r="K220" s="116"/>
      <c r="L220" s="116"/>
      <c r="M220" s="116"/>
      <c r="N220" s="116"/>
      <c r="O220" s="116"/>
      <c r="P220" s="116"/>
      <c r="Q220" s="116"/>
      <c r="R220" s="118">
        <v>43696.799999999996</v>
      </c>
    </row>
    <row r="221" spans="2:18" x14ac:dyDescent="0.25">
      <c r="B221" s="137"/>
      <c r="C221" s="451"/>
      <c r="D221" s="113"/>
      <c r="E221" s="114"/>
      <c r="F221" s="116"/>
      <c r="G221" s="116"/>
      <c r="H221" s="117"/>
      <c r="I221" s="116"/>
      <c r="J221" s="116"/>
      <c r="K221" s="116"/>
      <c r="L221" s="116"/>
      <c r="M221" s="116"/>
      <c r="N221" s="116"/>
      <c r="O221" s="116"/>
      <c r="P221" s="116"/>
      <c r="Q221" s="116"/>
      <c r="R221" s="118"/>
    </row>
    <row r="222" spans="2:18" ht="45" customHeight="1" x14ac:dyDescent="0.25">
      <c r="B222" s="137"/>
      <c r="C222" s="493" t="s">
        <v>108</v>
      </c>
      <c r="D222" s="493"/>
      <c r="E222" s="191">
        <v>4</v>
      </c>
      <c r="F222" s="152">
        <v>104661</v>
      </c>
      <c r="G222" s="152">
        <v>8888.94</v>
      </c>
      <c r="H222" s="152">
        <v>8028.72</v>
      </c>
      <c r="I222" s="152">
        <v>8888.94</v>
      </c>
      <c r="J222" s="152">
        <v>8602.2000000000007</v>
      </c>
      <c r="K222" s="152">
        <v>8888.94</v>
      </c>
      <c r="L222" s="152">
        <v>8602.2000000000007</v>
      </c>
      <c r="M222" s="152">
        <v>8888.94</v>
      </c>
      <c r="N222" s="152">
        <v>0</v>
      </c>
      <c r="O222" s="152">
        <v>0</v>
      </c>
      <c r="P222" s="152">
        <v>0</v>
      </c>
      <c r="Q222" s="152">
        <v>0</v>
      </c>
      <c r="R222" s="234">
        <v>43872.119999999995</v>
      </c>
    </row>
    <row r="223" spans="2:18" ht="26.25" customHeight="1" x14ac:dyDescent="0.25">
      <c r="B223" s="137"/>
      <c r="C223" s="455"/>
      <c r="D223" s="455"/>
      <c r="E223" s="453" t="s">
        <v>59</v>
      </c>
      <c r="F223" s="175">
        <v>0</v>
      </c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6"/>
    </row>
    <row r="224" spans="2:18" x14ac:dyDescent="0.25">
      <c r="B224" s="137">
        <v>1</v>
      </c>
      <c r="C224" s="451" t="s">
        <v>109</v>
      </c>
      <c r="D224" s="113">
        <v>72.540000000000006</v>
      </c>
      <c r="E224" s="114">
        <v>1</v>
      </c>
      <c r="F224" s="116">
        <v>15378.480000000001</v>
      </c>
      <c r="G224" s="116">
        <v>2248.7400000000002</v>
      </c>
      <c r="H224" s="117">
        <v>2031.1200000000001</v>
      </c>
      <c r="I224" s="116">
        <v>2248.7400000000002</v>
      </c>
      <c r="J224" s="116">
        <v>2176.2000000000003</v>
      </c>
      <c r="K224" s="116">
        <v>2248.7400000000002</v>
      </c>
      <c r="L224" s="116">
        <v>2176.2000000000003</v>
      </c>
      <c r="M224" s="116">
        <v>2248.7400000000002</v>
      </c>
      <c r="N224" s="116">
        <v>0</v>
      </c>
      <c r="O224" s="116">
        <v>0</v>
      </c>
      <c r="P224" s="116">
        <v>0</v>
      </c>
      <c r="Q224" s="116">
        <v>0</v>
      </c>
      <c r="R224" s="118">
        <v>0</v>
      </c>
    </row>
    <row r="225" spans="2:18" x14ac:dyDescent="0.25">
      <c r="B225" s="137">
        <v>2</v>
      </c>
      <c r="C225" s="451" t="s">
        <v>60</v>
      </c>
      <c r="D225" s="113">
        <v>71.400000000000006</v>
      </c>
      <c r="E225" s="114">
        <v>3</v>
      </c>
      <c r="F225" s="116">
        <v>45410.400000000001</v>
      </c>
      <c r="G225" s="116">
        <v>6640.2000000000007</v>
      </c>
      <c r="H225" s="117">
        <v>5997.6</v>
      </c>
      <c r="I225" s="116">
        <v>6640.2000000000007</v>
      </c>
      <c r="J225" s="116">
        <v>6426.0000000000009</v>
      </c>
      <c r="K225" s="116">
        <v>6640.2000000000007</v>
      </c>
      <c r="L225" s="116">
        <v>6426.0000000000009</v>
      </c>
      <c r="M225" s="116">
        <v>6640.2000000000007</v>
      </c>
      <c r="N225" s="116">
        <v>0</v>
      </c>
      <c r="O225" s="116">
        <v>0</v>
      </c>
      <c r="P225" s="116">
        <v>0</v>
      </c>
      <c r="Q225" s="116">
        <v>0</v>
      </c>
      <c r="R225" s="118">
        <v>0</v>
      </c>
    </row>
    <row r="226" spans="2:18" ht="15.75" thickBot="1" x14ac:dyDescent="0.3">
      <c r="B226" s="235"/>
      <c r="C226" s="121" t="s">
        <v>51</v>
      </c>
      <c r="D226" s="122"/>
      <c r="E226" s="236"/>
      <c r="F226" s="126">
        <v>43872.119999999995</v>
      </c>
      <c r="G226" s="124"/>
      <c r="H226" s="14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8">
        <v>43872.119999999995</v>
      </c>
    </row>
    <row r="227" spans="2:18" x14ac:dyDescent="0.25">
      <c r="B227" s="237"/>
      <c r="C227" s="497" t="s">
        <v>110</v>
      </c>
      <c r="D227" s="498"/>
      <c r="E227" s="214"/>
      <c r="F227" s="215"/>
      <c r="G227" s="215"/>
      <c r="H227" s="216"/>
      <c r="I227" s="215"/>
      <c r="J227" s="215"/>
      <c r="K227" s="215"/>
      <c r="L227" s="215"/>
      <c r="M227" s="215"/>
      <c r="N227" s="215"/>
      <c r="O227" s="215"/>
      <c r="P227" s="215"/>
      <c r="Q227" s="215"/>
      <c r="R227" s="217"/>
    </row>
    <row r="228" spans="2:18" ht="15.75" thickBot="1" x14ac:dyDescent="0.3">
      <c r="B228" s="74"/>
      <c r="C228" s="489" t="s">
        <v>111</v>
      </c>
      <c r="D228" s="489"/>
      <c r="E228" s="238">
        <v>28</v>
      </c>
      <c r="F228" s="239">
        <v>741393</v>
      </c>
      <c r="G228" s="239">
        <v>62967.199999999997</v>
      </c>
      <c r="H228" s="239">
        <v>56873.600000000006</v>
      </c>
      <c r="I228" s="239">
        <v>62967.199999999997</v>
      </c>
      <c r="J228" s="239">
        <v>60936</v>
      </c>
      <c r="K228" s="239">
        <v>62967.199999999997</v>
      </c>
      <c r="L228" s="239">
        <v>60936</v>
      </c>
      <c r="M228" s="239">
        <v>62967.199999999997</v>
      </c>
      <c r="N228" s="240">
        <v>0</v>
      </c>
      <c r="O228" s="240">
        <v>0</v>
      </c>
      <c r="P228" s="240">
        <v>0</v>
      </c>
      <c r="Q228" s="240">
        <v>0</v>
      </c>
      <c r="R228" s="241">
        <v>310778.59999999998</v>
      </c>
    </row>
    <row r="229" spans="2:18" x14ac:dyDescent="0.25">
      <c r="B229" s="137"/>
      <c r="C229" s="455"/>
      <c r="D229" s="455"/>
      <c r="E229" s="453" t="s">
        <v>59</v>
      </c>
      <c r="F229" s="175">
        <v>0</v>
      </c>
      <c r="G229" s="175"/>
      <c r="H229" s="175"/>
      <c r="I229" s="175"/>
      <c r="J229" s="175"/>
      <c r="K229" s="175"/>
      <c r="L229" s="175"/>
      <c r="M229" s="175"/>
      <c r="N229" s="242"/>
      <c r="O229" s="194"/>
      <c r="P229" s="175"/>
      <c r="Q229" s="175"/>
      <c r="R229" s="176"/>
    </row>
    <row r="230" spans="2:18" x14ac:dyDescent="0.25">
      <c r="B230" s="243">
        <v>1</v>
      </c>
      <c r="C230" s="244" t="s">
        <v>60</v>
      </c>
      <c r="D230" s="179">
        <v>71.400000000000006</v>
      </c>
      <c r="E230" s="180">
        <v>9</v>
      </c>
      <c r="F230" s="182">
        <v>136231.20000000001</v>
      </c>
      <c r="G230" s="184">
        <v>19920.600000000002</v>
      </c>
      <c r="H230" s="210">
        <v>17992.8</v>
      </c>
      <c r="I230" s="184">
        <v>19920.600000000002</v>
      </c>
      <c r="J230" s="184">
        <v>19278</v>
      </c>
      <c r="K230" s="184">
        <v>19920.600000000002</v>
      </c>
      <c r="L230" s="184">
        <v>19278</v>
      </c>
      <c r="M230" s="184">
        <v>19920.600000000002</v>
      </c>
      <c r="N230" s="184">
        <v>0</v>
      </c>
      <c r="O230" s="184">
        <v>0</v>
      </c>
      <c r="P230" s="184">
        <v>0</v>
      </c>
      <c r="Q230" s="184">
        <v>0</v>
      </c>
      <c r="R230" s="185">
        <v>0</v>
      </c>
    </row>
    <row r="231" spans="2:18" x14ac:dyDescent="0.25">
      <c r="B231" s="137">
        <v>2</v>
      </c>
      <c r="C231" s="451" t="s">
        <v>112</v>
      </c>
      <c r="D231" s="113">
        <v>73.59</v>
      </c>
      <c r="E231" s="114">
        <v>1</v>
      </c>
      <c r="F231" s="116">
        <v>15601.08</v>
      </c>
      <c r="G231" s="184">
        <v>2281.29</v>
      </c>
      <c r="H231" s="210">
        <v>2060.52</v>
      </c>
      <c r="I231" s="184">
        <v>2281.29</v>
      </c>
      <c r="J231" s="184">
        <v>2207.7000000000003</v>
      </c>
      <c r="K231" s="184">
        <v>2281.29</v>
      </c>
      <c r="L231" s="184">
        <v>2207.7000000000003</v>
      </c>
      <c r="M231" s="184">
        <v>2281.29</v>
      </c>
      <c r="N231" s="184">
        <v>0</v>
      </c>
      <c r="O231" s="184">
        <v>0</v>
      </c>
      <c r="P231" s="184">
        <v>0</v>
      </c>
      <c r="Q231" s="184">
        <v>0</v>
      </c>
      <c r="R231" s="185">
        <v>0</v>
      </c>
    </row>
    <row r="232" spans="2:18" x14ac:dyDescent="0.25">
      <c r="B232" s="137">
        <v>3</v>
      </c>
      <c r="C232" s="451" t="s">
        <v>76</v>
      </c>
      <c r="D232" s="113">
        <v>74.63</v>
      </c>
      <c r="E232" s="114">
        <v>1</v>
      </c>
      <c r="F232" s="116">
        <v>15821.56</v>
      </c>
      <c r="G232" s="184">
        <v>2313.5299999999997</v>
      </c>
      <c r="H232" s="210">
        <v>2089.64</v>
      </c>
      <c r="I232" s="184">
        <v>2313.5299999999997</v>
      </c>
      <c r="J232" s="184">
        <v>2238.8999999999996</v>
      </c>
      <c r="K232" s="184">
        <v>2313.5299999999997</v>
      </c>
      <c r="L232" s="184">
        <v>2238.8999999999996</v>
      </c>
      <c r="M232" s="184">
        <v>2313.5299999999997</v>
      </c>
      <c r="N232" s="184">
        <v>0</v>
      </c>
      <c r="O232" s="184">
        <v>0</v>
      </c>
      <c r="P232" s="184">
        <v>0</v>
      </c>
      <c r="Q232" s="184">
        <v>0</v>
      </c>
      <c r="R232" s="185">
        <v>0</v>
      </c>
    </row>
    <row r="233" spans="2:18" x14ac:dyDescent="0.25">
      <c r="B233" s="232">
        <v>4</v>
      </c>
      <c r="C233" s="454" t="s">
        <v>19</v>
      </c>
      <c r="D233" s="188">
        <v>71.400000000000006</v>
      </c>
      <c r="E233" s="114">
        <v>7</v>
      </c>
      <c r="F233" s="184">
        <v>105957.6</v>
      </c>
      <c r="G233" s="184">
        <v>15493.800000000003</v>
      </c>
      <c r="H233" s="210">
        <v>13994.400000000001</v>
      </c>
      <c r="I233" s="184">
        <v>15493.800000000003</v>
      </c>
      <c r="J233" s="184">
        <v>14994.000000000002</v>
      </c>
      <c r="K233" s="184">
        <v>15493.800000000003</v>
      </c>
      <c r="L233" s="184">
        <v>14994.000000000002</v>
      </c>
      <c r="M233" s="184">
        <v>15493.800000000003</v>
      </c>
      <c r="N233" s="184">
        <v>0</v>
      </c>
      <c r="O233" s="184">
        <v>0</v>
      </c>
      <c r="P233" s="184">
        <v>0</v>
      </c>
      <c r="Q233" s="184">
        <v>0</v>
      </c>
      <c r="R233" s="185">
        <v>0</v>
      </c>
    </row>
    <row r="234" spans="2:18" x14ac:dyDescent="0.25">
      <c r="B234" s="137">
        <v>6</v>
      </c>
      <c r="C234" s="451" t="s">
        <v>113</v>
      </c>
      <c r="D234" s="113">
        <v>72.540000000000006</v>
      </c>
      <c r="E234" s="114">
        <v>2</v>
      </c>
      <c r="F234" s="116">
        <v>30756.960000000003</v>
      </c>
      <c r="G234" s="184">
        <v>4497.4800000000005</v>
      </c>
      <c r="H234" s="210">
        <v>4062.2400000000002</v>
      </c>
      <c r="I234" s="184">
        <v>4497.4800000000005</v>
      </c>
      <c r="J234" s="184">
        <v>4352.4000000000005</v>
      </c>
      <c r="K234" s="184">
        <v>4497.4800000000005</v>
      </c>
      <c r="L234" s="184">
        <v>4352.4000000000005</v>
      </c>
      <c r="M234" s="184">
        <v>4497.4800000000005</v>
      </c>
      <c r="N234" s="184">
        <v>0</v>
      </c>
      <c r="O234" s="184">
        <v>0</v>
      </c>
      <c r="P234" s="184">
        <v>0</v>
      </c>
      <c r="Q234" s="184">
        <v>0</v>
      </c>
      <c r="R234" s="185">
        <v>0</v>
      </c>
    </row>
    <row r="235" spans="2:18" ht="33.75" customHeight="1" x14ac:dyDescent="0.25">
      <c r="B235" s="137">
        <v>7</v>
      </c>
      <c r="C235" s="451" t="s">
        <v>62</v>
      </c>
      <c r="D235" s="113">
        <v>78.25</v>
      </c>
      <c r="E235" s="114">
        <v>2</v>
      </c>
      <c r="F235" s="116">
        <v>33178</v>
      </c>
      <c r="G235" s="184">
        <v>4851.5</v>
      </c>
      <c r="H235" s="210">
        <v>4382</v>
      </c>
      <c r="I235" s="184">
        <v>4851.5</v>
      </c>
      <c r="J235" s="184">
        <v>4695</v>
      </c>
      <c r="K235" s="184">
        <v>4851.5</v>
      </c>
      <c r="L235" s="184">
        <v>4695</v>
      </c>
      <c r="M235" s="184">
        <v>4851.5</v>
      </c>
      <c r="N235" s="184">
        <v>0</v>
      </c>
      <c r="O235" s="184">
        <v>0</v>
      </c>
      <c r="P235" s="184">
        <v>0</v>
      </c>
      <c r="Q235" s="184">
        <v>0</v>
      </c>
      <c r="R235" s="185">
        <v>0</v>
      </c>
    </row>
    <row r="236" spans="2:18" ht="30.75" customHeight="1" x14ac:dyDescent="0.25">
      <c r="B236" s="137">
        <v>8</v>
      </c>
      <c r="C236" s="451" t="s">
        <v>63</v>
      </c>
      <c r="D236" s="113">
        <v>72.540000000000006</v>
      </c>
      <c r="E236" s="114">
        <v>1</v>
      </c>
      <c r="F236" s="116">
        <v>15378.480000000001</v>
      </c>
      <c r="G236" s="184">
        <v>2248.7400000000002</v>
      </c>
      <c r="H236" s="210">
        <v>2031.1200000000001</v>
      </c>
      <c r="I236" s="184">
        <v>2248.7400000000002</v>
      </c>
      <c r="J236" s="184">
        <v>2176.2000000000003</v>
      </c>
      <c r="K236" s="184">
        <v>2248.7400000000002</v>
      </c>
      <c r="L236" s="184">
        <v>2176.2000000000003</v>
      </c>
      <c r="M236" s="184">
        <v>2248.7400000000002</v>
      </c>
      <c r="N236" s="184">
        <v>0</v>
      </c>
      <c r="O236" s="184">
        <v>0</v>
      </c>
      <c r="P236" s="184">
        <v>0</v>
      </c>
      <c r="Q236" s="184">
        <v>0</v>
      </c>
      <c r="R236" s="185">
        <v>0</v>
      </c>
    </row>
    <row r="237" spans="2:18" x14ac:dyDescent="0.25">
      <c r="B237" s="137">
        <v>9</v>
      </c>
      <c r="C237" s="451" t="s">
        <v>114</v>
      </c>
      <c r="D237" s="113">
        <v>71.400000000000006</v>
      </c>
      <c r="E237" s="114">
        <v>4</v>
      </c>
      <c r="F237" s="116">
        <v>60547.200000000004</v>
      </c>
      <c r="G237" s="184">
        <v>8853.6</v>
      </c>
      <c r="H237" s="210">
        <v>7996.8000000000011</v>
      </c>
      <c r="I237" s="184">
        <v>8853.6</v>
      </c>
      <c r="J237" s="184">
        <v>8568</v>
      </c>
      <c r="K237" s="184">
        <v>8853.6</v>
      </c>
      <c r="L237" s="184">
        <v>8568</v>
      </c>
      <c r="M237" s="184">
        <v>8853.6</v>
      </c>
      <c r="N237" s="184">
        <v>0</v>
      </c>
      <c r="O237" s="184">
        <v>0</v>
      </c>
      <c r="P237" s="184">
        <v>0</v>
      </c>
      <c r="Q237" s="184">
        <v>0</v>
      </c>
      <c r="R237" s="185">
        <v>0</v>
      </c>
    </row>
    <row r="238" spans="2:18" x14ac:dyDescent="0.25">
      <c r="B238" s="137">
        <v>10</v>
      </c>
      <c r="C238" s="451" t="s">
        <v>61</v>
      </c>
      <c r="D238" s="113">
        <v>80.86</v>
      </c>
      <c r="E238" s="114">
        <v>1</v>
      </c>
      <c r="F238" s="116">
        <v>17142.32</v>
      </c>
      <c r="G238" s="184">
        <v>2506.66</v>
      </c>
      <c r="H238" s="210">
        <v>2264.08</v>
      </c>
      <c r="I238" s="184">
        <v>2506.66</v>
      </c>
      <c r="J238" s="184">
        <v>2425.8000000000002</v>
      </c>
      <c r="K238" s="184">
        <v>2506.66</v>
      </c>
      <c r="L238" s="184">
        <v>2425.8000000000002</v>
      </c>
      <c r="M238" s="184">
        <v>2506.66</v>
      </c>
      <c r="N238" s="184">
        <v>0</v>
      </c>
      <c r="O238" s="184">
        <v>0</v>
      </c>
      <c r="P238" s="184">
        <v>0</v>
      </c>
      <c r="Q238" s="184">
        <v>0</v>
      </c>
      <c r="R238" s="185">
        <v>0</v>
      </c>
    </row>
    <row r="239" spans="2:18" ht="15.75" thickBot="1" x14ac:dyDescent="0.3">
      <c r="B239" s="245"/>
      <c r="C239" s="246" t="s">
        <v>51</v>
      </c>
      <c r="D239" s="247"/>
      <c r="E239" s="248"/>
      <c r="F239" s="249">
        <v>310778.59999999998</v>
      </c>
      <c r="G239" s="249"/>
      <c r="H239" s="250"/>
      <c r="I239" s="249"/>
      <c r="J239" s="251"/>
      <c r="K239" s="252"/>
      <c r="L239" s="252"/>
      <c r="M239" s="252"/>
      <c r="N239" s="252"/>
      <c r="O239" s="252"/>
      <c r="P239" s="252"/>
      <c r="Q239" s="252"/>
      <c r="R239" s="253">
        <v>310778.59999999998</v>
      </c>
    </row>
    <row r="240" spans="2:18" x14ac:dyDescent="0.25">
      <c r="B240" s="237"/>
      <c r="C240" s="499" t="s">
        <v>115</v>
      </c>
      <c r="D240" s="500"/>
      <c r="E240" s="214"/>
      <c r="F240" s="215"/>
      <c r="G240" s="215"/>
      <c r="H240" s="216"/>
      <c r="I240" s="215"/>
      <c r="J240" s="215"/>
      <c r="K240" s="215"/>
      <c r="L240" s="215"/>
      <c r="M240" s="215"/>
      <c r="N240" s="215"/>
      <c r="O240" s="215"/>
      <c r="P240" s="215"/>
      <c r="Q240" s="215"/>
      <c r="R240" s="217"/>
    </row>
    <row r="241" spans="2:18" ht="15.75" thickBot="1" x14ac:dyDescent="0.3">
      <c r="B241" s="254"/>
      <c r="C241" s="501" t="s">
        <v>116</v>
      </c>
      <c r="D241" s="501"/>
      <c r="E241" s="255">
        <v>112</v>
      </c>
      <c r="F241" s="256">
        <v>2861116</v>
      </c>
      <c r="G241" s="256">
        <v>253608.21</v>
      </c>
      <c r="H241" s="256">
        <v>229065.48</v>
      </c>
      <c r="I241" s="256">
        <v>253608.21</v>
      </c>
      <c r="J241" s="256">
        <v>245427.30000000008</v>
      </c>
      <c r="K241" s="256">
        <v>253608.21</v>
      </c>
      <c r="L241" s="256">
        <v>245427.30000000008</v>
      </c>
      <c r="M241" s="256">
        <v>253608.21</v>
      </c>
      <c r="N241" s="256">
        <v>0</v>
      </c>
      <c r="O241" s="256">
        <v>0</v>
      </c>
      <c r="P241" s="256">
        <v>0</v>
      </c>
      <c r="Q241" s="256">
        <v>0</v>
      </c>
      <c r="R241" s="257">
        <v>1126763.0799999998</v>
      </c>
    </row>
    <row r="242" spans="2:18" x14ac:dyDescent="0.25">
      <c r="B242" s="137"/>
      <c r="C242" s="455"/>
      <c r="D242" s="455"/>
      <c r="E242" s="453" t="s">
        <v>59</v>
      </c>
      <c r="F242" s="222">
        <v>0</v>
      </c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6"/>
    </row>
    <row r="243" spans="2:18" x14ac:dyDescent="0.25">
      <c r="B243" s="258">
        <v>1</v>
      </c>
      <c r="C243" s="259" t="s">
        <v>69</v>
      </c>
      <c r="D243" s="227">
        <v>72.540000000000006</v>
      </c>
      <c r="E243" s="228">
        <v>34</v>
      </c>
      <c r="F243" s="182">
        <v>522868.32000000007</v>
      </c>
      <c r="G243" s="184">
        <v>76457.16</v>
      </c>
      <c r="H243" s="210">
        <v>69058.080000000002</v>
      </c>
      <c r="I243" s="184">
        <v>76457.16</v>
      </c>
      <c r="J243" s="184">
        <v>73990.8</v>
      </c>
      <c r="K243" s="184">
        <v>76457.16</v>
      </c>
      <c r="L243" s="184">
        <v>73990.8</v>
      </c>
      <c r="M243" s="184">
        <v>76457.16</v>
      </c>
      <c r="N243" s="184">
        <v>0</v>
      </c>
      <c r="O243" s="184">
        <v>0</v>
      </c>
      <c r="P243" s="184">
        <v>0</v>
      </c>
      <c r="Q243" s="184">
        <v>0</v>
      </c>
      <c r="R243" s="185">
        <v>0</v>
      </c>
    </row>
    <row r="244" spans="2:18" x14ac:dyDescent="0.25">
      <c r="B244" s="137">
        <v>2</v>
      </c>
      <c r="C244" s="260" t="s">
        <v>117</v>
      </c>
      <c r="D244" s="113">
        <v>73.59</v>
      </c>
      <c r="E244" s="114">
        <v>2</v>
      </c>
      <c r="F244" s="184">
        <v>31202.16</v>
      </c>
      <c r="G244" s="184">
        <v>4562.58</v>
      </c>
      <c r="H244" s="210">
        <v>4121.04</v>
      </c>
      <c r="I244" s="184">
        <v>4562.58</v>
      </c>
      <c r="J244" s="184">
        <v>4415.4000000000005</v>
      </c>
      <c r="K244" s="184">
        <v>4562.58</v>
      </c>
      <c r="L244" s="184">
        <v>4415.4000000000005</v>
      </c>
      <c r="M244" s="184">
        <v>4562.58</v>
      </c>
      <c r="N244" s="184">
        <v>0</v>
      </c>
      <c r="O244" s="184">
        <v>0</v>
      </c>
      <c r="P244" s="184">
        <v>0</v>
      </c>
      <c r="Q244" s="184">
        <v>0</v>
      </c>
      <c r="R244" s="185">
        <v>0</v>
      </c>
    </row>
    <row r="245" spans="2:18" x14ac:dyDescent="0.25">
      <c r="B245" s="137">
        <v>3</v>
      </c>
      <c r="C245" s="260" t="s">
        <v>118</v>
      </c>
      <c r="D245" s="113">
        <v>71.400000000000006</v>
      </c>
      <c r="E245" s="114">
        <v>29</v>
      </c>
      <c r="F245" s="184">
        <v>438967.2</v>
      </c>
      <c r="G245" s="184">
        <v>64188.600000000013</v>
      </c>
      <c r="H245" s="210">
        <v>57976.80000000001</v>
      </c>
      <c r="I245" s="184">
        <v>64188.600000000013</v>
      </c>
      <c r="J245" s="184">
        <v>62118.000000000015</v>
      </c>
      <c r="K245" s="184">
        <v>64188.600000000013</v>
      </c>
      <c r="L245" s="184">
        <v>62118.000000000015</v>
      </c>
      <c r="M245" s="184">
        <v>64188.600000000013</v>
      </c>
      <c r="N245" s="184">
        <v>0</v>
      </c>
      <c r="O245" s="184">
        <v>0</v>
      </c>
      <c r="P245" s="184">
        <v>0</v>
      </c>
      <c r="Q245" s="184">
        <v>0</v>
      </c>
      <c r="R245" s="185">
        <v>0</v>
      </c>
    </row>
    <row r="246" spans="2:18" x14ac:dyDescent="0.25">
      <c r="B246" s="232">
        <v>4</v>
      </c>
      <c r="C246" s="261" t="s">
        <v>74</v>
      </c>
      <c r="D246" s="188">
        <v>71.400000000000006</v>
      </c>
      <c r="E246" s="114">
        <v>2</v>
      </c>
      <c r="F246" s="184">
        <v>30273.600000000002</v>
      </c>
      <c r="G246" s="184">
        <v>4426.8</v>
      </c>
      <c r="H246" s="210">
        <v>3998.4000000000005</v>
      </c>
      <c r="I246" s="184">
        <v>4426.8</v>
      </c>
      <c r="J246" s="184">
        <v>4284</v>
      </c>
      <c r="K246" s="184">
        <v>4426.8</v>
      </c>
      <c r="L246" s="184">
        <v>4284</v>
      </c>
      <c r="M246" s="184">
        <v>4426.8</v>
      </c>
      <c r="N246" s="184">
        <v>0</v>
      </c>
      <c r="O246" s="184">
        <v>0</v>
      </c>
      <c r="P246" s="184">
        <v>0</v>
      </c>
      <c r="Q246" s="184">
        <v>0</v>
      </c>
      <c r="R246" s="185">
        <v>0</v>
      </c>
    </row>
    <row r="247" spans="2:18" x14ac:dyDescent="0.25">
      <c r="B247" s="258">
        <v>5</v>
      </c>
      <c r="C247" s="262" t="s">
        <v>119</v>
      </c>
      <c r="D247" s="188">
        <v>71.400000000000006</v>
      </c>
      <c r="E247" s="114">
        <v>1</v>
      </c>
      <c r="F247" s="184">
        <v>15136.800000000001</v>
      </c>
      <c r="G247" s="184">
        <v>2213.4</v>
      </c>
      <c r="H247" s="210">
        <v>1999.2000000000003</v>
      </c>
      <c r="I247" s="184">
        <v>2213.4</v>
      </c>
      <c r="J247" s="184">
        <v>2142</v>
      </c>
      <c r="K247" s="184">
        <v>2213.4</v>
      </c>
      <c r="L247" s="184">
        <v>2142</v>
      </c>
      <c r="M247" s="184">
        <v>2213.4</v>
      </c>
      <c r="N247" s="184">
        <v>0</v>
      </c>
      <c r="O247" s="184">
        <v>0</v>
      </c>
      <c r="P247" s="184">
        <v>0</v>
      </c>
      <c r="Q247" s="184">
        <v>0</v>
      </c>
      <c r="R247" s="185">
        <v>0</v>
      </c>
    </row>
    <row r="248" spans="2:18" x14ac:dyDescent="0.25">
      <c r="B248" s="137">
        <v>6</v>
      </c>
      <c r="C248" s="262" t="s">
        <v>120</v>
      </c>
      <c r="D248" s="188">
        <v>71.400000000000006</v>
      </c>
      <c r="E248" s="114">
        <v>1</v>
      </c>
      <c r="F248" s="184">
        <v>15136.800000000001</v>
      </c>
      <c r="G248" s="184">
        <v>2213.4</v>
      </c>
      <c r="H248" s="210">
        <v>1999.2000000000003</v>
      </c>
      <c r="I248" s="184">
        <v>2213.4</v>
      </c>
      <c r="J248" s="184">
        <v>2142</v>
      </c>
      <c r="K248" s="184">
        <v>2213.4</v>
      </c>
      <c r="L248" s="184">
        <v>2142</v>
      </c>
      <c r="M248" s="184">
        <v>2213.4</v>
      </c>
      <c r="N248" s="184">
        <v>0</v>
      </c>
      <c r="O248" s="184">
        <v>0</v>
      </c>
      <c r="P248" s="184">
        <v>0</v>
      </c>
      <c r="Q248" s="184">
        <v>0</v>
      </c>
      <c r="R248" s="185">
        <v>0</v>
      </c>
    </row>
    <row r="249" spans="2:18" x14ac:dyDescent="0.25">
      <c r="B249" s="137">
        <v>7</v>
      </c>
      <c r="C249" s="262" t="s">
        <v>60</v>
      </c>
      <c r="D249" s="188">
        <v>71.400000000000006</v>
      </c>
      <c r="E249" s="114">
        <v>9</v>
      </c>
      <c r="F249" s="184">
        <v>136231.20000000001</v>
      </c>
      <c r="G249" s="184">
        <v>19920.600000000002</v>
      </c>
      <c r="H249" s="210">
        <v>17992.8</v>
      </c>
      <c r="I249" s="184">
        <v>19920.600000000002</v>
      </c>
      <c r="J249" s="184">
        <v>19278</v>
      </c>
      <c r="K249" s="184">
        <v>19920.600000000002</v>
      </c>
      <c r="L249" s="184">
        <v>19278</v>
      </c>
      <c r="M249" s="184">
        <v>19920.600000000002</v>
      </c>
      <c r="N249" s="184">
        <v>0</v>
      </c>
      <c r="O249" s="184">
        <v>0</v>
      </c>
      <c r="P249" s="184">
        <v>0</v>
      </c>
      <c r="Q249" s="184">
        <v>0</v>
      </c>
      <c r="R249" s="185">
        <v>0</v>
      </c>
    </row>
    <row r="250" spans="2:18" x14ac:dyDescent="0.25">
      <c r="B250" s="232">
        <v>8</v>
      </c>
      <c r="C250" s="262" t="s">
        <v>89</v>
      </c>
      <c r="D250" s="188">
        <v>72.540000000000006</v>
      </c>
      <c r="E250" s="114">
        <v>3</v>
      </c>
      <c r="F250" s="184">
        <v>46135.44</v>
      </c>
      <c r="G250" s="184">
        <v>6746.22</v>
      </c>
      <c r="H250" s="210">
        <v>6093.3600000000006</v>
      </c>
      <c r="I250" s="184">
        <v>6746.22</v>
      </c>
      <c r="J250" s="184">
        <v>6528.6</v>
      </c>
      <c r="K250" s="184">
        <v>6746.22</v>
      </c>
      <c r="L250" s="184">
        <v>6528.6</v>
      </c>
      <c r="M250" s="184">
        <v>6746.22</v>
      </c>
      <c r="N250" s="184">
        <v>0</v>
      </c>
      <c r="O250" s="184">
        <v>0</v>
      </c>
      <c r="P250" s="184">
        <v>0</v>
      </c>
      <c r="Q250" s="184">
        <v>0</v>
      </c>
      <c r="R250" s="185">
        <v>0</v>
      </c>
    </row>
    <row r="251" spans="2:18" x14ac:dyDescent="0.25">
      <c r="B251" s="258">
        <v>9</v>
      </c>
      <c r="C251" s="262" t="s">
        <v>101</v>
      </c>
      <c r="D251" s="188">
        <v>77.59</v>
      </c>
      <c r="E251" s="114">
        <v>1</v>
      </c>
      <c r="F251" s="184">
        <v>16449.080000000002</v>
      </c>
      <c r="G251" s="184">
        <v>2405.29</v>
      </c>
      <c r="H251" s="210">
        <v>2172.52</v>
      </c>
      <c r="I251" s="184">
        <v>2405.29</v>
      </c>
      <c r="J251" s="184">
        <v>2327.7000000000003</v>
      </c>
      <c r="K251" s="184">
        <v>2405.29</v>
      </c>
      <c r="L251" s="184">
        <v>2327.7000000000003</v>
      </c>
      <c r="M251" s="184">
        <v>2405.29</v>
      </c>
      <c r="N251" s="184">
        <v>0</v>
      </c>
      <c r="O251" s="184">
        <v>0</v>
      </c>
      <c r="P251" s="184">
        <v>0</v>
      </c>
      <c r="Q251" s="184">
        <v>0</v>
      </c>
      <c r="R251" s="185">
        <v>0</v>
      </c>
    </row>
    <row r="252" spans="2:18" x14ac:dyDescent="0.25">
      <c r="B252" s="137">
        <v>10</v>
      </c>
      <c r="C252" s="262" t="s">
        <v>19</v>
      </c>
      <c r="D252" s="188">
        <v>71.400000000000006</v>
      </c>
      <c r="E252" s="114">
        <v>7</v>
      </c>
      <c r="F252" s="184">
        <v>105957.6</v>
      </c>
      <c r="G252" s="184">
        <v>15493.800000000003</v>
      </c>
      <c r="H252" s="210">
        <v>13994.400000000001</v>
      </c>
      <c r="I252" s="184">
        <v>15493.800000000003</v>
      </c>
      <c r="J252" s="184">
        <v>14994.000000000002</v>
      </c>
      <c r="K252" s="184">
        <v>15493.800000000003</v>
      </c>
      <c r="L252" s="184">
        <v>14994.000000000002</v>
      </c>
      <c r="M252" s="184">
        <v>15493.800000000003</v>
      </c>
      <c r="N252" s="184">
        <v>0</v>
      </c>
      <c r="O252" s="184">
        <v>0</v>
      </c>
      <c r="P252" s="184">
        <v>0</v>
      </c>
      <c r="Q252" s="184">
        <v>0</v>
      </c>
      <c r="R252" s="185">
        <v>0</v>
      </c>
    </row>
    <row r="253" spans="2:18" x14ac:dyDescent="0.25">
      <c r="B253" s="137">
        <v>11</v>
      </c>
      <c r="C253" s="260" t="s">
        <v>121</v>
      </c>
      <c r="D253" s="113">
        <v>73.59</v>
      </c>
      <c r="E253" s="114">
        <v>1</v>
      </c>
      <c r="F253" s="184">
        <v>15601.08</v>
      </c>
      <c r="G253" s="184">
        <v>2281.29</v>
      </c>
      <c r="H253" s="210">
        <v>2060.52</v>
      </c>
      <c r="I253" s="184">
        <v>2281.29</v>
      </c>
      <c r="J253" s="184">
        <v>2207.7000000000003</v>
      </c>
      <c r="K253" s="184">
        <v>2281.29</v>
      </c>
      <c r="L253" s="184">
        <v>2207.7000000000003</v>
      </c>
      <c r="M253" s="184">
        <v>2281.29</v>
      </c>
      <c r="N253" s="184">
        <v>0</v>
      </c>
      <c r="O253" s="184">
        <v>0</v>
      </c>
      <c r="P253" s="184">
        <v>0</v>
      </c>
      <c r="Q253" s="184">
        <v>0</v>
      </c>
      <c r="R253" s="185">
        <v>0</v>
      </c>
    </row>
    <row r="254" spans="2:18" x14ac:dyDescent="0.25">
      <c r="B254" s="232">
        <v>12</v>
      </c>
      <c r="C254" s="260" t="s">
        <v>39</v>
      </c>
      <c r="D254" s="113">
        <v>75.64</v>
      </c>
      <c r="E254" s="263">
        <v>1</v>
      </c>
      <c r="F254" s="184">
        <v>16035.68</v>
      </c>
      <c r="G254" s="184">
        <v>2344.84</v>
      </c>
      <c r="H254" s="210">
        <v>2117.92</v>
      </c>
      <c r="I254" s="184">
        <v>2344.84</v>
      </c>
      <c r="J254" s="184">
        <v>2269.1999999999998</v>
      </c>
      <c r="K254" s="184">
        <v>2344.84</v>
      </c>
      <c r="L254" s="184">
        <v>2269.1999999999998</v>
      </c>
      <c r="M254" s="184">
        <v>2344.84</v>
      </c>
      <c r="N254" s="184">
        <v>0</v>
      </c>
      <c r="O254" s="184">
        <v>0</v>
      </c>
      <c r="P254" s="184">
        <v>0</v>
      </c>
      <c r="Q254" s="184">
        <v>0</v>
      </c>
      <c r="R254" s="185">
        <v>0</v>
      </c>
    </row>
    <row r="255" spans="2:18" x14ac:dyDescent="0.25">
      <c r="B255" s="258">
        <v>13</v>
      </c>
      <c r="C255" s="260" t="s">
        <v>36</v>
      </c>
      <c r="D255" s="113">
        <v>71.400000000000006</v>
      </c>
      <c r="E255" s="114">
        <v>1</v>
      </c>
      <c r="F255" s="184">
        <v>15136.800000000001</v>
      </c>
      <c r="G255" s="184">
        <v>2213.4</v>
      </c>
      <c r="H255" s="210">
        <v>1999.2000000000003</v>
      </c>
      <c r="I255" s="184">
        <v>2213.4</v>
      </c>
      <c r="J255" s="184">
        <v>2142</v>
      </c>
      <c r="K255" s="184">
        <v>2213.4</v>
      </c>
      <c r="L255" s="184">
        <v>2142</v>
      </c>
      <c r="M255" s="184">
        <v>2213.4</v>
      </c>
      <c r="N255" s="184">
        <v>0</v>
      </c>
      <c r="O255" s="184">
        <v>0</v>
      </c>
      <c r="P255" s="184">
        <v>0</v>
      </c>
      <c r="Q255" s="184">
        <v>0</v>
      </c>
      <c r="R255" s="185">
        <v>0</v>
      </c>
    </row>
    <row r="256" spans="2:18" x14ac:dyDescent="0.25">
      <c r="B256" s="137">
        <v>14</v>
      </c>
      <c r="C256" s="260" t="s">
        <v>62</v>
      </c>
      <c r="D256" s="113">
        <v>78.25</v>
      </c>
      <c r="E256" s="114">
        <v>9</v>
      </c>
      <c r="F256" s="184">
        <v>149301</v>
      </c>
      <c r="G256" s="184">
        <v>21831.75</v>
      </c>
      <c r="H256" s="210">
        <v>19719</v>
      </c>
      <c r="I256" s="184">
        <v>21831.75</v>
      </c>
      <c r="J256" s="184">
        <v>21127.5</v>
      </c>
      <c r="K256" s="184">
        <v>21831.75</v>
      </c>
      <c r="L256" s="184">
        <v>21127.5</v>
      </c>
      <c r="M256" s="184">
        <v>21831.75</v>
      </c>
      <c r="N256" s="184">
        <v>0</v>
      </c>
      <c r="O256" s="184">
        <v>0</v>
      </c>
      <c r="P256" s="184">
        <v>0</v>
      </c>
      <c r="Q256" s="184">
        <v>0</v>
      </c>
      <c r="R256" s="185">
        <v>0</v>
      </c>
    </row>
    <row r="257" spans="2:18" x14ac:dyDescent="0.25">
      <c r="B257" s="137">
        <v>15</v>
      </c>
      <c r="C257" s="260" t="s">
        <v>63</v>
      </c>
      <c r="D257" s="113">
        <v>72.540000000000006</v>
      </c>
      <c r="E257" s="114">
        <v>1</v>
      </c>
      <c r="F257" s="184">
        <v>15378.480000000001</v>
      </c>
      <c r="G257" s="184">
        <v>2248.7400000000002</v>
      </c>
      <c r="H257" s="210">
        <v>2031.1200000000001</v>
      </c>
      <c r="I257" s="184">
        <v>2248.7400000000002</v>
      </c>
      <c r="J257" s="184">
        <v>2176.2000000000003</v>
      </c>
      <c r="K257" s="184">
        <v>2248.7400000000002</v>
      </c>
      <c r="L257" s="184">
        <v>2176.2000000000003</v>
      </c>
      <c r="M257" s="184">
        <v>2248.7400000000002</v>
      </c>
      <c r="N257" s="184">
        <v>0</v>
      </c>
      <c r="O257" s="184">
        <v>0</v>
      </c>
      <c r="P257" s="184">
        <v>0</v>
      </c>
      <c r="Q257" s="184">
        <v>0</v>
      </c>
      <c r="R257" s="185">
        <v>0</v>
      </c>
    </row>
    <row r="258" spans="2:18" x14ac:dyDescent="0.25">
      <c r="B258" s="232">
        <v>16</v>
      </c>
      <c r="C258" s="260" t="s">
        <v>86</v>
      </c>
      <c r="D258" s="113">
        <v>71.400000000000006</v>
      </c>
      <c r="E258" s="114">
        <v>2</v>
      </c>
      <c r="F258" s="184">
        <v>30273.600000000002</v>
      </c>
      <c r="G258" s="184">
        <v>4426.8</v>
      </c>
      <c r="H258" s="210">
        <v>3998.4000000000005</v>
      </c>
      <c r="I258" s="184">
        <v>4426.8</v>
      </c>
      <c r="J258" s="184">
        <v>4284</v>
      </c>
      <c r="K258" s="184">
        <v>4426.8</v>
      </c>
      <c r="L258" s="184">
        <v>4284</v>
      </c>
      <c r="M258" s="184">
        <v>4426.8</v>
      </c>
      <c r="N258" s="184">
        <v>0</v>
      </c>
      <c r="O258" s="184">
        <v>0</v>
      </c>
      <c r="P258" s="184">
        <v>0</v>
      </c>
      <c r="Q258" s="184">
        <v>0</v>
      </c>
      <c r="R258" s="185">
        <v>0</v>
      </c>
    </row>
    <row r="259" spans="2:18" ht="30" customHeight="1" x14ac:dyDescent="0.25">
      <c r="B259" s="258">
        <v>17</v>
      </c>
      <c r="C259" s="260" t="s">
        <v>65</v>
      </c>
      <c r="D259" s="113">
        <v>75.64</v>
      </c>
      <c r="E259" s="114">
        <v>1</v>
      </c>
      <c r="F259" s="184">
        <v>16035.68</v>
      </c>
      <c r="G259" s="184">
        <v>2344.84</v>
      </c>
      <c r="H259" s="210">
        <v>2117.92</v>
      </c>
      <c r="I259" s="184">
        <v>2344.84</v>
      </c>
      <c r="J259" s="184">
        <v>2269.1999999999998</v>
      </c>
      <c r="K259" s="184">
        <v>2344.84</v>
      </c>
      <c r="L259" s="184">
        <v>2269.1999999999998</v>
      </c>
      <c r="M259" s="184">
        <v>2344.84</v>
      </c>
      <c r="N259" s="184">
        <v>0</v>
      </c>
      <c r="O259" s="184">
        <v>0</v>
      </c>
      <c r="P259" s="184">
        <v>0</v>
      </c>
      <c r="Q259" s="184">
        <v>0</v>
      </c>
      <c r="R259" s="185">
        <v>0</v>
      </c>
    </row>
    <row r="260" spans="2:18" x14ac:dyDescent="0.25">
      <c r="B260" s="258">
        <v>18</v>
      </c>
      <c r="C260" s="260" t="s">
        <v>122</v>
      </c>
      <c r="D260" s="113">
        <v>72.540000000000006</v>
      </c>
      <c r="E260" s="114">
        <v>1</v>
      </c>
      <c r="F260" s="184">
        <v>15378.480000000001</v>
      </c>
      <c r="G260" s="184">
        <v>2248.7400000000002</v>
      </c>
      <c r="H260" s="210">
        <v>2031.1200000000001</v>
      </c>
      <c r="I260" s="184">
        <v>2248.7400000000002</v>
      </c>
      <c r="J260" s="184">
        <v>2176.2000000000003</v>
      </c>
      <c r="K260" s="184">
        <v>2248.7400000000002</v>
      </c>
      <c r="L260" s="184">
        <v>2176.2000000000003</v>
      </c>
      <c r="M260" s="184">
        <v>2248.7400000000002</v>
      </c>
      <c r="N260" s="184">
        <v>0</v>
      </c>
      <c r="O260" s="184">
        <v>0</v>
      </c>
      <c r="P260" s="184">
        <v>0</v>
      </c>
      <c r="Q260" s="184"/>
      <c r="R260" s="185">
        <v>0</v>
      </c>
    </row>
    <row r="261" spans="2:18" x14ac:dyDescent="0.25">
      <c r="B261" s="137">
        <v>19</v>
      </c>
      <c r="C261" s="260" t="s">
        <v>61</v>
      </c>
      <c r="D261" s="113">
        <v>80.86</v>
      </c>
      <c r="E261" s="114">
        <v>6</v>
      </c>
      <c r="F261" s="184">
        <v>102853.92</v>
      </c>
      <c r="G261" s="184">
        <v>15039.96</v>
      </c>
      <c r="H261" s="210">
        <v>13584.48</v>
      </c>
      <c r="I261" s="184">
        <v>15039.96</v>
      </c>
      <c r="J261" s="184">
        <v>14554.8</v>
      </c>
      <c r="K261" s="184">
        <v>15039.96</v>
      </c>
      <c r="L261" s="184">
        <v>14554.8</v>
      </c>
      <c r="M261" s="184">
        <v>15039.96</v>
      </c>
      <c r="N261" s="184">
        <v>0</v>
      </c>
      <c r="O261" s="184">
        <v>0</v>
      </c>
      <c r="P261" s="184">
        <v>0</v>
      </c>
      <c r="Q261" s="184">
        <v>0</v>
      </c>
      <c r="R261" s="185">
        <v>0</v>
      </c>
    </row>
    <row r="262" spans="2:18" ht="15.75" thickBot="1" x14ac:dyDescent="0.3">
      <c r="B262" s="235"/>
      <c r="C262" s="121" t="s">
        <v>51</v>
      </c>
      <c r="D262" s="122"/>
      <c r="E262" s="236"/>
      <c r="F262" s="264">
        <v>1126763.0799999998</v>
      </c>
      <c r="G262" s="124"/>
      <c r="H262" s="146"/>
      <c r="I262" s="126"/>
      <c r="J262" s="265"/>
      <c r="K262" s="265"/>
      <c r="L262" s="126"/>
      <c r="M262" s="265"/>
      <c r="N262" s="126"/>
      <c r="O262" s="126"/>
      <c r="P262" s="126"/>
      <c r="Q262" s="126"/>
      <c r="R262" s="266">
        <v>1126763.0799999998</v>
      </c>
    </row>
    <row r="263" spans="2:18" ht="51.75" x14ac:dyDescent="0.25">
      <c r="B263" s="267"/>
      <c r="C263" s="449" t="s">
        <v>123</v>
      </c>
      <c r="D263" s="269"/>
      <c r="E263" s="270"/>
      <c r="F263" s="271"/>
      <c r="G263" s="271"/>
      <c r="H263" s="271"/>
      <c r="I263" s="271"/>
      <c r="J263" s="271"/>
      <c r="K263" s="271"/>
      <c r="L263" s="271"/>
      <c r="M263" s="271"/>
      <c r="N263" s="131"/>
      <c r="O263" s="131"/>
      <c r="P263" s="131"/>
      <c r="Q263" s="131"/>
      <c r="R263" s="217"/>
    </row>
    <row r="264" spans="2:18" ht="15.75" thickBot="1" x14ac:dyDescent="0.3">
      <c r="B264" s="254"/>
      <c r="C264" s="501" t="s">
        <v>124</v>
      </c>
      <c r="D264" s="501"/>
      <c r="E264" s="272">
        <v>157</v>
      </c>
      <c r="F264" s="273">
        <v>4217152</v>
      </c>
      <c r="G264" s="273">
        <v>355851.17000000004</v>
      </c>
      <c r="H264" s="273">
        <v>321413.95999999996</v>
      </c>
      <c r="I264" s="273">
        <v>355851.17000000004</v>
      </c>
      <c r="J264" s="273">
        <v>344372.10000000003</v>
      </c>
      <c r="K264" s="273">
        <v>355851.17000000004</v>
      </c>
      <c r="L264" s="273">
        <v>344372.10000000003</v>
      </c>
      <c r="M264" s="273">
        <v>355851.17000000004</v>
      </c>
      <c r="N264" s="273">
        <v>0</v>
      </c>
      <c r="O264" s="273">
        <v>0</v>
      </c>
      <c r="P264" s="273">
        <v>0</v>
      </c>
      <c r="Q264" s="273">
        <v>0</v>
      </c>
      <c r="R264" s="274">
        <v>1783589.1600000001</v>
      </c>
    </row>
    <row r="265" spans="2:18" x14ac:dyDescent="0.25">
      <c r="B265" s="137"/>
      <c r="C265" s="455"/>
      <c r="D265" s="455"/>
      <c r="E265" s="453" t="s">
        <v>59</v>
      </c>
      <c r="F265" s="222">
        <v>0</v>
      </c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275"/>
    </row>
    <row r="266" spans="2:18" x14ac:dyDescent="0.25">
      <c r="B266" s="258">
        <v>1</v>
      </c>
      <c r="C266" s="178" t="s">
        <v>69</v>
      </c>
      <c r="D266" s="113">
        <v>72.540000000000006</v>
      </c>
      <c r="E266" s="114">
        <v>20</v>
      </c>
      <c r="F266" s="184">
        <v>307569.60000000003</v>
      </c>
      <c r="G266" s="184">
        <v>44974.8</v>
      </c>
      <c r="H266" s="210">
        <v>40622.400000000009</v>
      </c>
      <c r="I266" s="184">
        <v>44974.8</v>
      </c>
      <c r="J266" s="184">
        <v>43524.000000000007</v>
      </c>
      <c r="K266" s="184">
        <v>44974.8</v>
      </c>
      <c r="L266" s="184">
        <v>43524.000000000007</v>
      </c>
      <c r="M266" s="184">
        <v>44974.8</v>
      </c>
      <c r="N266" s="184">
        <v>0</v>
      </c>
      <c r="O266" s="184">
        <v>0</v>
      </c>
      <c r="P266" s="184">
        <v>0</v>
      </c>
      <c r="Q266" s="184">
        <v>0</v>
      </c>
      <c r="R266" s="185">
        <v>0</v>
      </c>
    </row>
    <row r="267" spans="2:18" x14ac:dyDescent="0.25">
      <c r="B267" s="137">
        <v>2</v>
      </c>
      <c r="C267" s="451" t="s">
        <v>84</v>
      </c>
      <c r="D267" s="113">
        <v>73.59</v>
      </c>
      <c r="E267" s="114">
        <v>17</v>
      </c>
      <c r="F267" s="184">
        <v>265218.36</v>
      </c>
      <c r="G267" s="184">
        <v>38781.93</v>
      </c>
      <c r="H267" s="210">
        <v>35028.839999999997</v>
      </c>
      <c r="I267" s="184">
        <v>38781.93</v>
      </c>
      <c r="J267" s="184">
        <v>37530.9</v>
      </c>
      <c r="K267" s="184">
        <v>38781.93</v>
      </c>
      <c r="L267" s="184">
        <v>37530.9</v>
      </c>
      <c r="M267" s="184">
        <v>38781.93</v>
      </c>
      <c r="N267" s="184">
        <v>0</v>
      </c>
      <c r="O267" s="184">
        <v>0</v>
      </c>
      <c r="P267" s="184">
        <v>0</v>
      </c>
      <c r="Q267" s="184">
        <v>0</v>
      </c>
      <c r="R267" s="185">
        <v>0</v>
      </c>
    </row>
    <row r="268" spans="2:18" x14ac:dyDescent="0.25">
      <c r="B268" s="137">
        <v>3</v>
      </c>
      <c r="C268" s="451" t="s">
        <v>85</v>
      </c>
      <c r="D268" s="113">
        <v>74.63</v>
      </c>
      <c r="E268" s="114">
        <v>13</v>
      </c>
      <c r="F268" s="184">
        <v>205680.28</v>
      </c>
      <c r="G268" s="184">
        <v>30075.89</v>
      </c>
      <c r="H268" s="210">
        <v>27165.32</v>
      </c>
      <c r="I268" s="184">
        <v>30075.89</v>
      </c>
      <c r="J268" s="184">
        <v>29105.699999999997</v>
      </c>
      <c r="K268" s="184">
        <v>30075.89</v>
      </c>
      <c r="L268" s="184">
        <v>29105.699999999997</v>
      </c>
      <c r="M268" s="184">
        <v>30075.89</v>
      </c>
      <c r="N268" s="184">
        <v>0</v>
      </c>
      <c r="O268" s="184">
        <v>0</v>
      </c>
      <c r="P268" s="184">
        <v>0</v>
      </c>
      <c r="Q268" s="184">
        <v>0</v>
      </c>
      <c r="R268" s="185">
        <v>0</v>
      </c>
    </row>
    <row r="269" spans="2:18" x14ac:dyDescent="0.25">
      <c r="B269" s="137">
        <v>5</v>
      </c>
      <c r="C269" s="451" t="s">
        <v>118</v>
      </c>
      <c r="D269" s="113">
        <v>71.400000000000006</v>
      </c>
      <c r="E269" s="114">
        <v>5</v>
      </c>
      <c r="F269" s="184">
        <v>75684</v>
      </c>
      <c r="G269" s="184">
        <v>11067</v>
      </c>
      <c r="H269" s="210">
        <v>9996</v>
      </c>
      <c r="I269" s="184">
        <v>11067</v>
      </c>
      <c r="J269" s="184">
        <v>10710</v>
      </c>
      <c r="K269" s="184">
        <v>11067</v>
      </c>
      <c r="L269" s="184">
        <v>10710</v>
      </c>
      <c r="M269" s="184">
        <v>11067</v>
      </c>
      <c r="N269" s="184">
        <v>0</v>
      </c>
      <c r="O269" s="184">
        <v>0</v>
      </c>
      <c r="P269" s="184">
        <v>0</v>
      </c>
      <c r="Q269" s="184">
        <v>0</v>
      </c>
      <c r="R269" s="185">
        <v>0</v>
      </c>
    </row>
    <row r="270" spans="2:18" x14ac:dyDescent="0.25">
      <c r="B270" s="137">
        <v>6</v>
      </c>
      <c r="C270" s="451" t="s">
        <v>119</v>
      </c>
      <c r="D270" s="113">
        <v>71.400000000000006</v>
      </c>
      <c r="E270" s="114">
        <v>1</v>
      </c>
      <c r="F270" s="184">
        <v>15136.800000000001</v>
      </c>
      <c r="G270" s="184">
        <v>2213.4</v>
      </c>
      <c r="H270" s="210">
        <v>1999.2000000000003</v>
      </c>
      <c r="I270" s="184">
        <v>2213.4</v>
      </c>
      <c r="J270" s="184">
        <v>2142</v>
      </c>
      <c r="K270" s="184">
        <v>2213.4</v>
      </c>
      <c r="L270" s="184">
        <v>2142</v>
      </c>
      <c r="M270" s="184">
        <v>2213.4</v>
      </c>
      <c r="N270" s="184">
        <v>0</v>
      </c>
      <c r="O270" s="184">
        <v>0</v>
      </c>
      <c r="P270" s="184">
        <v>0</v>
      </c>
      <c r="Q270" s="184">
        <v>0</v>
      </c>
      <c r="R270" s="185">
        <v>0</v>
      </c>
    </row>
    <row r="271" spans="2:18" x14ac:dyDescent="0.25">
      <c r="B271" s="137">
        <v>7</v>
      </c>
      <c r="C271" s="451" t="s">
        <v>60</v>
      </c>
      <c r="D271" s="113">
        <v>71.400000000000006</v>
      </c>
      <c r="E271" s="114">
        <v>4</v>
      </c>
      <c r="F271" s="184">
        <v>60547.200000000004</v>
      </c>
      <c r="G271" s="184">
        <v>8853.6</v>
      </c>
      <c r="H271" s="210">
        <v>7996.8000000000011</v>
      </c>
      <c r="I271" s="184">
        <v>8853.6</v>
      </c>
      <c r="J271" s="184">
        <v>8568</v>
      </c>
      <c r="K271" s="184">
        <v>8853.6</v>
      </c>
      <c r="L271" s="184">
        <v>8568</v>
      </c>
      <c r="M271" s="184">
        <v>8853.6</v>
      </c>
      <c r="N271" s="184">
        <v>0</v>
      </c>
      <c r="O271" s="184">
        <v>0</v>
      </c>
      <c r="P271" s="184">
        <v>0</v>
      </c>
      <c r="Q271" s="184">
        <v>0</v>
      </c>
      <c r="R271" s="185">
        <v>0</v>
      </c>
    </row>
    <row r="272" spans="2:18" x14ac:dyDescent="0.25">
      <c r="B272" s="137">
        <v>8</v>
      </c>
      <c r="C272" s="451" t="s">
        <v>112</v>
      </c>
      <c r="D272" s="113">
        <v>73.59</v>
      </c>
      <c r="E272" s="114">
        <v>4</v>
      </c>
      <c r="F272" s="184">
        <v>62404.32</v>
      </c>
      <c r="G272" s="184">
        <v>9125.16</v>
      </c>
      <c r="H272" s="210">
        <v>8242.08</v>
      </c>
      <c r="I272" s="184">
        <v>9125.16</v>
      </c>
      <c r="J272" s="184">
        <v>8830.8000000000011</v>
      </c>
      <c r="K272" s="184">
        <v>9125.16</v>
      </c>
      <c r="L272" s="184">
        <v>8830.8000000000011</v>
      </c>
      <c r="M272" s="184">
        <v>9125.16</v>
      </c>
      <c r="N272" s="184">
        <v>0</v>
      </c>
      <c r="O272" s="184">
        <v>0</v>
      </c>
      <c r="P272" s="184">
        <v>0</v>
      </c>
      <c r="Q272" s="184">
        <v>0</v>
      </c>
      <c r="R272" s="185">
        <v>0</v>
      </c>
    </row>
    <row r="273" spans="2:18" x14ac:dyDescent="0.25">
      <c r="B273" s="137">
        <v>9</v>
      </c>
      <c r="C273" s="451" t="s">
        <v>76</v>
      </c>
      <c r="D273" s="113">
        <v>74.63</v>
      </c>
      <c r="E273" s="114">
        <v>1</v>
      </c>
      <c r="F273" s="184">
        <v>15821.56</v>
      </c>
      <c r="G273" s="184">
        <v>2313.5299999999997</v>
      </c>
      <c r="H273" s="210">
        <v>2089.64</v>
      </c>
      <c r="I273" s="184">
        <v>2313.5299999999997</v>
      </c>
      <c r="J273" s="184">
        <v>2238.8999999999996</v>
      </c>
      <c r="K273" s="184">
        <v>2313.5299999999997</v>
      </c>
      <c r="L273" s="184">
        <v>2238.8999999999996</v>
      </c>
      <c r="M273" s="184">
        <v>2313.5299999999997</v>
      </c>
      <c r="N273" s="184">
        <v>0</v>
      </c>
      <c r="O273" s="184">
        <v>0</v>
      </c>
      <c r="P273" s="184">
        <v>0</v>
      </c>
      <c r="Q273" s="184">
        <v>0</v>
      </c>
      <c r="R273" s="185">
        <v>0</v>
      </c>
    </row>
    <row r="274" spans="2:18" x14ac:dyDescent="0.25">
      <c r="B274" s="137">
        <v>10</v>
      </c>
      <c r="C274" s="451" t="s">
        <v>125</v>
      </c>
      <c r="D274" s="113">
        <v>72.540000000000006</v>
      </c>
      <c r="E274" s="114">
        <v>1</v>
      </c>
      <c r="F274" s="184">
        <v>15378.480000000001</v>
      </c>
      <c r="G274" s="184">
        <v>2248.7400000000002</v>
      </c>
      <c r="H274" s="210">
        <v>2031.1200000000001</v>
      </c>
      <c r="I274" s="184">
        <v>2248.7400000000002</v>
      </c>
      <c r="J274" s="184">
        <v>2176.2000000000003</v>
      </c>
      <c r="K274" s="184">
        <v>2248.7400000000002</v>
      </c>
      <c r="L274" s="184">
        <v>2176.2000000000003</v>
      </c>
      <c r="M274" s="184">
        <v>2248.7400000000002</v>
      </c>
      <c r="N274" s="184">
        <v>0</v>
      </c>
      <c r="O274" s="184">
        <v>0</v>
      </c>
      <c r="P274" s="184">
        <v>0</v>
      </c>
      <c r="Q274" s="184">
        <v>0</v>
      </c>
      <c r="R274" s="185">
        <v>0</v>
      </c>
    </row>
    <row r="275" spans="2:18" x14ac:dyDescent="0.25">
      <c r="B275" s="137">
        <v>11</v>
      </c>
      <c r="C275" s="451" t="s">
        <v>19</v>
      </c>
      <c r="D275" s="113">
        <v>71.400000000000006</v>
      </c>
      <c r="E275" s="114">
        <v>2</v>
      </c>
      <c r="F275" s="184">
        <v>30273.600000000002</v>
      </c>
      <c r="G275" s="184">
        <v>4426.8</v>
      </c>
      <c r="H275" s="210">
        <v>3998.4000000000005</v>
      </c>
      <c r="I275" s="184">
        <v>4426.8</v>
      </c>
      <c r="J275" s="184">
        <v>4284</v>
      </c>
      <c r="K275" s="184">
        <v>4426.8</v>
      </c>
      <c r="L275" s="184">
        <v>4284</v>
      </c>
      <c r="M275" s="184">
        <v>4426.8</v>
      </c>
      <c r="N275" s="184">
        <v>0</v>
      </c>
      <c r="O275" s="184">
        <v>0</v>
      </c>
      <c r="P275" s="184">
        <v>0</v>
      </c>
      <c r="Q275" s="184">
        <v>0</v>
      </c>
      <c r="R275" s="185">
        <v>0</v>
      </c>
    </row>
    <row r="276" spans="2:18" x14ac:dyDescent="0.25">
      <c r="B276" s="137">
        <v>12</v>
      </c>
      <c r="C276" s="451" t="s">
        <v>103</v>
      </c>
      <c r="D276" s="113">
        <v>80.86</v>
      </c>
      <c r="E276" s="114">
        <v>1</v>
      </c>
      <c r="F276" s="184">
        <v>17142.32</v>
      </c>
      <c r="G276" s="184">
        <v>2506.66</v>
      </c>
      <c r="H276" s="210">
        <v>2264.08</v>
      </c>
      <c r="I276" s="184">
        <v>2506.66</v>
      </c>
      <c r="J276" s="184">
        <v>2425.8000000000002</v>
      </c>
      <c r="K276" s="184">
        <v>2506.66</v>
      </c>
      <c r="L276" s="184">
        <v>2425.8000000000002</v>
      </c>
      <c r="M276" s="184">
        <v>2506.66</v>
      </c>
      <c r="N276" s="184">
        <v>0</v>
      </c>
      <c r="O276" s="184">
        <v>0</v>
      </c>
      <c r="P276" s="184">
        <v>0</v>
      </c>
      <c r="Q276" s="184">
        <v>0</v>
      </c>
      <c r="R276" s="185">
        <v>0</v>
      </c>
    </row>
    <row r="277" spans="2:18" x14ac:dyDescent="0.25">
      <c r="B277" s="137">
        <v>13</v>
      </c>
      <c r="C277" s="451" t="s">
        <v>62</v>
      </c>
      <c r="D277" s="113">
        <v>78.25</v>
      </c>
      <c r="E277" s="114">
        <v>20</v>
      </c>
      <c r="F277" s="184">
        <v>331780</v>
      </c>
      <c r="G277" s="184">
        <v>48515</v>
      </c>
      <c r="H277" s="210">
        <v>43820</v>
      </c>
      <c r="I277" s="184">
        <v>48515</v>
      </c>
      <c r="J277" s="184">
        <v>46950</v>
      </c>
      <c r="K277" s="184">
        <v>48515</v>
      </c>
      <c r="L277" s="184">
        <v>46950</v>
      </c>
      <c r="M277" s="184">
        <v>48515</v>
      </c>
      <c r="N277" s="184">
        <v>0</v>
      </c>
      <c r="O277" s="184">
        <v>0</v>
      </c>
      <c r="P277" s="184">
        <v>0</v>
      </c>
      <c r="Q277" s="184">
        <v>0</v>
      </c>
      <c r="R277" s="185">
        <v>0</v>
      </c>
    </row>
    <row r="278" spans="2:18" x14ac:dyDescent="0.25">
      <c r="B278" s="137">
        <v>14</v>
      </c>
      <c r="C278" s="451" t="s">
        <v>46</v>
      </c>
      <c r="D278" s="113">
        <v>72.540000000000006</v>
      </c>
      <c r="E278" s="114">
        <v>2</v>
      </c>
      <c r="F278" s="184">
        <v>30756.960000000003</v>
      </c>
      <c r="G278" s="184">
        <v>4497.4800000000005</v>
      </c>
      <c r="H278" s="210">
        <v>4062.2400000000002</v>
      </c>
      <c r="I278" s="184">
        <v>4497.4800000000005</v>
      </c>
      <c r="J278" s="184">
        <v>4352.4000000000005</v>
      </c>
      <c r="K278" s="184">
        <v>4497.4800000000005</v>
      </c>
      <c r="L278" s="184">
        <v>4352.4000000000005</v>
      </c>
      <c r="M278" s="184">
        <v>4497.4800000000005</v>
      </c>
      <c r="N278" s="184">
        <v>0</v>
      </c>
      <c r="O278" s="184">
        <v>0</v>
      </c>
      <c r="P278" s="184">
        <v>0</v>
      </c>
      <c r="Q278" s="184">
        <v>0</v>
      </c>
      <c r="R278" s="185">
        <v>0</v>
      </c>
    </row>
    <row r="279" spans="2:18" x14ac:dyDescent="0.25">
      <c r="B279" s="137">
        <v>16</v>
      </c>
      <c r="C279" s="454" t="s">
        <v>79</v>
      </c>
      <c r="D279" s="188">
        <v>71.400000000000006</v>
      </c>
      <c r="E279" s="114">
        <v>38</v>
      </c>
      <c r="F279" s="184">
        <v>575198.4</v>
      </c>
      <c r="G279" s="184">
        <v>84109.200000000012</v>
      </c>
      <c r="H279" s="210">
        <v>75969.600000000006</v>
      </c>
      <c r="I279" s="184">
        <v>84109.200000000012</v>
      </c>
      <c r="J279" s="184">
        <v>81396.000000000015</v>
      </c>
      <c r="K279" s="184">
        <v>84109.200000000012</v>
      </c>
      <c r="L279" s="184">
        <v>81396.000000000015</v>
      </c>
      <c r="M279" s="184">
        <v>84109.200000000012</v>
      </c>
      <c r="N279" s="184">
        <v>0</v>
      </c>
      <c r="O279" s="184">
        <v>0</v>
      </c>
      <c r="P279" s="184">
        <v>0</v>
      </c>
      <c r="Q279" s="184">
        <v>0</v>
      </c>
      <c r="R279" s="185">
        <v>0</v>
      </c>
    </row>
    <row r="280" spans="2:18" x14ac:dyDescent="0.25">
      <c r="B280" s="137">
        <v>17</v>
      </c>
      <c r="C280" s="451" t="s">
        <v>86</v>
      </c>
      <c r="D280" s="113">
        <v>71.400000000000006</v>
      </c>
      <c r="E280" s="114">
        <v>26</v>
      </c>
      <c r="F280" s="184">
        <v>393556.80000000005</v>
      </c>
      <c r="G280" s="184">
        <v>57548.4</v>
      </c>
      <c r="H280" s="210">
        <v>51979.200000000004</v>
      </c>
      <c r="I280" s="184">
        <v>57548.4</v>
      </c>
      <c r="J280" s="184">
        <v>55692</v>
      </c>
      <c r="K280" s="184">
        <v>57548.4</v>
      </c>
      <c r="L280" s="184">
        <v>55692</v>
      </c>
      <c r="M280" s="184">
        <v>57548.4</v>
      </c>
      <c r="N280" s="184">
        <v>0</v>
      </c>
      <c r="O280" s="184">
        <v>0</v>
      </c>
      <c r="P280" s="184">
        <v>0</v>
      </c>
      <c r="Q280" s="184">
        <v>0</v>
      </c>
      <c r="R280" s="185">
        <v>0</v>
      </c>
    </row>
    <row r="281" spans="2:18" ht="32.25" customHeight="1" x14ac:dyDescent="0.25">
      <c r="B281" s="137"/>
      <c r="C281" s="451" t="s">
        <v>80</v>
      </c>
      <c r="D281" s="113">
        <v>72.540000000000006</v>
      </c>
      <c r="E281" s="114">
        <v>1</v>
      </c>
      <c r="F281" s="184">
        <v>15378.480000000001</v>
      </c>
      <c r="G281" s="184">
        <v>2248.7400000000002</v>
      </c>
      <c r="H281" s="210">
        <v>2031.1200000000001</v>
      </c>
      <c r="I281" s="184">
        <v>2248.7400000000002</v>
      </c>
      <c r="J281" s="184">
        <v>2176.2000000000003</v>
      </c>
      <c r="K281" s="184">
        <v>2248.7400000000002</v>
      </c>
      <c r="L281" s="184">
        <v>2176.2000000000003</v>
      </c>
      <c r="M281" s="184">
        <v>2248.7400000000002</v>
      </c>
      <c r="N281" s="184">
        <v>0</v>
      </c>
      <c r="O281" s="184">
        <v>0</v>
      </c>
      <c r="P281" s="184">
        <v>0</v>
      </c>
      <c r="Q281" s="184">
        <v>0</v>
      </c>
      <c r="R281" s="185">
        <v>0</v>
      </c>
    </row>
    <row r="282" spans="2:18" ht="27" customHeight="1" x14ac:dyDescent="0.25">
      <c r="B282" s="137">
        <v>19</v>
      </c>
      <c r="C282" s="451" t="s">
        <v>65</v>
      </c>
      <c r="D282" s="113">
        <v>75.64</v>
      </c>
      <c r="E282" s="114">
        <v>1</v>
      </c>
      <c r="F282" s="184">
        <v>16035.68</v>
      </c>
      <c r="G282" s="184">
        <v>2344.84</v>
      </c>
      <c r="H282" s="210">
        <v>2117.92</v>
      </c>
      <c r="I282" s="184">
        <v>2344.84</v>
      </c>
      <c r="J282" s="184">
        <v>2269.1999999999998</v>
      </c>
      <c r="K282" s="184">
        <v>2344.84</v>
      </c>
      <c r="L282" s="184">
        <v>2269.1999999999998</v>
      </c>
      <c r="M282" s="184">
        <v>2344.84</v>
      </c>
      <c r="N282" s="184">
        <v>0</v>
      </c>
      <c r="O282" s="184">
        <v>0</v>
      </c>
      <c r="P282" s="184">
        <v>0</v>
      </c>
      <c r="Q282" s="184">
        <v>0</v>
      </c>
      <c r="R282" s="185">
        <v>0</v>
      </c>
    </row>
    <row r="283" spans="2:18" ht="15.75" thickBot="1" x14ac:dyDescent="0.3">
      <c r="B283" s="235"/>
      <c r="C283" s="121" t="s">
        <v>51</v>
      </c>
      <c r="D283" s="122"/>
      <c r="E283" s="236"/>
      <c r="F283" s="126">
        <v>1783589.1600000001</v>
      </c>
      <c r="G283" s="124"/>
      <c r="H283" s="125"/>
      <c r="I283" s="126"/>
      <c r="J283" s="265"/>
      <c r="K283" s="126"/>
      <c r="L283" s="265"/>
      <c r="M283" s="126"/>
      <c r="N283" s="126"/>
      <c r="O283" s="126"/>
      <c r="P283" s="126"/>
      <c r="Q283" s="126"/>
      <c r="R283" s="128">
        <v>1783589.1600000001</v>
      </c>
    </row>
    <row r="284" spans="2:18" ht="15.75" thickBot="1" x14ac:dyDescent="0.3">
      <c r="B284" s="276"/>
      <c r="C284" s="277" t="s">
        <v>126</v>
      </c>
      <c r="D284" s="278"/>
      <c r="E284" s="279">
        <v>0</v>
      </c>
      <c r="F284" s="280">
        <v>0</v>
      </c>
      <c r="G284" s="280">
        <v>0</v>
      </c>
      <c r="H284" s="280">
        <v>0</v>
      </c>
      <c r="I284" s="280">
        <v>0</v>
      </c>
      <c r="J284" s="280">
        <v>0</v>
      </c>
      <c r="K284" s="280">
        <v>0</v>
      </c>
      <c r="L284" s="280">
        <v>0</v>
      </c>
      <c r="M284" s="280">
        <v>0</v>
      </c>
      <c r="N284" s="280">
        <v>0</v>
      </c>
      <c r="O284" s="280">
        <v>0</v>
      </c>
      <c r="P284" s="280">
        <v>0</v>
      </c>
      <c r="Q284" s="280">
        <v>0</v>
      </c>
      <c r="R284" s="281">
        <v>0</v>
      </c>
    </row>
    <row r="285" spans="2:18" x14ac:dyDescent="0.25">
      <c r="B285" s="267"/>
      <c r="C285" s="484" t="s">
        <v>71</v>
      </c>
      <c r="D285" s="484"/>
      <c r="E285" s="282"/>
      <c r="F285" s="283"/>
      <c r="G285" s="283"/>
      <c r="H285" s="283"/>
      <c r="I285" s="283"/>
      <c r="J285" s="283"/>
      <c r="K285" s="283"/>
      <c r="L285" s="283"/>
      <c r="M285" s="283"/>
      <c r="N285" s="283"/>
      <c r="O285" s="283"/>
      <c r="P285" s="283"/>
      <c r="Q285" s="283"/>
      <c r="R285" s="284"/>
    </row>
    <row r="286" spans="2:18" ht="15.75" thickBot="1" x14ac:dyDescent="0.3">
      <c r="B286" s="254"/>
      <c r="C286" s="501" t="s">
        <v>127</v>
      </c>
      <c r="D286" s="501"/>
      <c r="E286" s="285">
        <v>0</v>
      </c>
      <c r="F286" s="256">
        <v>0</v>
      </c>
      <c r="G286" s="256">
        <v>0</v>
      </c>
      <c r="H286" s="256">
        <v>0</v>
      </c>
      <c r="I286" s="256">
        <v>0</v>
      </c>
      <c r="J286" s="256">
        <v>0</v>
      </c>
      <c r="K286" s="256">
        <v>0</v>
      </c>
      <c r="L286" s="256">
        <v>0</v>
      </c>
      <c r="M286" s="256">
        <v>0</v>
      </c>
      <c r="N286" s="256">
        <v>0</v>
      </c>
      <c r="O286" s="256">
        <v>0</v>
      </c>
      <c r="P286" s="256">
        <v>0</v>
      </c>
      <c r="Q286" s="256">
        <v>0</v>
      </c>
      <c r="R286" s="257">
        <v>0</v>
      </c>
    </row>
    <row r="287" spans="2:18" x14ac:dyDescent="0.25">
      <c r="B287" s="286"/>
      <c r="C287" s="502" t="s">
        <v>128</v>
      </c>
      <c r="D287" s="503"/>
      <c r="E287" s="287">
        <v>0</v>
      </c>
      <c r="F287" s="288">
        <v>0</v>
      </c>
      <c r="G287" s="288">
        <v>0</v>
      </c>
      <c r="H287" s="288">
        <v>0</v>
      </c>
      <c r="I287" s="288">
        <v>0</v>
      </c>
      <c r="J287" s="288">
        <v>0</v>
      </c>
      <c r="K287" s="288">
        <v>0</v>
      </c>
      <c r="L287" s="288">
        <v>0</v>
      </c>
      <c r="M287" s="288">
        <v>0</v>
      </c>
      <c r="N287" s="288">
        <v>0</v>
      </c>
      <c r="O287" s="288">
        <v>0</v>
      </c>
      <c r="P287" s="288">
        <v>0</v>
      </c>
      <c r="Q287" s="288">
        <v>0</v>
      </c>
      <c r="R287" s="289">
        <v>0</v>
      </c>
    </row>
    <row r="288" spans="2:18" x14ac:dyDescent="0.25">
      <c r="B288" s="290"/>
      <c r="C288" s="291"/>
      <c r="D288" s="292"/>
      <c r="E288" s="293"/>
      <c r="F288" s="294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3"/>
    </row>
    <row r="289" spans="2:18" x14ac:dyDescent="0.25">
      <c r="B289" s="137"/>
      <c r="C289" s="448" t="s">
        <v>51</v>
      </c>
      <c r="D289" s="113"/>
      <c r="E289" s="147"/>
      <c r="F289" s="116">
        <v>0</v>
      </c>
      <c r="G289" s="149"/>
      <c r="H289" s="117"/>
      <c r="I289" s="116"/>
      <c r="J289" s="116"/>
      <c r="K289" s="116"/>
      <c r="L289" s="116"/>
      <c r="M289" s="116"/>
      <c r="N289" s="116"/>
      <c r="O289" s="116"/>
      <c r="P289" s="116"/>
      <c r="Q289" s="116"/>
      <c r="R289" s="118">
        <v>0</v>
      </c>
    </row>
    <row r="290" spans="2:18" x14ac:dyDescent="0.25">
      <c r="B290" s="137"/>
      <c r="C290" s="504" t="s">
        <v>129</v>
      </c>
      <c r="D290" s="505"/>
      <c r="E290" s="147"/>
      <c r="F290" s="116"/>
      <c r="G290" s="116"/>
      <c r="H290" s="117"/>
      <c r="I290" s="116"/>
      <c r="J290" s="116"/>
      <c r="K290" s="116"/>
      <c r="L290" s="116"/>
      <c r="M290" s="116"/>
      <c r="N290" s="116"/>
      <c r="O290" s="116"/>
      <c r="P290" s="116"/>
      <c r="Q290" s="116"/>
      <c r="R290" s="118"/>
    </row>
    <row r="291" spans="2:18" x14ac:dyDescent="0.25">
      <c r="B291" s="258"/>
      <c r="C291" s="506"/>
      <c r="D291" s="507"/>
      <c r="E291" s="296">
        <v>0</v>
      </c>
      <c r="F291" s="297">
        <v>0</v>
      </c>
      <c r="G291" s="297">
        <v>0</v>
      </c>
      <c r="H291" s="297">
        <v>0</v>
      </c>
      <c r="I291" s="297">
        <v>0</v>
      </c>
      <c r="J291" s="297">
        <v>0</v>
      </c>
      <c r="K291" s="297">
        <v>0</v>
      </c>
      <c r="L291" s="297">
        <v>0</v>
      </c>
      <c r="M291" s="297">
        <v>0</v>
      </c>
      <c r="N291" s="297">
        <v>0</v>
      </c>
      <c r="O291" s="297">
        <v>0</v>
      </c>
      <c r="P291" s="297">
        <v>0</v>
      </c>
      <c r="Q291" s="297">
        <v>0</v>
      </c>
      <c r="R291" s="298">
        <v>0</v>
      </c>
    </row>
    <row r="292" spans="2:18" x14ac:dyDescent="0.25">
      <c r="B292" s="137"/>
      <c r="C292" s="291"/>
      <c r="D292" s="292"/>
      <c r="E292" s="293"/>
      <c r="F292" s="294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3"/>
    </row>
    <row r="293" spans="2:18" x14ac:dyDescent="0.25">
      <c r="B293" s="137"/>
      <c r="C293" s="448" t="s">
        <v>51</v>
      </c>
      <c r="D293" s="113"/>
      <c r="E293" s="147"/>
      <c r="F293" s="116">
        <v>0</v>
      </c>
      <c r="G293" s="149"/>
      <c r="H293" s="117"/>
      <c r="I293" s="116"/>
      <c r="J293" s="116"/>
      <c r="K293" s="116"/>
      <c r="L293" s="116"/>
      <c r="M293" s="116"/>
      <c r="N293" s="116"/>
      <c r="O293" s="116"/>
      <c r="P293" s="116"/>
      <c r="Q293" s="116"/>
      <c r="R293" s="118">
        <v>0</v>
      </c>
    </row>
    <row r="294" spans="2:18" ht="33.75" customHeight="1" x14ac:dyDescent="0.25">
      <c r="B294" s="299"/>
      <c r="C294" s="504" t="s">
        <v>130</v>
      </c>
      <c r="D294" s="505"/>
      <c r="E294" s="300"/>
      <c r="F294" s="230"/>
      <c r="G294" s="230"/>
      <c r="H294" s="231"/>
      <c r="I294" s="230"/>
      <c r="J294" s="230"/>
      <c r="K294" s="230"/>
      <c r="L294" s="230"/>
      <c r="M294" s="230"/>
      <c r="N294" s="230"/>
      <c r="O294" s="230"/>
      <c r="P294" s="230"/>
      <c r="Q294" s="230"/>
      <c r="R294" s="301"/>
    </row>
    <row r="295" spans="2:18" x14ac:dyDescent="0.25">
      <c r="B295" s="299"/>
      <c r="C295" s="506"/>
      <c r="D295" s="507"/>
      <c r="E295" s="302">
        <v>0</v>
      </c>
      <c r="F295" s="297">
        <v>0</v>
      </c>
      <c r="G295" s="297">
        <v>0</v>
      </c>
      <c r="H295" s="297">
        <v>0</v>
      </c>
      <c r="I295" s="297">
        <v>0</v>
      </c>
      <c r="J295" s="297">
        <v>0</v>
      </c>
      <c r="K295" s="297">
        <v>0</v>
      </c>
      <c r="L295" s="297">
        <v>0</v>
      </c>
      <c r="M295" s="297">
        <v>0</v>
      </c>
      <c r="N295" s="297">
        <v>0</v>
      </c>
      <c r="O295" s="297">
        <v>0</v>
      </c>
      <c r="P295" s="297">
        <v>0</v>
      </c>
      <c r="Q295" s="297">
        <v>0</v>
      </c>
      <c r="R295" s="298">
        <v>0</v>
      </c>
    </row>
    <row r="296" spans="2:18" x14ac:dyDescent="0.25">
      <c r="B296" s="137"/>
      <c r="C296" s="291"/>
      <c r="D296" s="292"/>
      <c r="E296" s="293"/>
      <c r="F296" s="294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3"/>
    </row>
    <row r="297" spans="2:18" x14ac:dyDescent="0.25">
      <c r="B297" s="137"/>
      <c r="C297" s="448" t="s">
        <v>51</v>
      </c>
      <c r="D297" s="113"/>
      <c r="E297" s="147"/>
      <c r="F297" s="116">
        <v>0</v>
      </c>
      <c r="G297" s="149"/>
      <c r="H297" s="156"/>
      <c r="I297" s="116"/>
      <c r="J297" s="116"/>
      <c r="K297" s="116"/>
      <c r="L297" s="119"/>
      <c r="M297" s="116"/>
      <c r="N297" s="116"/>
      <c r="O297" s="116"/>
      <c r="P297" s="116"/>
      <c r="Q297" s="116"/>
      <c r="R297" s="118">
        <v>0</v>
      </c>
    </row>
    <row r="298" spans="2:18" x14ac:dyDescent="0.25">
      <c r="B298" s="299"/>
      <c r="C298" s="303"/>
      <c r="D298" s="304"/>
      <c r="E298" s="300"/>
      <c r="F298" s="230"/>
      <c r="G298" s="230"/>
      <c r="H298" s="305"/>
      <c r="I298" s="230"/>
      <c r="J298" s="230"/>
      <c r="K298" s="230"/>
      <c r="L298" s="306"/>
      <c r="M298" s="230"/>
      <c r="N298" s="230"/>
      <c r="O298" s="230"/>
      <c r="P298" s="230"/>
      <c r="Q298" s="230"/>
      <c r="R298" s="301"/>
    </row>
    <row r="299" spans="2:18" x14ac:dyDescent="0.25">
      <c r="B299" s="299"/>
      <c r="C299" s="571" t="s">
        <v>131</v>
      </c>
      <c r="D299" s="572"/>
      <c r="E299" s="302">
        <v>0</v>
      </c>
      <c r="F299" s="297">
        <v>0</v>
      </c>
      <c r="G299" s="297">
        <v>0</v>
      </c>
      <c r="H299" s="297">
        <v>0</v>
      </c>
      <c r="I299" s="297">
        <v>0</v>
      </c>
      <c r="J299" s="297">
        <v>0</v>
      </c>
      <c r="K299" s="297">
        <v>0</v>
      </c>
      <c r="L299" s="297">
        <v>0</v>
      </c>
      <c r="M299" s="297">
        <v>0</v>
      </c>
      <c r="N299" s="297">
        <v>0</v>
      </c>
      <c r="O299" s="297">
        <v>0</v>
      </c>
      <c r="P299" s="297">
        <v>0</v>
      </c>
      <c r="Q299" s="297">
        <v>0</v>
      </c>
      <c r="R299" s="298">
        <v>0</v>
      </c>
    </row>
    <row r="300" spans="2:18" x14ac:dyDescent="0.25">
      <c r="B300" s="137"/>
      <c r="C300" s="291"/>
      <c r="D300" s="292"/>
      <c r="E300" s="293"/>
      <c r="F300" s="294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3"/>
    </row>
    <row r="301" spans="2:18" x14ac:dyDescent="0.25">
      <c r="B301" s="137"/>
      <c r="C301" s="448" t="s">
        <v>51</v>
      </c>
      <c r="D301" s="113"/>
      <c r="E301" s="147"/>
      <c r="F301" s="116">
        <v>0</v>
      </c>
      <c r="G301" s="149"/>
      <c r="H301" s="156"/>
      <c r="I301" s="116"/>
      <c r="J301" s="116"/>
      <c r="K301" s="116"/>
      <c r="L301" s="119"/>
      <c r="M301" s="116"/>
      <c r="N301" s="116"/>
      <c r="O301" s="116"/>
      <c r="P301" s="116"/>
      <c r="Q301" s="116"/>
      <c r="R301" s="118">
        <v>0</v>
      </c>
    </row>
    <row r="302" spans="2:18" x14ac:dyDescent="0.25">
      <c r="B302" s="299"/>
      <c r="C302" s="510" t="s">
        <v>132</v>
      </c>
      <c r="D302" s="511"/>
      <c r="E302" s="300"/>
      <c r="F302" s="230"/>
      <c r="G302" s="306"/>
      <c r="H302" s="305"/>
      <c r="I302" s="230"/>
      <c r="J302" s="230"/>
      <c r="K302" s="230"/>
      <c r="L302" s="306"/>
      <c r="M302" s="230"/>
      <c r="N302" s="230"/>
      <c r="O302" s="230"/>
      <c r="P302" s="230"/>
      <c r="Q302" s="230"/>
      <c r="R302" s="301"/>
    </row>
    <row r="303" spans="2:18" x14ac:dyDescent="0.25">
      <c r="B303" s="299"/>
      <c r="C303" s="512"/>
      <c r="D303" s="513"/>
      <c r="E303" s="296">
        <v>0</v>
      </c>
      <c r="F303" s="297">
        <v>0</v>
      </c>
      <c r="G303" s="297">
        <v>0</v>
      </c>
      <c r="H303" s="297">
        <v>0</v>
      </c>
      <c r="I303" s="297">
        <v>0</v>
      </c>
      <c r="J303" s="297">
        <v>0</v>
      </c>
      <c r="K303" s="297">
        <v>0</v>
      </c>
      <c r="L303" s="297">
        <v>0</v>
      </c>
      <c r="M303" s="297">
        <v>0</v>
      </c>
      <c r="N303" s="297">
        <v>0</v>
      </c>
      <c r="O303" s="297">
        <v>0</v>
      </c>
      <c r="P303" s="297">
        <v>0</v>
      </c>
      <c r="Q303" s="297">
        <v>0</v>
      </c>
      <c r="R303" s="298">
        <v>0</v>
      </c>
    </row>
    <row r="304" spans="2:18" x14ac:dyDescent="0.25">
      <c r="B304" s="137"/>
      <c r="C304" s="291"/>
      <c r="D304" s="292"/>
      <c r="E304" s="293"/>
      <c r="F304" s="294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3"/>
    </row>
    <row r="305" spans="2:18" x14ac:dyDescent="0.25">
      <c r="B305" s="137"/>
      <c r="C305" s="448" t="s">
        <v>51</v>
      </c>
      <c r="D305" s="113"/>
      <c r="E305" s="147"/>
      <c r="F305" s="116">
        <v>0</v>
      </c>
      <c r="G305" s="149"/>
      <c r="H305" s="117"/>
      <c r="I305" s="116"/>
      <c r="J305" s="116"/>
      <c r="K305" s="116"/>
      <c r="L305" s="116"/>
      <c r="M305" s="116"/>
      <c r="N305" s="116"/>
      <c r="O305" s="116"/>
      <c r="P305" s="116"/>
      <c r="Q305" s="116"/>
      <c r="R305" s="118">
        <v>0</v>
      </c>
    </row>
    <row r="306" spans="2:18" ht="30" customHeight="1" x14ac:dyDescent="0.25">
      <c r="B306" s="299"/>
      <c r="C306" s="504" t="s">
        <v>133</v>
      </c>
      <c r="D306" s="505"/>
      <c r="E306" s="300"/>
      <c r="F306" s="306"/>
      <c r="G306" s="306"/>
      <c r="H306" s="305"/>
      <c r="I306" s="230"/>
      <c r="J306" s="230"/>
      <c r="K306" s="230"/>
      <c r="L306" s="230"/>
      <c r="M306" s="230"/>
      <c r="N306" s="230"/>
      <c r="O306" s="230"/>
      <c r="P306" s="230"/>
      <c r="Q306" s="230"/>
      <c r="R306" s="301"/>
    </row>
    <row r="307" spans="2:18" x14ac:dyDescent="0.25">
      <c r="B307" s="299"/>
      <c r="C307" s="506"/>
      <c r="D307" s="507"/>
      <c r="E307" s="302">
        <v>0</v>
      </c>
      <c r="F307" s="297">
        <v>0</v>
      </c>
      <c r="G307" s="297">
        <v>0</v>
      </c>
      <c r="H307" s="297">
        <v>0</v>
      </c>
      <c r="I307" s="297">
        <v>0</v>
      </c>
      <c r="J307" s="297">
        <v>0</v>
      </c>
      <c r="K307" s="297">
        <v>0</v>
      </c>
      <c r="L307" s="297">
        <v>0</v>
      </c>
      <c r="M307" s="297">
        <v>0</v>
      </c>
      <c r="N307" s="297">
        <v>0</v>
      </c>
      <c r="O307" s="297">
        <v>0</v>
      </c>
      <c r="P307" s="297">
        <v>0</v>
      </c>
      <c r="Q307" s="297">
        <v>0</v>
      </c>
      <c r="R307" s="298">
        <v>0</v>
      </c>
    </row>
    <row r="308" spans="2:18" x14ac:dyDescent="0.25">
      <c r="B308" s="137"/>
      <c r="C308" s="291"/>
      <c r="D308" s="292"/>
      <c r="E308" s="293"/>
      <c r="F308" s="294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3"/>
    </row>
    <row r="309" spans="2:18" ht="15.75" thickBot="1" x14ac:dyDescent="0.3">
      <c r="B309" s="245"/>
      <c r="C309" s="448" t="s">
        <v>51</v>
      </c>
      <c r="D309" s="113"/>
      <c r="E309" s="147"/>
      <c r="F309" s="116">
        <v>0</v>
      </c>
      <c r="G309" s="149"/>
      <c r="H309" s="117"/>
      <c r="I309" s="116"/>
      <c r="J309" s="116"/>
      <c r="K309" s="116"/>
      <c r="L309" s="116"/>
      <c r="M309" s="116"/>
      <c r="N309" s="116"/>
      <c r="O309" s="116"/>
      <c r="P309" s="116"/>
      <c r="Q309" s="116"/>
      <c r="R309" s="118">
        <v>0</v>
      </c>
    </row>
    <row r="310" spans="2:18" ht="39" x14ac:dyDescent="0.25">
      <c r="B310" s="237"/>
      <c r="C310" s="449" t="s">
        <v>95</v>
      </c>
      <c r="D310" s="307"/>
      <c r="E310" s="308"/>
      <c r="F310" s="309"/>
      <c r="G310" s="309"/>
      <c r="H310" s="310"/>
      <c r="I310" s="215"/>
      <c r="J310" s="215"/>
      <c r="K310" s="215"/>
      <c r="L310" s="215"/>
      <c r="M310" s="215"/>
      <c r="N310" s="215"/>
      <c r="O310" s="215"/>
      <c r="P310" s="215"/>
      <c r="Q310" s="215"/>
      <c r="R310" s="217"/>
    </row>
    <row r="311" spans="2:18" ht="31.5" customHeight="1" thickBot="1" x14ac:dyDescent="0.3">
      <c r="B311" s="311"/>
      <c r="C311" s="501" t="s">
        <v>134</v>
      </c>
      <c r="D311" s="501"/>
      <c r="E311" s="312">
        <v>0</v>
      </c>
      <c r="F311" s="240">
        <v>0</v>
      </c>
      <c r="G311" s="240">
        <v>0</v>
      </c>
      <c r="H311" s="240">
        <v>0</v>
      </c>
      <c r="I311" s="240">
        <v>0</v>
      </c>
      <c r="J311" s="240">
        <v>0</v>
      </c>
      <c r="K311" s="240">
        <v>0</v>
      </c>
      <c r="L311" s="240">
        <v>0</v>
      </c>
      <c r="M311" s="240">
        <v>0</v>
      </c>
      <c r="N311" s="240">
        <v>0</v>
      </c>
      <c r="O311" s="240">
        <v>0</v>
      </c>
      <c r="P311" s="240">
        <v>0</v>
      </c>
      <c r="Q311" s="240">
        <v>0</v>
      </c>
      <c r="R311" s="313">
        <v>0</v>
      </c>
    </row>
    <row r="312" spans="2:18" x14ac:dyDescent="0.25">
      <c r="B312" s="286"/>
      <c r="C312" s="314"/>
      <c r="D312" s="315"/>
      <c r="E312" s="316"/>
      <c r="F312" s="317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4"/>
    </row>
    <row r="313" spans="2:18" ht="15.75" thickBot="1" x14ac:dyDescent="0.3">
      <c r="B313" s="452"/>
      <c r="C313" s="246" t="s">
        <v>51</v>
      </c>
      <c r="D313" s="113"/>
      <c r="E313" s="147"/>
      <c r="F313" s="116">
        <v>0</v>
      </c>
      <c r="G313" s="149"/>
      <c r="H313" s="117"/>
      <c r="I313" s="116"/>
      <c r="J313" s="116"/>
      <c r="K313" s="116"/>
      <c r="L313" s="116"/>
      <c r="M313" s="116"/>
      <c r="N313" s="116"/>
      <c r="O313" s="116"/>
      <c r="P313" s="116"/>
      <c r="Q313" s="116"/>
      <c r="R313" s="118">
        <v>0</v>
      </c>
    </row>
    <row r="314" spans="2:18" ht="15.75" thickBot="1" x14ac:dyDescent="0.3">
      <c r="B314" s="319"/>
      <c r="C314" s="320" t="s">
        <v>135</v>
      </c>
      <c r="D314" s="278"/>
      <c r="E314" s="279">
        <v>0</v>
      </c>
      <c r="F314" s="280">
        <v>0</v>
      </c>
      <c r="G314" s="280">
        <v>0</v>
      </c>
      <c r="H314" s="280">
        <v>0</v>
      </c>
      <c r="I314" s="280">
        <v>0</v>
      </c>
      <c r="J314" s="280">
        <v>0</v>
      </c>
      <c r="K314" s="280">
        <v>0</v>
      </c>
      <c r="L314" s="280">
        <v>0</v>
      </c>
      <c r="M314" s="280">
        <v>0</v>
      </c>
      <c r="N314" s="280">
        <v>0</v>
      </c>
      <c r="O314" s="280">
        <v>0</v>
      </c>
      <c r="P314" s="280">
        <v>0</v>
      </c>
      <c r="Q314" s="280">
        <v>0</v>
      </c>
      <c r="R314" s="281">
        <v>0</v>
      </c>
    </row>
    <row r="315" spans="2:18" ht="32.25" customHeight="1" x14ac:dyDescent="0.25">
      <c r="B315" s="237"/>
      <c r="C315" s="514" t="s">
        <v>71</v>
      </c>
      <c r="D315" s="515"/>
      <c r="E315" s="321"/>
      <c r="F315" s="322"/>
      <c r="G315" s="322"/>
      <c r="H315" s="322"/>
      <c r="I315" s="322"/>
      <c r="J315" s="322"/>
      <c r="K315" s="322"/>
      <c r="L315" s="322"/>
      <c r="M315" s="322"/>
      <c r="N315" s="322"/>
      <c r="O315" s="322"/>
      <c r="P315" s="322"/>
      <c r="Q315" s="322"/>
      <c r="R315" s="323"/>
    </row>
    <row r="316" spans="2:18" ht="15.75" thickBot="1" x14ac:dyDescent="0.3">
      <c r="B316" s="254"/>
      <c r="C316" s="501" t="s">
        <v>136</v>
      </c>
      <c r="D316" s="501"/>
      <c r="E316" s="312">
        <v>0</v>
      </c>
      <c r="F316" s="240">
        <v>0</v>
      </c>
      <c r="G316" s="240">
        <v>0</v>
      </c>
      <c r="H316" s="240">
        <v>0</v>
      </c>
      <c r="I316" s="240">
        <v>0</v>
      </c>
      <c r="J316" s="240">
        <v>0</v>
      </c>
      <c r="K316" s="240">
        <v>0</v>
      </c>
      <c r="L316" s="240">
        <v>0</v>
      </c>
      <c r="M316" s="240">
        <v>0</v>
      </c>
      <c r="N316" s="240">
        <v>0</v>
      </c>
      <c r="O316" s="240">
        <v>0</v>
      </c>
      <c r="P316" s="240">
        <v>0</v>
      </c>
      <c r="Q316" s="240">
        <v>0</v>
      </c>
      <c r="R316" s="313">
        <v>0</v>
      </c>
    </row>
    <row r="317" spans="2:18" x14ac:dyDescent="0.25">
      <c r="B317" s="258"/>
      <c r="C317" s="450" t="s">
        <v>137</v>
      </c>
      <c r="D317" s="325"/>
      <c r="E317" s="326"/>
      <c r="F317" s="327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40"/>
    </row>
    <row r="318" spans="2:18" ht="15.75" thickBot="1" x14ac:dyDescent="0.3">
      <c r="B318" s="137"/>
      <c r="C318" s="451" t="s">
        <v>51</v>
      </c>
      <c r="D318" s="113"/>
      <c r="E318" s="147"/>
      <c r="F318" s="116">
        <v>0</v>
      </c>
      <c r="G318" s="149"/>
      <c r="H318" s="117"/>
      <c r="I318" s="116"/>
      <c r="J318" s="116"/>
      <c r="K318" s="116"/>
      <c r="L318" s="116"/>
      <c r="M318" s="116"/>
      <c r="N318" s="116"/>
      <c r="O318" s="116"/>
      <c r="P318" s="116"/>
      <c r="Q318" s="116"/>
      <c r="R318" s="118">
        <v>0</v>
      </c>
    </row>
    <row r="319" spans="2:18" ht="39" x14ac:dyDescent="0.25">
      <c r="B319" s="237"/>
      <c r="C319" s="449" t="s">
        <v>95</v>
      </c>
      <c r="D319" s="307"/>
      <c r="E319" s="308"/>
      <c r="F319" s="309"/>
      <c r="G319" s="309"/>
      <c r="H319" s="310"/>
      <c r="I319" s="215"/>
      <c r="J319" s="215"/>
      <c r="K319" s="215"/>
      <c r="L319" s="215"/>
      <c r="M319" s="215"/>
      <c r="N319" s="215"/>
      <c r="O319" s="215"/>
      <c r="P319" s="215"/>
      <c r="Q319" s="215"/>
      <c r="R319" s="217"/>
    </row>
    <row r="320" spans="2:18" ht="15.75" thickBot="1" x14ac:dyDescent="0.3">
      <c r="B320" s="254"/>
      <c r="C320" s="501" t="s">
        <v>138</v>
      </c>
      <c r="D320" s="501"/>
      <c r="E320" s="312">
        <v>0</v>
      </c>
      <c r="F320" s="240">
        <v>0</v>
      </c>
      <c r="G320" s="240">
        <v>0</v>
      </c>
      <c r="H320" s="240">
        <v>0</v>
      </c>
      <c r="I320" s="240">
        <v>0</v>
      </c>
      <c r="J320" s="240">
        <v>0</v>
      </c>
      <c r="K320" s="240">
        <v>0</v>
      </c>
      <c r="L320" s="240">
        <v>0</v>
      </c>
      <c r="M320" s="240">
        <v>0</v>
      </c>
      <c r="N320" s="240">
        <v>0</v>
      </c>
      <c r="O320" s="240">
        <v>0</v>
      </c>
      <c r="P320" s="240">
        <v>0</v>
      </c>
      <c r="Q320" s="240">
        <v>0</v>
      </c>
      <c r="R320" s="313">
        <v>0</v>
      </c>
    </row>
    <row r="321" spans="2:18" x14ac:dyDescent="0.25">
      <c r="B321" s="258"/>
      <c r="C321" s="450"/>
      <c r="D321" s="325"/>
      <c r="E321" s="326"/>
      <c r="F321" s="327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40"/>
    </row>
    <row r="322" spans="2:18" ht="15.75" thickBot="1" x14ac:dyDescent="0.3">
      <c r="B322" s="137"/>
      <c r="C322" s="451" t="s">
        <v>51</v>
      </c>
      <c r="D322" s="113"/>
      <c r="E322" s="147"/>
      <c r="F322" s="119">
        <v>0</v>
      </c>
      <c r="G322" s="149"/>
      <c r="H322" s="117"/>
      <c r="I322" s="116"/>
      <c r="J322" s="116"/>
      <c r="K322" s="116"/>
      <c r="L322" s="116"/>
      <c r="M322" s="116"/>
      <c r="N322" s="116"/>
      <c r="O322" s="116"/>
      <c r="P322" s="116"/>
      <c r="Q322" s="116"/>
      <c r="R322" s="157">
        <v>0</v>
      </c>
    </row>
    <row r="323" spans="2:18" ht="36.75" customHeight="1" x14ac:dyDescent="0.25">
      <c r="B323" s="267"/>
      <c r="C323" s="447" t="s">
        <v>139</v>
      </c>
      <c r="D323" s="214"/>
      <c r="E323" s="214"/>
      <c r="F323" s="215"/>
      <c r="G323" s="215"/>
      <c r="H323" s="216"/>
      <c r="I323" s="215"/>
      <c r="J323" s="215"/>
      <c r="K323" s="215"/>
      <c r="L323" s="215"/>
      <c r="M323" s="215"/>
      <c r="N323" s="215"/>
      <c r="O323" s="215"/>
      <c r="P323" s="215"/>
      <c r="Q323" s="215"/>
      <c r="R323" s="217"/>
    </row>
    <row r="324" spans="2:18" ht="31.5" customHeight="1" thickBot="1" x14ac:dyDescent="0.3">
      <c r="B324" s="254"/>
      <c r="C324" s="501" t="s">
        <v>140</v>
      </c>
      <c r="D324" s="501"/>
      <c r="E324" s="312">
        <v>0</v>
      </c>
      <c r="F324" s="240">
        <v>0</v>
      </c>
      <c r="G324" s="240">
        <v>0</v>
      </c>
      <c r="H324" s="240">
        <v>0</v>
      </c>
      <c r="I324" s="240">
        <v>0</v>
      </c>
      <c r="J324" s="240">
        <v>0</v>
      </c>
      <c r="K324" s="240">
        <v>0</v>
      </c>
      <c r="L324" s="240">
        <v>0</v>
      </c>
      <c r="M324" s="240">
        <v>0</v>
      </c>
      <c r="N324" s="240">
        <v>0</v>
      </c>
      <c r="O324" s="240">
        <v>0</v>
      </c>
      <c r="P324" s="240">
        <v>0</v>
      </c>
      <c r="Q324" s="240">
        <v>0</v>
      </c>
      <c r="R324" s="313">
        <v>0</v>
      </c>
    </row>
    <row r="325" spans="2:18" x14ac:dyDescent="0.25">
      <c r="B325" s="258"/>
      <c r="C325" s="450"/>
      <c r="D325" s="325"/>
      <c r="E325" s="326"/>
      <c r="F325" s="327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40"/>
    </row>
    <row r="326" spans="2:18" ht="15.75" thickBot="1" x14ac:dyDescent="0.3">
      <c r="B326" s="137"/>
      <c r="C326" s="451" t="s">
        <v>51</v>
      </c>
      <c r="D326" s="113"/>
      <c r="E326" s="147"/>
      <c r="F326" s="116">
        <v>0</v>
      </c>
      <c r="G326" s="149"/>
      <c r="H326" s="117"/>
      <c r="I326" s="116"/>
      <c r="J326" s="116"/>
      <c r="K326" s="116"/>
      <c r="L326" s="116"/>
      <c r="M326" s="116"/>
      <c r="N326" s="116"/>
      <c r="O326" s="116"/>
      <c r="P326" s="116"/>
      <c r="Q326" s="116"/>
      <c r="R326" s="118">
        <v>0</v>
      </c>
    </row>
    <row r="327" spans="2:18" ht="15.75" thickBot="1" x14ac:dyDescent="0.3">
      <c r="B327" s="329"/>
      <c r="C327" s="320" t="s">
        <v>135</v>
      </c>
      <c r="D327" s="278"/>
      <c r="E327" s="279">
        <v>0</v>
      </c>
      <c r="F327" s="280">
        <v>4712664</v>
      </c>
      <c r="G327" s="280">
        <v>0</v>
      </c>
      <c r="H327" s="280">
        <v>0</v>
      </c>
      <c r="I327" s="280">
        <v>0</v>
      </c>
      <c r="J327" s="280">
        <v>0</v>
      </c>
      <c r="K327" s="280">
        <v>0</v>
      </c>
      <c r="L327" s="280">
        <v>0</v>
      </c>
      <c r="M327" s="280">
        <v>0</v>
      </c>
      <c r="N327" s="280">
        <v>0</v>
      </c>
      <c r="O327" s="280">
        <v>0</v>
      </c>
      <c r="P327" s="280">
        <v>0</v>
      </c>
      <c r="Q327" s="280">
        <v>0</v>
      </c>
      <c r="R327" s="281">
        <v>4712664</v>
      </c>
    </row>
    <row r="328" spans="2:18" x14ac:dyDescent="0.25">
      <c r="B328" s="267"/>
      <c r="C328" s="538" t="s">
        <v>71</v>
      </c>
      <c r="D328" s="500"/>
      <c r="E328" s="321"/>
      <c r="F328" s="322"/>
      <c r="G328" s="322"/>
      <c r="H328" s="322"/>
      <c r="I328" s="322"/>
      <c r="J328" s="322"/>
      <c r="K328" s="322"/>
      <c r="L328" s="322"/>
      <c r="M328" s="322"/>
      <c r="N328" s="322"/>
      <c r="O328" s="322"/>
      <c r="P328" s="322"/>
      <c r="Q328" s="322"/>
      <c r="R328" s="323"/>
    </row>
    <row r="329" spans="2:18" ht="15.75" thickBot="1" x14ac:dyDescent="0.3">
      <c r="B329" s="254"/>
      <c r="C329" s="501" t="s">
        <v>141</v>
      </c>
      <c r="D329" s="501"/>
      <c r="E329" s="312">
        <v>0</v>
      </c>
      <c r="F329" s="240">
        <v>417030</v>
      </c>
      <c r="G329" s="240">
        <v>0</v>
      </c>
      <c r="H329" s="240">
        <v>0</v>
      </c>
      <c r="I329" s="240">
        <v>0</v>
      </c>
      <c r="J329" s="240">
        <v>0</v>
      </c>
      <c r="K329" s="240">
        <v>0</v>
      </c>
      <c r="L329" s="240">
        <v>0</v>
      </c>
      <c r="M329" s="240">
        <v>0</v>
      </c>
      <c r="N329" s="240">
        <v>0</v>
      </c>
      <c r="O329" s="240">
        <v>0</v>
      </c>
      <c r="P329" s="240">
        <v>0</v>
      </c>
      <c r="Q329" s="240">
        <v>0</v>
      </c>
      <c r="R329" s="313">
        <v>417030</v>
      </c>
    </row>
    <row r="330" spans="2:18" x14ac:dyDescent="0.25">
      <c r="B330" s="258"/>
      <c r="C330" s="58"/>
      <c r="D330" s="325"/>
      <c r="E330" s="330" t="s">
        <v>137</v>
      </c>
      <c r="F330" s="327">
        <v>-577840</v>
      </c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40"/>
    </row>
    <row r="331" spans="2:18" x14ac:dyDescent="0.25">
      <c r="B331" s="137">
        <v>1</v>
      </c>
      <c r="C331" s="451" t="s">
        <v>69</v>
      </c>
      <c r="D331" s="113">
        <v>72.540000000000006</v>
      </c>
      <c r="E331" s="114">
        <v>3</v>
      </c>
      <c r="F331" s="116">
        <v>0</v>
      </c>
      <c r="G331" s="116"/>
      <c r="H331" s="117"/>
      <c r="I331" s="116"/>
      <c r="J331" s="116"/>
      <c r="K331" s="116"/>
      <c r="L331" s="116"/>
      <c r="M331" s="116"/>
      <c r="N331" s="116">
        <v>0</v>
      </c>
      <c r="O331" s="116">
        <v>0</v>
      </c>
      <c r="P331" s="116">
        <v>0</v>
      </c>
      <c r="Q331" s="116">
        <v>0</v>
      </c>
      <c r="R331" s="118">
        <v>0</v>
      </c>
    </row>
    <row r="332" spans="2:18" x14ac:dyDescent="0.25">
      <c r="B332" s="137">
        <v>2</v>
      </c>
      <c r="C332" s="451" t="s">
        <v>118</v>
      </c>
      <c r="D332" s="113">
        <v>71.400000000000006</v>
      </c>
      <c r="E332" s="114">
        <v>7</v>
      </c>
      <c r="F332" s="116">
        <v>0</v>
      </c>
      <c r="G332" s="116"/>
      <c r="H332" s="117"/>
      <c r="I332" s="116"/>
      <c r="J332" s="116"/>
      <c r="K332" s="116"/>
      <c r="L332" s="116"/>
      <c r="M332" s="116"/>
      <c r="N332" s="116">
        <v>0</v>
      </c>
      <c r="O332" s="116">
        <v>0</v>
      </c>
      <c r="P332" s="116">
        <v>0</v>
      </c>
      <c r="Q332" s="116">
        <v>0</v>
      </c>
      <c r="R332" s="118">
        <v>0</v>
      </c>
    </row>
    <row r="333" spans="2:18" x14ac:dyDescent="0.25">
      <c r="B333" s="137">
        <v>3</v>
      </c>
      <c r="C333" s="451" t="s">
        <v>60</v>
      </c>
      <c r="D333" s="113">
        <v>71.400000000000006</v>
      </c>
      <c r="E333" s="114">
        <v>3</v>
      </c>
      <c r="F333" s="116">
        <v>0</v>
      </c>
      <c r="G333" s="116"/>
      <c r="H333" s="117"/>
      <c r="I333" s="116"/>
      <c r="J333" s="116"/>
      <c r="K333" s="116"/>
      <c r="L333" s="116"/>
      <c r="M333" s="116"/>
      <c r="N333" s="116">
        <v>0</v>
      </c>
      <c r="O333" s="116">
        <v>0</v>
      </c>
      <c r="P333" s="116">
        <v>0</v>
      </c>
      <c r="Q333" s="116">
        <v>0</v>
      </c>
      <c r="R333" s="118">
        <v>0</v>
      </c>
    </row>
    <row r="334" spans="2:18" x14ac:dyDescent="0.25">
      <c r="B334" s="137">
        <v>4</v>
      </c>
      <c r="C334" s="451" t="s">
        <v>112</v>
      </c>
      <c r="D334" s="113">
        <v>73.59</v>
      </c>
      <c r="E334" s="114">
        <v>1</v>
      </c>
      <c r="F334" s="116">
        <v>0</v>
      </c>
      <c r="G334" s="116"/>
      <c r="H334" s="117"/>
      <c r="I334" s="116"/>
      <c r="J334" s="116"/>
      <c r="K334" s="116"/>
      <c r="L334" s="116"/>
      <c r="M334" s="116"/>
      <c r="N334" s="116">
        <v>0</v>
      </c>
      <c r="O334" s="116">
        <v>0</v>
      </c>
      <c r="P334" s="116">
        <v>0</v>
      </c>
      <c r="Q334" s="116">
        <v>0</v>
      </c>
      <c r="R334" s="118">
        <v>0</v>
      </c>
    </row>
    <row r="335" spans="2:18" ht="30.75" customHeight="1" x14ac:dyDescent="0.25">
      <c r="B335" s="137">
        <v>5</v>
      </c>
      <c r="C335" s="451" t="s">
        <v>62</v>
      </c>
      <c r="D335" s="113">
        <v>78.25</v>
      </c>
      <c r="E335" s="114">
        <v>1</v>
      </c>
      <c r="F335" s="116">
        <v>0</v>
      </c>
      <c r="G335" s="116"/>
      <c r="H335" s="117"/>
      <c r="I335" s="116"/>
      <c r="J335" s="116"/>
      <c r="K335" s="116"/>
      <c r="L335" s="116"/>
      <c r="M335" s="116"/>
      <c r="N335" s="116">
        <v>0</v>
      </c>
      <c r="O335" s="116">
        <v>0</v>
      </c>
      <c r="P335" s="116">
        <v>0</v>
      </c>
      <c r="Q335" s="116">
        <v>0</v>
      </c>
      <c r="R335" s="118">
        <v>0</v>
      </c>
    </row>
    <row r="336" spans="2:18" x14ac:dyDescent="0.25">
      <c r="B336" s="232">
        <v>6</v>
      </c>
      <c r="C336" s="454" t="s">
        <v>79</v>
      </c>
      <c r="D336" s="188">
        <v>71.400000000000006</v>
      </c>
      <c r="E336" s="114">
        <v>8</v>
      </c>
      <c r="F336" s="184">
        <v>0</v>
      </c>
      <c r="G336" s="116"/>
      <c r="H336" s="117"/>
      <c r="I336" s="116"/>
      <c r="J336" s="116"/>
      <c r="K336" s="116"/>
      <c r="L336" s="116"/>
      <c r="M336" s="116"/>
      <c r="N336" s="116">
        <v>0</v>
      </c>
      <c r="O336" s="116">
        <v>0</v>
      </c>
      <c r="P336" s="116">
        <v>0</v>
      </c>
      <c r="Q336" s="116">
        <v>0</v>
      </c>
      <c r="R336" s="118">
        <v>0</v>
      </c>
    </row>
    <row r="337" spans="2:18" x14ac:dyDescent="0.25">
      <c r="B337" s="137">
        <v>7</v>
      </c>
      <c r="C337" s="451" t="s">
        <v>86</v>
      </c>
      <c r="D337" s="113">
        <v>71.400000000000006</v>
      </c>
      <c r="E337" s="114">
        <v>15</v>
      </c>
      <c r="F337" s="116">
        <v>0</v>
      </c>
      <c r="G337" s="116"/>
      <c r="H337" s="117"/>
      <c r="I337" s="116"/>
      <c r="J337" s="116"/>
      <c r="K337" s="116"/>
      <c r="L337" s="116"/>
      <c r="M337" s="116"/>
      <c r="N337" s="116">
        <v>0</v>
      </c>
      <c r="O337" s="116">
        <v>0</v>
      </c>
      <c r="P337" s="116">
        <v>0</v>
      </c>
      <c r="Q337" s="116">
        <v>0</v>
      </c>
      <c r="R337" s="118">
        <v>0</v>
      </c>
    </row>
    <row r="338" spans="2:18" ht="15.75" thickBot="1" x14ac:dyDescent="0.3">
      <c r="B338" s="245"/>
      <c r="C338" s="246" t="s">
        <v>51</v>
      </c>
      <c r="D338" s="247"/>
      <c r="E338" s="248"/>
      <c r="F338" s="252">
        <v>417030</v>
      </c>
      <c r="G338" s="251"/>
      <c r="H338" s="250"/>
      <c r="I338" s="252"/>
      <c r="J338" s="252"/>
      <c r="K338" s="252"/>
      <c r="L338" s="252"/>
      <c r="M338" s="252"/>
      <c r="N338" s="252"/>
      <c r="O338" s="252"/>
      <c r="P338" s="252"/>
      <c r="Q338" s="252"/>
      <c r="R338" s="331">
        <v>417030</v>
      </c>
    </row>
    <row r="339" spans="2:18" ht="26.25" x14ac:dyDescent="0.25">
      <c r="B339" s="237"/>
      <c r="C339" s="332" t="s">
        <v>139</v>
      </c>
      <c r="D339" s="214"/>
      <c r="E339" s="214"/>
      <c r="F339" s="215"/>
      <c r="G339" s="215"/>
      <c r="H339" s="216"/>
      <c r="I339" s="215"/>
      <c r="J339" s="215"/>
      <c r="K339" s="215"/>
      <c r="L339" s="215"/>
      <c r="M339" s="215"/>
      <c r="N339" s="215"/>
      <c r="O339" s="215"/>
      <c r="P339" s="215"/>
      <c r="Q339" s="215"/>
      <c r="R339" s="217"/>
    </row>
    <row r="340" spans="2:18" ht="15.75" thickBot="1" x14ac:dyDescent="0.3">
      <c r="B340" s="254"/>
      <c r="C340" s="501" t="s">
        <v>140</v>
      </c>
      <c r="D340" s="501"/>
      <c r="E340" s="312">
        <v>0</v>
      </c>
      <c r="F340" s="240">
        <v>4295634</v>
      </c>
      <c r="G340" s="240">
        <v>0</v>
      </c>
      <c r="H340" s="240">
        <v>0</v>
      </c>
      <c r="I340" s="240">
        <v>0</v>
      </c>
      <c r="J340" s="240">
        <v>0</v>
      </c>
      <c r="K340" s="240">
        <v>0</v>
      </c>
      <c r="L340" s="240">
        <v>0</v>
      </c>
      <c r="M340" s="240">
        <v>0</v>
      </c>
      <c r="N340" s="240">
        <v>0</v>
      </c>
      <c r="O340" s="240">
        <v>0</v>
      </c>
      <c r="P340" s="240">
        <v>0</v>
      </c>
      <c r="Q340" s="240">
        <v>0</v>
      </c>
      <c r="R340" s="313">
        <v>4295634</v>
      </c>
    </row>
    <row r="341" spans="2:18" x14ac:dyDescent="0.25">
      <c r="B341" s="137"/>
      <c r="C341" s="455"/>
      <c r="D341" s="455"/>
      <c r="E341" s="453" t="s">
        <v>59</v>
      </c>
      <c r="F341" s="222">
        <v>-1607939</v>
      </c>
      <c r="G341" s="175"/>
      <c r="H341" s="175"/>
      <c r="I341" s="175"/>
      <c r="J341" s="175"/>
      <c r="K341" s="175"/>
      <c r="L341" s="175"/>
      <c r="M341" s="184"/>
      <c r="N341" s="175"/>
      <c r="O341" s="175"/>
      <c r="P341" s="175"/>
      <c r="Q341" s="175"/>
      <c r="R341" s="176"/>
    </row>
    <row r="342" spans="2:18" x14ac:dyDescent="0.25">
      <c r="B342" s="137"/>
      <c r="C342" s="454"/>
      <c r="D342" s="188"/>
      <c r="E342" s="114"/>
      <c r="F342" s="184">
        <v>0</v>
      </c>
      <c r="G342" s="184"/>
      <c r="H342" s="210"/>
      <c r="I342" s="184"/>
      <c r="J342" s="184"/>
      <c r="K342" s="184"/>
      <c r="L342" s="184"/>
      <c r="M342" s="184"/>
      <c r="N342" s="184"/>
      <c r="O342" s="184"/>
      <c r="P342" s="184"/>
      <c r="Q342" s="184"/>
      <c r="R342" s="185"/>
    </row>
    <row r="343" spans="2:18" x14ac:dyDescent="0.25">
      <c r="B343" s="232"/>
      <c r="C343" s="454"/>
      <c r="D343" s="188"/>
      <c r="E343" s="114"/>
      <c r="F343" s="184">
        <v>0</v>
      </c>
      <c r="G343" s="184"/>
      <c r="H343" s="210"/>
      <c r="I343" s="184"/>
      <c r="J343" s="184"/>
      <c r="K343" s="184"/>
      <c r="L343" s="184"/>
      <c r="M343" s="184"/>
      <c r="N343" s="184"/>
      <c r="O343" s="184"/>
      <c r="P343" s="184"/>
      <c r="Q343" s="184"/>
      <c r="R343" s="185"/>
    </row>
    <row r="344" spans="2:18" x14ac:dyDescent="0.25">
      <c r="B344" s="232"/>
      <c r="C344" s="454"/>
      <c r="D344" s="188"/>
      <c r="E344" s="114"/>
      <c r="F344" s="184">
        <v>0</v>
      </c>
      <c r="G344" s="184"/>
      <c r="H344" s="210"/>
      <c r="I344" s="184"/>
      <c r="J344" s="184"/>
      <c r="K344" s="184"/>
      <c r="L344" s="184"/>
      <c r="M344" s="184"/>
      <c r="N344" s="184"/>
      <c r="O344" s="184"/>
      <c r="P344" s="184"/>
      <c r="Q344" s="184"/>
      <c r="R344" s="185"/>
    </row>
    <row r="345" spans="2:18" x14ac:dyDescent="0.25">
      <c r="B345" s="232"/>
      <c r="C345" s="454"/>
      <c r="D345" s="188"/>
      <c r="E345" s="263"/>
      <c r="F345" s="184">
        <v>0</v>
      </c>
      <c r="G345" s="184"/>
      <c r="H345" s="210"/>
      <c r="I345" s="184"/>
      <c r="J345" s="184"/>
      <c r="K345" s="184"/>
      <c r="L345" s="184"/>
      <c r="M345" s="184"/>
      <c r="N345" s="184"/>
      <c r="O345" s="184"/>
      <c r="P345" s="184"/>
      <c r="Q345" s="184"/>
      <c r="R345" s="185"/>
    </row>
    <row r="346" spans="2:18" x14ac:dyDescent="0.25">
      <c r="B346" s="232"/>
      <c r="C346" s="454"/>
      <c r="D346" s="188"/>
      <c r="E346" s="114"/>
      <c r="F346" s="184">
        <v>0</v>
      </c>
      <c r="G346" s="184"/>
      <c r="H346" s="210"/>
      <c r="I346" s="184"/>
      <c r="J346" s="184"/>
      <c r="K346" s="184"/>
      <c r="L346" s="184"/>
      <c r="M346" s="184"/>
      <c r="N346" s="184"/>
      <c r="O346" s="184"/>
      <c r="P346" s="184"/>
      <c r="Q346" s="184"/>
      <c r="R346" s="185"/>
    </row>
    <row r="347" spans="2:18" x14ac:dyDescent="0.25">
      <c r="B347" s="232"/>
      <c r="C347" s="454"/>
      <c r="D347" s="188"/>
      <c r="E347" s="114"/>
      <c r="F347" s="184">
        <v>0</v>
      </c>
      <c r="G347" s="184"/>
      <c r="H347" s="210"/>
      <c r="I347" s="184"/>
      <c r="J347" s="184"/>
      <c r="K347" s="184"/>
      <c r="L347" s="184"/>
      <c r="M347" s="184"/>
      <c r="N347" s="184"/>
      <c r="O347" s="184"/>
      <c r="P347" s="184"/>
      <c r="Q347" s="184"/>
      <c r="R347" s="185"/>
    </row>
    <row r="348" spans="2:18" x14ac:dyDescent="0.25">
      <c r="B348" s="232"/>
      <c r="C348" s="454"/>
      <c r="D348" s="188"/>
      <c r="E348" s="114"/>
      <c r="F348" s="184">
        <v>0</v>
      </c>
      <c r="G348" s="184"/>
      <c r="H348" s="210"/>
      <c r="I348" s="184"/>
      <c r="J348" s="184"/>
      <c r="K348" s="184"/>
      <c r="L348" s="184"/>
      <c r="M348" s="184"/>
      <c r="N348" s="184"/>
      <c r="O348" s="184"/>
      <c r="P348" s="184"/>
      <c r="Q348" s="184"/>
      <c r="R348" s="185"/>
    </row>
    <row r="349" spans="2:18" x14ac:dyDescent="0.25">
      <c r="B349" s="232"/>
      <c r="C349" s="333"/>
      <c r="D349" s="188"/>
      <c r="E349" s="114"/>
      <c r="F349" s="184">
        <v>0</v>
      </c>
      <c r="G349" s="184"/>
      <c r="H349" s="210"/>
      <c r="I349" s="184"/>
      <c r="J349" s="184"/>
      <c r="K349" s="184"/>
      <c r="L349" s="184"/>
      <c r="M349" s="184"/>
      <c r="N349" s="184"/>
      <c r="O349" s="184"/>
      <c r="P349" s="184"/>
      <c r="Q349" s="184"/>
      <c r="R349" s="185"/>
    </row>
    <row r="350" spans="2:18" x14ac:dyDescent="0.25">
      <c r="B350" s="232"/>
      <c r="C350" s="454"/>
      <c r="D350" s="188"/>
      <c r="E350" s="114"/>
      <c r="F350" s="184">
        <v>0</v>
      </c>
      <c r="G350" s="184"/>
      <c r="H350" s="210"/>
      <c r="I350" s="184"/>
      <c r="J350" s="184"/>
      <c r="K350" s="184"/>
      <c r="L350" s="184"/>
      <c r="M350" s="184"/>
      <c r="N350" s="184"/>
      <c r="O350" s="184"/>
      <c r="P350" s="184"/>
      <c r="Q350" s="184"/>
      <c r="R350" s="185"/>
    </row>
    <row r="351" spans="2:18" x14ac:dyDescent="0.25">
      <c r="B351" s="232"/>
      <c r="C351" s="454"/>
      <c r="D351" s="188"/>
      <c r="E351" s="114"/>
      <c r="F351" s="184">
        <v>0</v>
      </c>
      <c r="G351" s="184"/>
      <c r="H351" s="210"/>
      <c r="I351" s="184"/>
      <c r="J351" s="184"/>
      <c r="K351" s="184"/>
      <c r="L351" s="184"/>
      <c r="M351" s="184"/>
      <c r="N351" s="184"/>
      <c r="O351" s="184"/>
      <c r="P351" s="184"/>
      <c r="Q351" s="184"/>
      <c r="R351" s="185"/>
    </row>
    <row r="352" spans="2:18" ht="33.75" customHeight="1" x14ac:dyDescent="0.25">
      <c r="B352" s="334"/>
      <c r="C352" s="335"/>
      <c r="D352" s="336"/>
      <c r="E352" s="189"/>
      <c r="F352" s="337">
        <v>0</v>
      </c>
      <c r="G352" s="184"/>
      <c r="H352" s="210"/>
      <c r="I352" s="184"/>
      <c r="J352" s="184"/>
      <c r="K352" s="184"/>
      <c r="L352" s="184"/>
      <c r="M352" s="184"/>
      <c r="N352" s="184"/>
      <c r="O352" s="184"/>
      <c r="P352" s="184"/>
      <c r="Q352" s="184"/>
      <c r="R352" s="185"/>
    </row>
    <row r="353" spans="2:18" x14ac:dyDescent="0.25">
      <c r="B353" s="232"/>
      <c r="C353" s="454"/>
      <c r="D353" s="188"/>
      <c r="E353" s="114"/>
      <c r="F353" s="184">
        <v>0</v>
      </c>
      <c r="G353" s="184"/>
      <c r="H353" s="210"/>
      <c r="I353" s="184"/>
      <c r="J353" s="184"/>
      <c r="K353" s="184"/>
      <c r="L353" s="184"/>
      <c r="M353" s="184"/>
      <c r="N353" s="184"/>
      <c r="O353" s="184"/>
      <c r="P353" s="184"/>
      <c r="Q353" s="184"/>
      <c r="R353" s="185"/>
    </row>
    <row r="354" spans="2:18" ht="15.75" thickBot="1" x14ac:dyDescent="0.3">
      <c r="B354" s="137"/>
      <c r="C354" s="451" t="s">
        <v>51</v>
      </c>
      <c r="D354" s="113"/>
      <c r="E354" s="147"/>
      <c r="F354" s="116">
        <v>4295634</v>
      </c>
      <c r="G354" s="149"/>
      <c r="H354" s="117"/>
      <c r="I354" s="116"/>
      <c r="J354" s="116"/>
      <c r="K354" s="116"/>
      <c r="L354" s="116"/>
      <c r="M354" s="116"/>
      <c r="N354" s="116"/>
      <c r="O354" s="116"/>
      <c r="P354" s="116"/>
      <c r="Q354" s="116"/>
      <c r="R354" s="185">
        <v>4295634</v>
      </c>
    </row>
    <row r="355" spans="2:18" ht="15.75" thickBot="1" x14ac:dyDescent="0.3">
      <c r="B355" s="329"/>
      <c r="C355" s="320" t="s">
        <v>170</v>
      </c>
      <c r="D355" s="278"/>
      <c r="E355" s="279">
        <v>248</v>
      </c>
      <c r="F355" s="280">
        <v>3801905</v>
      </c>
      <c r="G355" s="280">
        <v>551512.01</v>
      </c>
      <c r="H355" s="280">
        <v>498139.88000000012</v>
      </c>
      <c r="I355" s="280">
        <v>551512.01</v>
      </c>
      <c r="J355" s="280">
        <v>533721.30000000005</v>
      </c>
      <c r="K355" s="280">
        <v>551512.01</v>
      </c>
      <c r="L355" s="280">
        <v>533721.30000000005</v>
      </c>
      <c r="M355" s="280">
        <v>551512.01</v>
      </c>
      <c r="N355" s="280">
        <v>0</v>
      </c>
      <c r="O355" s="280">
        <v>0</v>
      </c>
      <c r="P355" s="280">
        <v>0</v>
      </c>
      <c r="Q355" s="280">
        <v>0</v>
      </c>
      <c r="R355" s="281">
        <v>30274.479999999865</v>
      </c>
    </row>
    <row r="356" spans="2:18" x14ac:dyDescent="0.25">
      <c r="B356" s="267"/>
      <c r="C356" s="538" t="s">
        <v>71</v>
      </c>
      <c r="D356" s="500"/>
      <c r="E356" s="321"/>
      <c r="F356" s="322"/>
      <c r="G356" s="322"/>
      <c r="H356" s="322"/>
      <c r="I356" s="322"/>
      <c r="J356" s="322"/>
      <c r="K356" s="322"/>
      <c r="L356" s="322"/>
      <c r="M356" s="322"/>
      <c r="N356" s="322"/>
      <c r="O356" s="322"/>
      <c r="P356" s="322"/>
      <c r="Q356" s="322"/>
      <c r="R356" s="323"/>
    </row>
    <row r="357" spans="2:18" ht="15.75" thickBot="1" x14ac:dyDescent="0.3">
      <c r="B357" s="254"/>
      <c r="C357" s="501" t="s">
        <v>141</v>
      </c>
      <c r="D357" s="501"/>
      <c r="E357" s="312">
        <v>38</v>
      </c>
      <c r="F357" s="240">
        <v>577840</v>
      </c>
      <c r="G357" s="240">
        <v>84495.46</v>
      </c>
      <c r="H357" s="240">
        <v>76318.48000000001</v>
      </c>
      <c r="I357" s="240">
        <v>84495.46</v>
      </c>
      <c r="J357" s="240">
        <v>81769.8</v>
      </c>
      <c r="K357" s="240">
        <v>84495.46</v>
      </c>
      <c r="L357" s="240">
        <v>81769.8</v>
      </c>
      <c r="M357" s="240">
        <v>84495.46</v>
      </c>
      <c r="N357" s="240">
        <v>0</v>
      </c>
      <c r="O357" s="240">
        <v>0</v>
      </c>
      <c r="P357" s="240">
        <v>0</v>
      </c>
      <c r="Q357" s="240">
        <v>0</v>
      </c>
      <c r="R357" s="313">
        <v>7.9999999958090484E-2</v>
      </c>
    </row>
    <row r="358" spans="2:18" x14ac:dyDescent="0.25">
      <c r="B358" s="258"/>
      <c r="C358" s="58"/>
      <c r="D358" s="325"/>
      <c r="E358" s="330" t="s">
        <v>137</v>
      </c>
      <c r="F358" s="327">
        <v>577840</v>
      </c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40"/>
    </row>
    <row r="359" spans="2:18" x14ac:dyDescent="0.25">
      <c r="B359" s="137">
        <v>1</v>
      </c>
      <c r="C359" s="451" t="s">
        <v>69</v>
      </c>
      <c r="D359" s="113">
        <v>72.540000000000006</v>
      </c>
      <c r="E359" s="114">
        <v>3</v>
      </c>
      <c r="F359" s="116">
        <v>46135.44</v>
      </c>
      <c r="G359" s="116">
        <v>6746.22</v>
      </c>
      <c r="H359" s="117">
        <v>6093.3600000000006</v>
      </c>
      <c r="I359" s="116">
        <v>6746.22</v>
      </c>
      <c r="J359" s="116">
        <v>6528.6</v>
      </c>
      <c r="K359" s="116">
        <v>6746.22</v>
      </c>
      <c r="L359" s="116">
        <v>6528.6</v>
      </c>
      <c r="M359" s="116">
        <v>6746.22</v>
      </c>
      <c r="N359" s="116">
        <v>0</v>
      </c>
      <c r="O359" s="116">
        <v>0</v>
      </c>
      <c r="P359" s="116">
        <v>0</v>
      </c>
      <c r="Q359" s="116">
        <v>0</v>
      </c>
      <c r="R359" s="118">
        <v>0</v>
      </c>
    </row>
    <row r="360" spans="2:18" x14ac:dyDescent="0.25">
      <c r="B360" s="137">
        <v>2</v>
      </c>
      <c r="C360" s="451" t="s">
        <v>118</v>
      </c>
      <c r="D360" s="113">
        <v>71.400000000000006</v>
      </c>
      <c r="E360" s="114">
        <v>7</v>
      </c>
      <c r="F360" s="116">
        <v>105957.6</v>
      </c>
      <c r="G360" s="116">
        <v>15493.800000000003</v>
      </c>
      <c r="H360" s="117">
        <v>13994.400000000001</v>
      </c>
      <c r="I360" s="116">
        <v>15493.800000000003</v>
      </c>
      <c r="J360" s="116">
        <v>14994.000000000002</v>
      </c>
      <c r="K360" s="116">
        <v>15493.800000000003</v>
      </c>
      <c r="L360" s="116">
        <v>14994.000000000002</v>
      </c>
      <c r="M360" s="116">
        <v>15493.800000000003</v>
      </c>
      <c r="N360" s="116">
        <v>0</v>
      </c>
      <c r="O360" s="116">
        <v>0</v>
      </c>
      <c r="P360" s="116">
        <v>0</v>
      </c>
      <c r="Q360" s="116">
        <v>0</v>
      </c>
      <c r="R360" s="118">
        <v>0</v>
      </c>
    </row>
    <row r="361" spans="2:18" x14ac:dyDescent="0.25">
      <c r="B361" s="137">
        <v>3</v>
      </c>
      <c r="C361" s="451" t="s">
        <v>60</v>
      </c>
      <c r="D361" s="113">
        <v>71.400000000000006</v>
      </c>
      <c r="E361" s="114">
        <v>3</v>
      </c>
      <c r="F361" s="116">
        <v>45410.400000000001</v>
      </c>
      <c r="G361" s="116">
        <v>6640.2000000000007</v>
      </c>
      <c r="H361" s="117">
        <v>5997.6</v>
      </c>
      <c r="I361" s="116">
        <v>6640.2000000000007</v>
      </c>
      <c r="J361" s="116">
        <v>6426.0000000000009</v>
      </c>
      <c r="K361" s="116">
        <v>6640.2000000000007</v>
      </c>
      <c r="L361" s="116">
        <v>6426.0000000000009</v>
      </c>
      <c r="M361" s="116">
        <v>6640.2000000000007</v>
      </c>
      <c r="N361" s="116">
        <v>0</v>
      </c>
      <c r="O361" s="116">
        <v>0</v>
      </c>
      <c r="P361" s="116">
        <v>0</v>
      </c>
      <c r="Q361" s="116">
        <v>0</v>
      </c>
      <c r="R361" s="118">
        <v>0</v>
      </c>
    </row>
    <row r="362" spans="2:18" ht="36" customHeight="1" x14ac:dyDescent="0.25">
      <c r="B362" s="137">
        <v>4</v>
      </c>
      <c r="C362" s="451" t="s">
        <v>112</v>
      </c>
      <c r="D362" s="113">
        <v>73.59</v>
      </c>
      <c r="E362" s="114">
        <v>1</v>
      </c>
      <c r="F362" s="116">
        <v>15601.08</v>
      </c>
      <c r="G362" s="116">
        <v>2281.29</v>
      </c>
      <c r="H362" s="117">
        <v>2060.52</v>
      </c>
      <c r="I362" s="116">
        <v>2281.29</v>
      </c>
      <c r="J362" s="116">
        <v>2207.7000000000003</v>
      </c>
      <c r="K362" s="116">
        <v>2281.29</v>
      </c>
      <c r="L362" s="116">
        <v>2207.7000000000003</v>
      </c>
      <c r="M362" s="116">
        <v>2281.29</v>
      </c>
      <c r="N362" s="116">
        <v>0</v>
      </c>
      <c r="O362" s="116">
        <v>0</v>
      </c>
      <c r="P362" s="116">
        <v>0</v>
      </c>
      <c r="Q362" s="116">
        <v>0</v>
      </c>
      <c r="R362" s="118">
        <v>0</v>
      </c>
    </row>
    <row r="363" spans="2:18" ht="30" customHeight="1" x14ac:dyDescent="0.25">
      <c r="B363" s="137">
        <v>5</v>
      </c>
      <c r="C363" s="451" t="s">
        <v>62</v>
      </c>
      <c r="D363" s="113">
        <v>78.25</v>
      </c>
      <c r="E363" s="114">
        <v>1</v>
      </c>
      <c r="F363" s="116">
        <v>16589</v>
      </c>
      <c r="G363" s="116">
        <v>2425.75</v>
      </c>
      <c r="H363" s="117">
        <v>2191</v>
      </c>
      <c r="I363" s="116">
        <v>2425.75</v>
      </c>
      <c r="J363" s="116">
        <v>2347.5</v>
      </c>
      <c r="K363" s="116">
        <v>2425.75</v>
      </c>
      <c r="L363" s="116">
        <v>2347.5</v>
      </c>
      <c r="M363" s="116">
        <v>2425.75</v>
      </c>
      <c r="N363" s="116">
        <v>0</v>
      </c>
      <c r="O363" s="116">
        <v>0</v>
      </c>
      <c r="P363" s="116">
        <v>0</v>
      </c>
      <c r="Q363" s="116">
        <v>0</v>
      </c>
      <c r="R363" s="118">
        <v>0</v>
      </c>
    </row>
    <row r="364" spans="2:18" x14ac:dyDescent="0.25">
      <c r="B364" s="232">
        <v>6</v>
      </c>
      <c r="C364" s="454" t="s">
        <v>79</v>
      </c>
      <c r="D364" s="188">
        <v>71.400000000000006</v>
      </c>
      <c r="E364" s="114">
        <v>8</v>
      </c>
      <c r="F364" s="184">
        <v>121094.40000000001</v>
      </c>
      <c r="G364" s="116">
        <v>17707.2</v>
      </c>
      <c r="H364" s="117">
        <v>15993.600000000002</v>
      </c>
      <c r="I364" s="116">
        <v>17707.2</v>
      </c>
      <c r="J364" s="116">
        <v>17136</v>
      </c>
      <c r="K364" s="116">
        <v>17707.2</v>
      </c>
      <c r="L364" s="116">
        <v>17136</v>
      </c>
      <c r="M364" s="116">
        <v>17707.2</v>
      </c>
      <c r="N364" s="116">
        <v>0</v>
      </c>
      <c r="O364" s="116">
        <v>0</v>
      </c>
      <c r="P364" s="116">
        <v>0</v>
      </c>
      <c r="Q364" s="116">
        <v>0</v>
      </c>
      <c r="R364" s="118">
        <v>0</v>
      </c>
    </row>
    <row r="365" spans="2:18" x14ac:dyDescent="0.25">
      <c r="B365" s="137">
        <v>7</v>
      </c>
      <c r="C365" s="451" t="s">
        <v>86</v>
      </c>
      <c r="D365" s="113">
        <v>71.400000000000006</v>
      </c>
      <c r="E365" s="114">
        <v>15</v>
      </c>
      <c r="F365" s="116">
        <v>227052.00000000003</v>
      </c>
      <c r="G365" s="116">
        <v>33201</v>
      </c>
      <c r="H365" s="117">
        <v>29988</v>
      </c>
      <c r="I365" s="116">
        <v>33201</v>
      </c>
      <c r="J365" s="116">
        <v>32130</v>
      </c>
      <c r="K365" s="116">
        <v>33201</v>
      </c>
      <c r="L365" s="116">
        <v>32130</v>
      </c>
      <c r="M365" s="116">
        <v>33201</v>
      </c>
      <c r="N365" s="116">
        <v>0</v>
      </c>
      <c r="O365" s="116">
        <v>0</v>
      </c>
      <c r="P365" s="116">
        <v>0</v>
      </c>
      <c r="Q365" s="116">
        <v>0</v>
      </c>
      <c r="R365" s="118">
        <v>0</v>
      </c>
    </row>
    <row r="366" spans="2:18" ht="15.75" thickBot="1" x14ac:dyDescent="0.3">
      <c r="B366" s="245"/>
      <c r="C366" s="246" t="s">
        <v>51</v>
      </c>
      <c r="D366" s="247"/>
      <c r="E366" s="248"/>
      <c r="F366" s="252">
        <v>7.9999999958090484E-2</v>
      </c>
      <c r="G366" s="251"/>
      <c r="H366" s="250"/>
      <c r="I366" s="252"/>
      <c r="J366" s="252"/>
      <c r="K366" s="252"/>
      <c r="L366" s="252"/>
      <c r="M366" s="252"/>
      <c r="N366" s="252"/>
      <c r="O366" s="252"/>
      <c r="P366" s="252"/>
      <c r="Q366" s="252"/>
      <c r="R366" s="331">
        <v>7.9999999958090484E-2</v>
      </c>
    </row>
    <row r="367" spans="2:18" ht="26.25" x14ac:dyDescent="0.25">
      <c r="B367" s="237"/>
      <c r="C367" s="332" t="s">
        <v>139</v>
      </c>
      <c r="D367" s="214"/>
      <c r="E367" s="214"/>
      <c r="F367" s="215"/>
      <c r="G367" s="215"/>
      <c r="H367" s="216"/>
      <c r="I367" s="215"/>
      <c r="J367" s="215"/>
      <c r="K367" s="215"/>
      <c r="L367" s="215"/>
      <c r="M367" s="215"/>
      <c r="N367" s="215"/>
      <c r="O367" s="215"/>
      <c r="P367" s="215"/>
      <c r="Q367" s="215"/>
      <c r="R367" s="217"/>
    </row>
    <row r="368" spans="2:18" ht="15.75" thickBot="1" x14ac:dyDescent="0.3">
      <c r="B368" s="254"/>
      <c r="C368" s="501" t="s">
        <v>140</v>
      </c>
      <c r="D368" s="501"/>
      <c r="E368" s="312">
        <v>210</v>
      </c>
      <c r="F368" s="240">
        <v>3224065</v>
      </c>
      <c r="G368" s="240">
        <v>467016.55</v>
      </c>
      <c r="H368" s="240">
        <v>421821.40000000008</v>
      </c>
      <c r="I368" s="240">
        <v>467016.55</v>
      </c>
      <c r="J368" s="240">
        <v>451951.5</v>
      </c>
      <c r="K368" s="240">
        <v>467016.55</v>
      </c>
      <c r="L368" s="240">
        <v>451951.5</v>
      </c>
      <c r="M368" s="240">
        <v>467016.55</v>
      </c>
      <c r="N368" s="240">
        <v>0</v>
      </c>
      <c r="O368" s="240">
        <v>0</v>
      </c>
      <c r="P368" s="240">
        <v>0</v>
      </c>
      <c r="Q368" s="240">
        <v>0</v>
      </c>
      <c r="R368" s="313">
        <v>30274.399999999907</v>
      </c>
    </row>
    <row r="369" spans="2:18" x14ac:dyDescent="0.25">
      <c r="B369" s="137"/>
      <c r="C369" s="455"/>
      <c r="D369" s="455"/>
      <c r="E369" s="453" t="s">
        <v>59</v>
      </c>
      <c r="F369" s="222">
        <v>3224065</v>
      </c>
      <c r="G369" s="175"/>
      <c r="H369" s="175"/>
      <c r="I369" s="175"/>
      <c r="J369" s="175"/>
      <c r="K369" s="175"/>
      <c r="L369" s="175"/>
      <c r="M369" s="184"/>
      <c r="N369" s="175"/>
      <c r="O369" s="175"/>
      <c r="P369" s="175"/>
      <c r="Q369" s="175"/>
      <c r="R369" s="176"/>
    </row>
    <row r="370" spans="2:18" x14ac:dyDescent="0.25">
      <c r="B370" s="137">
        <v>1</v>
      </c>
      <c r="C370" s="454" t="s">
        <v>69</v>
      </c>
      <c r="D370" s="188">
        <v>72.540000000000006</v>
      </c>
      <c r="E370" s="114">
        <v>16</v>
      </c>
      <c r="F370" s="184">
        <v>246055.68000000002</v>
      </c>
      <c r="G370" s="184">
        <v>35979.840000000004</v>
      </c>
      <c r="H370" s="210">
        <v>32497.920000000002</v>
      </c>
      <c r="I370" s="184">
        <v>35979.840000000004</v>
      </c>
      <c r="J370" s="184">
        <v>34819.200000000004</v>
      </c>
      <c r="K370" s="184">
        <v>35979.840000000004</v>
      </c>
      <c r="L370" s="184">
        <v>34819.200000000004</v>
      </c>
      <c r="M370" s="184">
        <v>35979.840000000004</v>
      </c>
      <c r="N370" s="184">
        <v>0</v>
      </c>
      <c r="O370" s="184">
        <v>0</v>
      </c>
      <c r="P370" s="184">
        <v>0</v>
      </c>
      <c r="Q370" s="184">
        <v>0</v>
      </c>
      <c r="R370" s="185">
        <v>0</v>
      </c>
    </row>
    <row r="371" spans="2:18" x14ac:dyDescent="0.25">
      <c r="B371" s="232">
        <v>2</v>
      </c>
      <c r="C371" s="454" t="s">
        <v>118</v>
      </c>
      <c r="D371" s="188">
        <v>71.400000000000006</v>
      </c>
      <c r="E371" s="114">
        <v>16</v>
      </c>
      <c r="F371" s="184">
        <v>242188.80000000002</v>
      </c>
      <c r="G371" s="184">
        <v>35414.400000000001</v>
      </c>
      <c r="H371" s="210">
        <v>31987.200000000004</v>
      </c>
      <c r="I371" s="184">
        <v>35414.400000000001</v>
      </c>
      <c r="J371" s="184">
        <v>34272</v>
      </c>
      <c r="K371" s="184">
        <v>35414.400000000001</v>
      </c>
      <c r="L371" s="184">
        <v>34272</v>
      </c>
      <c r="M371" s="184">
        <v>35414.400000000001</v>
      </c>
      <c r="N371" s="184">
        <v>0</v>
      </c>
      <c r="O371" s="184">
        <v>0</v>
      </c>
      <c r="P371" s="184">
        <v>0</v>
      </c>
      <c r="Q371" s="184">
        <v>0</v>
      </c>
      <c r="R371" s="185">
        <v>0</v>
      </c>
    </row>
    <row r="372" spans="2:18" x14ac:dyDescent="0.25">
      <c r="B372" s="232">
        <v>3</v>
      </c>
      <c r="C372" s="454" t="s">
        <v>142</v>
      </c>
      <c r="D372" s="188">
        <v>71.400000000000006</v>
      </c>
      <c r="E372" s="114">
        <v>2</v>
      </c>
      <c r="F372" s="184">
        <v>30273.600000000002</v>
      </c>
      <c r="G372" s="184">
        <v>4426.8</v>
      </c>
      <c r="H372" s="210">
        <v>3998.4000000000005</v>
      </c>
      <c r="I372" s="184">
        <v>4426.8</v>
      </c>
      <c r="J372" s="184">
        <v>4284</v>
      </c>
      <c r="K372" s="184">
        <v>4426.8</v>
      </c>
      <c r="L372" s="184">
        <v>4284</v>
      </c>
      <c r="M372" s="184">
        <v>4426.8</v>
      </c>
      <c r="N372" s="184">
        <v>0</v>
      </c>
      <c r="O372" s="184">
        <v>0</v>
      </c>
      <c r="P372" s="184">
        <v>0</v>
      </c>
      <c r="Q372" s="184">
        <v>0</v>
      </c>
      <c r="R372" s="185">
        <v>0</v>
      </c>
    </row>
    <row r="373" spans="2:18" x14ac:dyDescent="0.25">
      <c r="B373" s="232">
        <v>4</v>
      </c>
      <c r="C373" s="454" t="s">
        <v>143</v>
      </c>
      <c r="D373" s="188">
        <v>75.64</v>
      </c>
      <c r="E373" s="263">
        <v>1</v>
      </c>
      <c r="F373" s="184">
        <v>16035.68</v>
      </c>
      <c r="G373" s="184">
        <v>2344.84</v>
      </c>
      <c r="H373" s="210">
        <v>2117.92</v>
      </c>
      <c r="I373" s="184">
        <v>2344.84</v>
      </c>
      <c r="J373" s="184">
        <v>2269.1999999999998</v>
      </c>
      <c r="K373" s="184">
        <v>2344.84</v>
      </c>
      <c r="L373" s="184">
        <v>2269.1999999999998</v>
      </c>
      <c r="M373" s="184">
        <v>2344.84</v>
      </c>
      <c r="N373" s="184">
        <v>0</v>
      </c>
      <c r="O373" s="184">
        <v>0</v>
      </c>
      <c r="P373" s="184">
        <v>0</v>
      </c>
      <c r="Q373" s="184">
        <v>0</v>
      </c>
      <c r="R373" s="185">
        <v>0</v>
      </c>
    </row>
    <row r="374" spans="2:18" x14ac:dyDescent="0.25">
      <c r="B374" s="232">
        <v>5</v>
      </c>
      <c r="C374" s="454" t="s">
        <v>60</v>
      </c>
      <c r="D374" s="188">
        <v>71.400000000000006</v>
      </c>
      <c r="E374" s="114">
        <v>16</v>
      </c>
      <c r="F374" s="184">
        <v>242188.80000000002</v>
      </c>
      <c r="G374" s="184">
        <v>35414.400000000001</v>
      </c>
      <c r="H374" s="210">
        <v>31987.200000000004</v>
      </c>
      <c r="I374" s="184">
        <v>35414.400000000001</v>
      </c>
      <c r="J374" s="184">
        <v>34272</v>
      </c>
      <c r="K374" s="184">
        <v>35414.400000000001</v>
      </c>
      <c r="L374" s="184">
        <v>34272</v>
      </c>
      <c r="M374" s="184">
        <v>35414.400000000001</v>
      </c>
      <c r="N374" s="184">
        <v>0</v>
      </c>
      <c r="O374" s="184">
        <v>0</v>
      </c>
      <c r="P374" s="184">
        <v>0</v>
      </c>
      <c r="Q374" s="184">
        <v>0</v>
      </c>
      <c r="R374" s="185">
        <v>0</v>
      </c>
    </row>
    <row r="375" spans="2:18" x14ac:dyDescent="0.25">
      <c r="B375" s="232">
        <v>6</v>
      </c>
      <c r="C375" s="454" t="s">
        <v>45</v>
      </c>
      <c r="D375" s="188">
        <v>76.59</v>
      </c>
      <c r="E375" s="114">
        <v>1</v>
      </c>
      <c r="F375" s="184">
        <v>16237.08</v>
      </c>
      <c r="G375" s="184">
        <v>2374.29</v>
      </c>
      <c r="H375" s="210">
        <v>2144.52</v>
      </c>
      <c r="I375" s="184">
        <v>2374.29</v>
      </c>
      <c r="J375" s="184">
        <v>2297.7000000000003</v>
      </c>
      <c r="K375" s="184">
        <v>2374.29</v>
      </c>
      <c r="L375" s="184">
        <v>2297.7000000000003</v>
      </c>
      <c r="M375" s="184">
        <v>2374.29</v>
      </c>
      <c r="N375" s="184">
        <v>0</v>
      </c>
      <c r="O375" s="184">
        <v>0</v>
      </c>
      <c r="P375" s="184">
        <v>0</v>
      </c>
      <c r="Q375" s="184">
        <v>0</v>
      </c>
      <c r="R375" s="185">
        <v>0</v>
      </c>
    </row>
    <row r="376" spans="2:18" x14ac:dyDescent="0.25">
      <c r="B376" s="232">
        <v>7</v>
      </c>
      <c r="C376" s="454" t="s">
        <v>125</v>
      </c>
      <c r="D376" s="188">
        <v>72.540000000000006</v>
      </c>
      <c r="E376" s="114">
        <v>1</v>
      </c>
      <c r="F376" s="184">
        <v>15378.480000000001</v>
      </c>
      <c r="G376" s="184">
        <v>2248.7400000000002</v>
      </c>
      <c r="H376" s="210">
        <v>2031.1200000000001</v>
      </c>
      <c r="I376" s="184">
        <v>2248.7400000000002</v>
      </c>
      <c r="J376" s="184">
        <v>2176.2000000000003</v>
      </c>
      <c r="K376" s="184">
        <v>2248.7400000000002</v>
      </c>
      <c r="L376" s="184">
        <v>2176.2000000000003</v>
      </c>
      <c r="M376" s="184">
        <v>2248.7400000000002</v>
      </c>
      <c r="N376" s="184">
        <v>0</v>
      </c>
      <c r="O376" s="184">
        <v>0</v>
      </c>
      <c r="P376" s="184">
        <v>0</v>
      </c>
      <c r="Q376" s="184">
        <v>0</v>
      </c>
      <c r="R376" s="185">
        <v>0</v>
      </c>
    </row>
    <row r="377" spans="2:18" x14ac:dyDescent="0.25">
      <c r="B377" s="232">
        <v>8</v>
      </c>
      <c r="C377" s="333" t="s">
        <v>43</v>
      </c>
      <c r="D377" s="188">
        <v>72.540000000000006</v>
      </c>
      <c r="E377" s="114">
        <v>1</v>
      </c>
      <c r="F377" s="184">
        <v>15378.480000000001</v>
      </c>
      <c r="G377" s="184">
        <v>2248.7400000000002</v>
      </c>
      <c r="H377" s="210">
        <v>2031.1200000000001</v>
      </c>
      <c r="I377" s="184">
        <v>2248.7400000000002</v>
      </c>
      <c r="J377" s="184">
        <v>2176.2000000000003</v>
      </c>
      <c r="K377" s="184">
        <v>2248.7400000000002</v>
      </c>
      <c r="L377" s="184">
        <v>2176.2000000000003</v>
      </c>
      <c r="M377" s="184">
        <v>2248.7400000000002</v>
      </c>
      <c r="N377" s="184">
        <v>0</v>
      </c>
      <c r="O377" s="184">
        <v>0</v>
      </c>
      <c r="P377" s="184">
        <v>0</v>
      </c>
      <c r="Q377" s="184">
        <v>0</v>
      </c>
      <c r="R377" s="185">
        <v>0</v>
      </c>
    </row>
    <row r="378" spans="2:18" ht="19.5" customHeight="1" x14ac:dyDescent="0.25">
      <c r="B378" s="232">
        <v>9</v>
      </c>
      <c r="C378" s="454" t="s">
        <v>62</v>
      </c>
      <c r="D378" s="188">
        <v>78.25</v>
      </c>
      <c r="E378" s="114">
        <v>5</v>
      </c>
      <c r="F378" s="184">
        <v>82945</v>
      </c>
      <c r="G378" s="184">
        <v>12128.75</v>
      </c>
      <c r="H378" s="210">
        <v>10955</v>
      </c>
      <c r="I378" s="184">
        <v>12128.75</v>
      </c>
      <c r="J378" s="184">
        <v>11737.5</v>
      </c>
      <c r="K378" s="184">
        <v>12128.75</v>
      </c>
      <c r="L378" s="184">
        <v>11737.5</v>
      </c>
      <c r="M378" s="184">
        <v>12128.75</v>
      </c>
      <c r="N378" s="184">
        <v>0</v>
      </c>
      <c r="O378" s="184">
        <v>0</v>
      </c>
      <c r="P378" s="184">
        <v>0</v>
      </c>
      <c r="Q378" s="184">
        <v>0</v>
      </c>
      <c r="R378" s="185">
        <v>0</v>
      </c>
    </row>
    <row r="379" spans="2:18" x14ac:dyDescent="0.25">
      <c r="B379" s="232">
        <v>10</v>
      </c>
      <c r="C379" s="454" t="s">
        <v>79</v>
      </c>
      <c r="D379" s="188">
        <v>71.400000000000006</v>
      </c>
      <c r="E379" s="114">
        <v>128</v>
      </c>
      <c r="F379" s="184">
        <v>1937510.4000000001</v>
      </c>
      <c r="G379" s="184">
        <v>283315.20000000001</v>
      </c>
      <c r="H379" s="210">
        <v>255897.60000000003</v>
      </c>
      <c r="I379" s="184">
        <v>283315.20000000001</v>
      </c>
      <c r="J379" s="184">
        <v>274176</v>
      </c>
      <c r="K379" s="184">
        <v>283315.20000000001</v>
      </c>
      <c r="L379" s="184">
        <v>274176</v>
      </c>
      <c r="M379" s="184">
        <v>283315.20000000001</v>
      </c>
      <c r="N379" s="184">
        <v>0</v>
      </c>
      <c r="O379" s="184">
        <v>0</v>
      </c>
      <c r="P379" s="184">
        <v>0</v>
      </c>
      <c r="Q379" s="184">
        <v>0</v>
      </c>
      <c r="R379" s="185">
        <v>0</v>
      </c>
    </row>
    <row r="380" spans="2:18" ht="23.25" customHeight="1" x14ac:dyDescent="0.25">
      <c r="B380" s="334">
        <v>11</v>
      </c>
      <c r="C380" s="335" t="s">
        <v>86</v>
      </c>
      <c r="D380" s="336">
        <v>71.400000000000006</v>
      </c>
      <c r="E380" s="189">
        <v>22</v>
      </c>
      <c r="F380" s="337">
        <v>333009.60000000003</v>
      </c>
      <c r="G380" s="184">
        <v>48694.8</v>
      </c>
      <c r="H380" s="210">
        <v>43982.400000000009</v>
      </c>
      <c r="I380" s="184">
        <v>48694.8</v>
      </c>
      <c r="J380" s="184">
        <v>47124.000000000007</v>
      </c>
      <c r="K380" s="184">
        <v>48694.8</v>
      </c>
      <c r="L380" s="184">
        <v>47124.000000000007</v>
      </c>
      <c r="M380" s="184">
        <v>48694.8</v>
      </c>
      <c r="N380" s="184">
        <v>0</v>
      </c>
      <c r="O380" s="184">
        <v>0</v>
      </c>
      <c r="P380" s="184">
        <v>0</v>
      </c>
      <c r="Q380" s="184">
        <v>0</v>
      </c>
      <c r="R380" s="185">
        <v>0</v>
      </c>
    </row>
    <row r="381" spans="2:18" ht="26.25" x14ac:dyDescent="0.25">
      <c r="B381" s="232">
        <v>12</v>
      </c>
      <c r="C381" s="454" t="s">
        <v>144</v>
      </c>
      <c r="D381" s="188">
        <v>78.25</v>
      </c>
      <c r="E381" s="114">
        <v>1</v>
      </c>
      <c r="F381" s="184">
        <v>16589</v>
      </c>
      <c r="G381" s="184">
        <v>2425.75</v>
      </c>
      <c r="H381" s="210">
        <v>2191</v>
      </c>
      <c r="I381" s="184">
        <v>2425.75</v>
      </c>
      <c r="J381" s="184">
        <v>2347.5</v>
      </c>
      <c r="K381" s="184">
        <v>2425.75</v>
      </c>
      <c r="L381" s="184">
        <v>2347.5</v>
      </c>
      <c r="M381" s="184">
        <v>2425.75</v>
      </c>
      <c r="N381" s="184">
        <v>0</v>
      </c>
      <c r="O381" s="184">
        <v>0</v>
      </c>
      <c r="P381" s="184">
        <v>0</v>
      </c>
      <c r="Q381" s="184">
        <v>0</v>
      </c>
      <c r="R381" s="185">
        <v>0</v>
      </c>
    </row>
    <row r="382" spans="2:18" ht="15.75" thickBot="1" x14ac:dyDescent="0.3">
      <c r="B382" s="245"/>
      <c r="C382" s="246" t="s">
        <v>51</v>
      </c>
      <c r="D382" s="247"/>
      <c r="E382" s="248"/>
      <c r="F382" s="252">
        <v>30274.399999999907</v>
      </c>
      <c r="G382" s="251"/>
      <c r="H382" s="250"/>
      <c r="I382" s="252"/>
      <c r="J382" s="252"/>
      <c r="K382" s="252"/>
      <c r="L382" s="252"/>
      <c r="M382" s="252"/>
      <c r="N382" s="252"/>
      <c r="O382" s="252"/>
      <c r="P382" s="252"/>
      <c r="Q382" s="252"/>
      <c r="R382" s="573">
        <v>30274.399999999907</v>
      </c>
    </row>
    <row r="383" spans="2:18" ht="64.5" customHeight="1" thickBot="1" x14ac:dyDescent="0.3">
      <c r="B383" s="574" t="s">
        <v>145</v>
      </c>
      <c r="C383" s="531"/>
      <c r="D383" s="531"/>
      <c r="E383" s="531"/>
      <c r="F383" s="531"/>
      <c r="G383" s="531"/>
      <c r="H383" s="531"/>
      <c r="I383" s="531"/>
      <c r="J383" s="531"/>
      <c r="K383" s="531"/>
      <c r="L383" s="531"/>
      <c r="M383" s="531"/>
      <c r="N383" s="531"/>
      <c r="O383" s="531"/>
      <c r="P383" s="531"/>
      <c r="Q383" s="531"/>
      <c r="R383" s="575"/>
    </row>
    <row r="384" spans="2:18" x14ac:dyDescent="0.25">
      <c r="B384" s="532"/>
      <c r="C384" s="534" t="s">
        <v>0</v>
      </c>
      <c r="D384" s="536" t="s">
        <v>1</v>
      </c>
      <c r="E384" s="534" t="s">
        <v>2</v>
      </c>
      <c r="F384" s="338" t="s">
        <v>3</v>
      </c>
      <c r="G384" s="516" t="s">
        <v>4</v>
      </c>
      <c r="H384" s="517"/>
      <c r="I384" s="517"/>
      <c r="J384" s="517"/>
      <c r="K384" s="517"/>
      <c r="L384" s="517"/>
      <c r="M384" s="517"/>
      <c r="N384" s="517"/>
      <c r="O384" s="517"/>
      <c r="P384" s="517"/>
      <c r="Q384" s="517"/>
      <c r="R384" s="518"/>
    </row>
    <row r="385" spans="2:18" x14ac:dyDescent="0.25">
      <c r="B385" s="533"/>
      <c r="C385" s="535"/>
      <c r="D385" s="537"/>
      <c r="E385" s="535"/>
      <c r="F385" s="11" t="s">
        <v>5</v>
      </c>
      <c r="G385" s="12" t="s">
        <v>6</v>
      </c>
      <c r="H385" s="11" t="s">
        <v>7</v>
      </c>
      <c r="I385" s="11" t="s">
        <v>8</v>
      </c>
      <c r="J385" s="11" t="s">
        <v>9</v>
      </c>
      <c r="K385" s="11" t="s">
        <v>10</v>
      </c>
      <c r="L385" s="11" t="s">
        <v>11</v>
      </c>
      <c r="M385" s="11" t="s">
        <v>12</v>
      </c>
      <c r="N385" s="11" t="s">
        <v>13</v>
      </c>
      <c r="O385" s="11" t="s">
        <v>20</v>
      </c>
      <c r="P385" s="11" t="s">
        <v>21</v>
      </c>
      <c r="Q385" s="11" t="s">
        <v>22</v>
      </c>
      <c r="R385" s="13" t="s">
        <v>23</v>
      </c>
    </row>
    <row r="386" spans="2:18" x14ac:dyDescent="0.25">
      <c r="B386" s="14"/>
      <c r="C386" s="15" t="s">
        <v>14</v>
      </c>
      <c r="D386" s="16"/>
      <c r="E386" s="339">
        <f>E391+E403+E413+E425+E428+E431+E434</f>
        <v>353</v>
      </c>
      <c r="F386" s="18">
        <f>SUM(G386:R386)</f>
        <v>13175524.999999998</v>
      </c>
      <c r="G386" s="18">
        <f t="shared" ref="G386:R386" si="8">G391+G403+G413</f>
        <v>824424.85000000009</v>
      </c>
      <c r="H386" s="18">
        <f t="shared" si="8"/>
        <v>744641.8</v>
      </c>
      <c r="I386" s="18">
        <f t="shared" si="8"/>
        <v>824424.85000000009</v>
      </c>
      <c r="J386" s="18">
        <f t="shared" si="8"/>
        <v>795404.7</v>
      </c>
      <c r="K386" s="18">
        <f t="shared" si="8"/>
        <v>821918.19000000006</v>
      </c>
      <c r="L386" s="18">
        <f t="shared" si="8"/>
        <v>795404.7</v>
      </c>
      <c r="M386" s="18">
        <f t="shared" si="8"/>
        <v>801336.05</v>
      </c>
      <c r="N386" s="18">
        <f t="shared" si="8"/>
        <v>801336.05</v>
      </c>
      <c r="O386" s="18">
        <f t="shared" si="8"/>
        <v>775486.5</v>
      </c>
      <c r="P386" s="18">
        <f t="shared" si="8"/>
        <v>801336.05</v>
      </c>
      <c r="Q386" s="18">
        <f t="shared" si="8"/>
        <v>775486.5</v>
      </c>
      <c r="R386" s="46">
        <f t="shared" si="8"/>
        <v>4414324.76</v>
      </c>
    </row>
    <row r="387" spans="2:18" x14ac:dyDescent="0.25">
      <c r="B387" s="14"/>
      <c r="C387" s="15" t="s">
        <v>52</v>
      </c>
      <c r="D387" s="16"/>
      <c r="E387" s="17"/>
      <c r="F387" s="18">
        <f>F386-F388</f>
        <v>9562536.2899999991</v>
      </c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20"/>
    </row>
    <row r="388" spans="2:18" ht="15.75" thickBot="1" x14ac:dyDescent="0.3">
      <c r="B388" s="340"/>
      <c r="C388" s="341" t="s">
        <v>50</v>
      </c>
      <c r="D388" s="342"/>
      <c r="E388" s="343"/>
      <c r="F388" s="18">
        <f>F400+F410+F422</f>
        <v>3612988.71</v>
      </c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20"/>
    </row>
    <row r="389" spans="2:18" ht="15.75" thickBot="1" x14ac:dyDescent="0.3">
      <c r="B389" s="344"/>
      <c r="C389" s="345" t="s">
        <v>15</v>
      </c>
      <c r="D389" s="346"/>
      <c r="E389" s="345"/>
      <c r="F389" s="347"/>
      <c r="G389" s="348">
        <v>31</v>
      </c>
      <c r="H389" s="348">
        <v>28</v>
      </c>
      <c r="I389" s="348">
        <v>31</v>
      </c>
      <c r="J389" s="348">
        <v>30</v>
      </c>
      <c r="K389" s="348">
        <v>31</v>
      </c>
      <c r="L389" s="348">
        <v>30</v>
      </c>
      <c r="M389" s="348">
        <v>31</v>
      </c>
      <c r="N389" s="348">
        <v>31</v>
      </c>
      <c r="O389" s="349">
        <v>30</v>
      </c>
      <c r="P389" s="348">
        <v>31</v>
      </c>
      <c r="Q389" s="348">
        <v>30</v>
      </c>
      <c r="R389" s="350">
        <v>31</v>
      </c>
    </row>
    <row r="390" spans="2:18" ht="25.5" x14ac:dyDescent="0.25">
      <c r="B390" s="351"/>
      <c r="C390" s="352" t="s">
        <v>146</v>
      </c>
      <c r="D390" s="353"/>
      <c r="E390" s="352"/>
      <c r="F390" s="354"/>
      <c r="G390" s="355"/>
      <c r="H390" s="356"/>
      <c r="I390" s="357"/>
      <c r="J390" s="357"/>
      <c r="K390" s="357"/>
      <c r="L390" s="356"/>
      <c r="M390" s="357"/>
      <c r="N390" s="357"/>
      <c r="O390" s="358"/>
      <c r="P390" s="357"/>
      <c r="Q390" s="358"/>
      <c r="R390" s="359"/>
    </row>
    <row r="391" spans="2:18" ht="26.25" thickBot="1" x14ac:dyDescent="0.3">
      <c r="B391" s="360"/>
      <c r="C391" s="361" t="s">
        <v>147</v>
      </c>
      <c r="D391" s="362"/>
      <c r="E391" s="361">
        <f>SUM(E392:E399)</f>
        <v>55</v>
      </c>
      <c r="F391" s="363">
        <f t="shared" ref="F391:F399" si="9">SUM(G391:R391)</f>
        <v>1393808</v>
      </c>
      <c r="G391" s="364">
        <f>SUM(G392:G400)</f>
        <v>125385.7</v>
      </c>
      <c r="H391" s="364">
        <f t="shared" ref="H391:Q391" si="10">SUM(H392:H400)</f>
        <v>113251.6</v>
      </c>
      <c r="I391" s="364">
        <f t="shared" si="10"/>
        <v>125385.7</v>
      </c>
      <c r="J391" s="364">
        <f t="shared" si="10"/>
        <v>121341</v>
      </c>
      <c r="K391" s="364">
        <f t="shared" si="10"/>
        <v>125385.7</v>
      </c>
      <c r="L391" s="364">
        <f t="shared" si="10"/>
        <v>121341</v>
      </c>
      <c r="M391" s="364">
        <f t="shared" si="10"/>
        <v>104803.56</v>
      </c>
      <c r="N391" s="364">
        <f t="shared" si="10"/>
        <v>104803.56</v>
      </c>
      <c r="O391" s="364">
        <f t="shared" si="10"/>
        <v>101422.79999999999</v>
      </c>
      <c r="P391" s="364">
        <f t="shared" si="10"/>
        <v>104803.56</v>
      </c>
      <c r="Q391" s="364">
        <f t="shared" si="10"/>
        <v>101422.79999999999</v>
      </c>
      <c r="R391" s="576">
        <f>SUM(R392:R400)</f>
        <v>144461.01999999973</v>
      </c>
    </row>
    <row r="392" spans="2:18" x14ac:dyDescent="0.25">
      <c r="B392" s="365"/>
      <c r="C392" s="366" t="s">
        <v>98</v>
      </c>
      <c r="D392" s="367">
        <v>77.59</v>
      </c>
      <c r="E392" s="368">
        <v>3</v>
      </c>
      <c r="F392" s="369">
        <f t="shared" si="9"/>
        <v>84961.05</v>
      </c>
      <c r="G392" s="370">
        <v>7215.87</v>
      </c>
      <c r="H392" s="370">
        <v>6517.56</v>
      </c>
      <c r="I392" s="370">
        <v>7215.87</v>
      </c>
      <c r="J392" s="370">
        <v>6983.1</v>
      </c>
      <c r="K392" s="370">
        <v>7215.87</v>
      </c>
      <c r="L392" s="370">
        <v>6983.1</v>
      </c>
      <c r="M392" s="370">
        <v>7215.87</v>
      </c>
      <c r="N392" s="370">
        <v>7215.87</v>
      </c>
      <c r="O392" s="370">
        <v>6983.1</v>
      </c>
      <c r="P392" s="370">
        <v>7215.87</v>
      </c>
      <c r="Q392" s="370">
        <v>6983.1</v>
      </c>
      <c r="R392" s="577">
        <v>7215.87</v>
      </c>
    </row>
    <row r="393" spans="2:18" x14ac:dyDescent="0.25">
      <c r="B393" s="7"/>
      <c r="C393" s="9" t="s">
        <v>60</v>
      </c>
      <c r="D393" s="10">
        <v>71.400000000000006</v>
      </c>
      <c r="E393" s="371">
        <v>11</v>
      </c>
      <c r="F393" s="372">
        <f t="shared" si="9"/>
        <v>286671</v>
      </c>
      <c r="G393" s="373">
        <v>24347.4</v>
      </c>
      <c r="H393" s="373">
        <v>21991.200000000001</v>
      </c>
      <c r="I393" s="373">
        <v>24347.4</v>
      </c>
      <c r="J393" s="373">
        <v>23562</v>
      </c>
      <c r="K393" s="373">
        <v>24347.4</v>
      </c>
      <c r="L393" s="373">
        <v>23562</v>
      </c>
      <c r="M393" s="373">
        <v>24347.4</v>
      </c>
      <c r="N393" s="373">
        <v>24347.4</v>
      </c>
      <c r="O393" s="373">
        <v>23562</v>
      </c>
      <c r="P393" s="373">
        <v>24347.4</v>
      </c>
      <c r="Q393" s="373">
        <v>23562</v>
      </c>
      <c r="R393" s="374">
        <v>24347.4</v>
      </c>
    </row>
    <row r="394" spans="2:18" x14ac:dyDescent="0.25">
      <c r="B394" s="7"/>
      <c r="C394" s="9" t="s">
        <v>19</v>
      </c>
      <c r="D394" s="10">
        <v>71.400000000000006</v>
      </c>
      <c r="E394" s="371">
        <v>16</v>
      </c>
      <c r="F394" s="372">
        <f t="shared" si="9"/>
        <v>377563.2</v>
      </c>
      <c r="G394" s="373">
        <v>35414.400000000001</v>
      </c>
      <c r="H394" s="373">
        <v>31987.200000000001</v>
      </c>
      <c r="I394" s="373">
        <v>35414.400000000001</v>
      </c>
      <c r="J394" s="373">
        <v>34272</v>
      </c>
      <c r="K394" s="373">
        <v>35414.400000000001</v>
      </c>
      <c r="L394" s="373">
        <v>34272</v>
      </c>
      <c r="M394" s="373">
        <v>28774.2</v>
      </c>
      <c r="N394" s="373">
        <v>28774.2</v>
      </c>
      <c r="O394" s="373">
        <v>27846</v>
      </c>
      <c r="P394" s="373">
        <v>28774.2</v>
      </c>
      <c r="Q394" s="373">
        <v>27846</v>
      </c>
      <c r="R394" s="374">
        <v>28774.2</v>
      </c>
    </row>
    <row r="395" spans="2:18" x14ac:dyDescent="0.25">
      <c r="B395" s="7"/>
      <c r="C395" s="29" t="s">
        <v>43</v>
      </c>
      <c r="D395" s="10">
        <v>72.540000000000006</v>
      </c>
      <c r="E395" s="371">
        <v>3</v>
      </c>
      <c r="F395" s="372">
        <f t="shared" si="9"/>
        <v>79431.3</v>
      </c>
      <c r="G395" s="374">
        <v>6746.22</v>
      </c>
      <c r="H395" s="373">
        <v>6093.36</v>
      </c>
      <c r="I395" s="374">
        <v>6746.22</v>
      </c>
      <c r="J395" s="373">
        <v>6528.6</v>
      </c>
      <c r="K395" s="374">
        <v>6746.22</v>
      </c>
      <c r="L395" s="373">
        <v>6528.6</v>
      </c>
      <c r="M395" s="374">
        <v>6746.22</v>
      </c>
      <c r="N395" s="374">
        <v>6746.22</v>
      </c>
      <c r="O395" s="373">
        <v>6528.6</v>
      </c>
      <c r="P395" s="374">
        <v>6746.22</v>
      </c>
      <c r="Q395" s="373">
        <v>6528.6</v>
      </c>
      <c r="R395" s="374">
        <v>6746.22</v>
      </c>
    </row>
    <row r="396" spans="2:18" x14ac:dyDescent="0.25">
      <c r="B396" s="7"/>
      <c r="C396" s="29" t="s">
        <v>42</v>
      </c>
      <c r="D396" s="10">
        <v>73.59</v>
      </c>
      <c r="E396" s="371">
        <v>3</v>
      </c>
      <c r="F396" s="372">
        <f t="shared" si="9"/>
        <v>53499.93</v>
      </c>
      <c r="G396" s="373">
        <v>6843.87</v>
      </c>
      <c r="H396" s="373">
        <v>6181.56</v>
      </c>
      <c r="I396" s="373">
        <v>6843.87</v>
      </c>
      <c r="J396" s="373">
        <v>6623.1</v>
      </c>
      <c r="K396" s="373">
        <v>6843.87</v>
      </c>
      <c r="L396" s="373">
        <v>6623.1</v>
      </c>
      <c r="M396" s="373">
        <v>2281.29</v>
      </c>
      <c r="N396" s="373">
        <v>2281.29</v>
      </c>
      <c r="O396" s="373">
        <v>2207.6999999999998</v>
      </c>
      <c r="P396" s="373">
        <v>2281.29</v>
      </c>
      <c r="Q396" s="373">
        <v>2207.6999999999998</v>
      </c>
      <c r="R396" s="374">
        <v>2281.29</v>
      </c>
    </row>
    <row r="397" spans="2:18" x14ac:dyDescent="0.25">
      <c r="B397" s="7"/>
      <c r="C397" s="29" t="s">
        <v>148</v>
      </c>
      <c r="D397" s="10">
        <v>75.64</v>
      </c>
      <c r="E397" s="371">
        <v>9</v>
      </c>
      <c r="F397" s="372">
        <f t="shared" si="9"/>
        <v>192806.36000000004</v>
      </c>
      <c r="G397" s="373">
        <v>21103.56</v>
      </c>
      <c r="H397" s="373">
        <v>19061.28</v>
      </c>
      <c r="I397" s="373">
        <v>21103.56</v>
      </c>
      <c r="J397" s="373">
        <v>20422.8</v>
      </c>
      <c r="K397" s="373">
        <v>21103.56</v>
      </c>
      <c r="L397" s="373">
        <v>20422.8</v>
      </c>
      <c r="M397" s="373">
        <v>11724.2</v>
      </c>
      <c r="N397" s="373">
        <v>11724.2</v>
      </c>
      <c r="O397" s="373">
        <v>11346</v>
      </c>
      <c r="P397" s="373">
        <v>11724.2</v>
      </c>
      <c r="Q397" s="373">
        <v>11346</v>
      </c>
      <c r="R397" s="374">
        <v>11724.2</v>
      </c>
    </row>
    <row r="398" spans="2:18" x14ac:dyDescent="0.25">
      <c r="B398" s="7"/>
      <c r="C398" s="29" t="s">
        <v>149</v>
      </c>
      <c r="D398" s="10">
        <v>73.59</v>
      </c>
      <c r="E398" s="371">
        <v>6</v>
      </c>
      <c r="F398" s="372">
        <f t="shared" si="9"/>
        <v>161162.1</v>
      </c>
      <c r="G398" s="373">
        <v>13687.74</v>
      </c>
      <c r="H398" s="373">
        <v>12363.12</v>
      </c>
      <c r="I398" s="373">
        <v>13687.74</v>
      </c>
      <c r="J398" s="373">
        <v>13246.2</v>
      </c>
      <c r="K398" s="373">
        <v>13687.74</v>
      </c>
      <c r="L398" s="373">
        <v>13246.2</v>
      </c>
      <c r="M398" s="373">
        <v>13687.74</v>
      </c>
      <c r="N398" s="373">
        <v>13687.74</v>
      </c>
      <c r="O398" s="373">
        <v>13246.2</v>
      </c>
      <c r="P398" s="373">
        <v>13687.74</v>
      </c>
      <c r="Q398" s="373">
        <v>13246.2</v>
      </c>
      <c r="R398" s="374">
        <v>13687.74</v>
      </c>
    </row>
    <row r="399" spans="2:18" x14ac:dyDescent="0.25">
      <c r="B399" s="375"/>
      <c r="C399" s="376" t="s">
        <v>61</v>
      </c>
      <c r="D399" s="377">
        <v>80.86</v>
      </c>
      <c r="E399" s="376">
        <v>4</v>
      </c>
      <c r="F399" s="378">
        <f t="shared" si="9"/>
        <v>118055.59999999999</v>
      </c>
      <c r="G399" s="379">
        <v>10026.64</v>
      </c>
      <c r="H399" s="379">
        <v>9056.32</v>
      </c>
      <c r="I399" s="379">
        <v>10026.64</v>
      </c>
      <c r="J399" s="379">
        <v>9703.2000000000007</v>
      </c>
      <c r="K399" s="379">
        <v>10026.64</v>
      </c>
      <c r="L399" s="379">
        <v>9703.2000000000007</v>
      </c>
      <c r="M399" s="379">
        <v>10026.64</v>
      </c>
      <c r="N399" s="379">
        <v>10026.64</v>
      </c>
      <c r="O399" s="379">
        <v>9703.2000000000007</v>
      </c>
      <c r="P399" s="379">
        <v>10026.64</v>
      </c>
      <c r="Q399" s="379">
        <v>9703.2000000000007</v>
      </c>
      <c r="R399" s="578">
        <v>10026.64</v>
      </c>
    </row>
    <row r="400" spans="2:18" x14ac:dyDescent="0.25">
      <c r="B400" s="375"/>
      <c r="C400" s="59" t="s">
        <v>50</v>
      </c>
      <c r="D400" s="35"/>
      <c r="E400" s="8"/>
      <c r="F400" s="380">
        <v>39657.46</v>
      </c>
      <c r="G400" s="379"/>
      <c r="H400" s="379"/>
      <c r="I400" s="379"/>
      <c r="J400" s="379"/>
      <c r="K400" s="379"/>
      <c r="L400" s="379"/>
      <c r="M400" s="379"/>
      <c r="N400" s="379"/>
      <c r="O400" s="379"/>
      <c r="P400" s="379"/>
      <c r="Q400" s="379"/>
      <c r="R400" s="579">
        <v>39657.45999999973</v>
      </c>
    </row>
    <row r="401" spans="2:18" x14ac:dyDescent="0.25">
      <c r="B401" s="7"/>
      <c r="C401" s="59" t="s">
        <v>137</v>
      </c>
      <c r="D401" s="35"/>
      <c r="E401" s="8"/>
      <c r="F401" s="380"/>
      <c r="G401" s="373"/>
      <c r="H401" s="373"/>
      <c r="I401" s="373"/>
      <c r="J401" s="373"/>
      <c r="K401" s="373"/>
      <c r="L401" s="373"/>
      <c r="M401" s="373"/>
      <c r="N401" s="373"/>
      <c r="O401" s="373"/>
      <c r="P401" s="373"/>
      <c r="Q401" s="373"/>
      <c r="R401" s="374"/>
    </row>
    <row r="402" spans="2:18" ht="25.5" x14ac:dyDescent="0.25">
      <c r="B402" s="381"/>
      <c r="C402" s="382" t="s">
        <v>150</v>
      </c>
      <c r="D402" s="383"/>
      <c r="E402" s="382"/>
      <c r="F402" s="384"/>
      <c r="G402" s="385"/>
      <c r="H402" s="386"/>
      <c r="I402" s="387"/>
      <c r="J402" s="387"/>
      <c r="K402" s="387"/>
      <c r="L402" s="387"/>
      <c r="M402" s="387"/>
      <c r="N402" s="388"/>
      <c r="O402" s="389"/>
      <c r="P402" s="387"/>
      <c r="Q402" s="390"/>
      <c r="R402" s="391"/>
    </row>
    <row r="403" spans="2:18" ht="26.25" thickBot="1" x14ac:dyDescent="0.3">
      <c r="B403" s="360"/>
      <c r="C403" s="361" t="s">
        <v>151</v>
      </c>
      <c r="D403" s="362"/>
      <c r="E403" s="361">
        <f>SUM(E404:E409)</f>
        <v>103</v>
      </c>
      <c r="F403" s="363">
        <f t="shared" ref="F403:F409" si="11">SUM(G403:R403)</f>
        <v>5948016</v>
      </c>
      <c r="G403" s="364">
        <f t="shared" ref="G403:Q403" si="12">SUM(G404:G410)</f>
        <v>255814.48</v>
      </c>
      <c r="H403" s="364">
        <f t="shared" si="12"/>
        <v>231058.24</v>
      </c>
      <c r="I403" s="364">
        <f t="shared" si="12"/>
        <v>255814.48</v>
      </c>
      <c r="J403" s="364">
        <f t="shared" si="12"/>
        <v>245136.6</v>
      </c>
      <c r="K403" s="364">
        <f t="shared" si="12"/>
        <v>253307.82</v>
      </c>
      <c r="L403" s="364">
        <f t="shared" si="12"/>
        <v>245136.6</v>
      </c>
      <c r="M403" s="364">
        <f t="shared" si="12"/>
        <v>253307.82</v>
      </c>
      <c r="N403" s="364">
        <f t="shared" si="12"/>
        <v>253307.82</v>
      </c>
      <c r="O403" s="364">
        <f t="shared" si="12"/>
        <v>245136.6</v>
      </c>
      <c r="P403" s="364">
        <f t="shared" si="12"/>
        <v>253307.82</v>
      </c>
      <c r="Q403" s="364">
        <f t="shared" si="12"/>
        <v>245136.6</v>
      </c>
      <c r="R403" s="576">
        <f>SUM(R404:R410)</f>
        <v>3211551.12</v>
      </c>
    </row>
    <row r="404" spans="2:18" x14ac:dyDescent="0.25">
      <c r="B404" s="365"/>
      <c r="C404" s="366" t="s">
        <v>152</v>
      </c>
      <c r="D404" s="367">
        <v>71.400000000000006</v>
      </c>
      <c r="E404" s="368">
        <v>1</v>
      </c>
      <c r="F404" s="392">
        <f t="shared" si="11"/>
        <v>26061.000000000004</v>
      </c>
      <c r="G404" s="393">
        <v>2213.4</v>
      </c>
      <c r="H404" s="393">
        <v>1999.2</v>
      </c>
      <c r="I404" s="393">
        <v>2213.4</v>
      </c>
      <c r="J404" s="393">
        <v>2142</v>
      </c>
      <c r="K404" s="393">
        <v>2213.4</v>
      </c>
      <c r="L404" s="393">
        <v>2142</v>
      </c>
      <c r="M404" s="393">
        <v>2213.4</v>
      </c>
      <c r="N404" s="393">
        <v>2213.4</v>
      </c>
      <c r="O404" s="393">
        <v>2142</v>
      </c>
      <c r="P404" s="393">
        <v>2213.4</v>
      </c>
      <c r="Q404" s="393">
        <v>2142</v>
      </c>
      <c r="R404" s="580">
        <v>2213.4</v>
      </c>
    </row>
    <row r="405" spans="2:18" x14ac:dyDescent="0.25">
      <c r="B405" s="394"/>
      <c r="C405" s="395" t="s">
        <v>60</v>
      </c>
      <c r="D405" s="396">
        <v>71.400000000000006</v>
      </c>
      <c r="E405" s="397">
        <v>3</v>
      </c>
      <c r="F405" s="26">
        <f t="shared" si="11"/>
        <v>78182.999999999985</v>
      </c>
      <c r="G405" s="398">
        <v>6640.2</v>
      </c>
      <c r="H405" s="398">
        <v>5997.6</v>
      </c>
      <c r="I405" s="398">
        <v>6640.2</v>
      </c>
      <c r="J405" s="398">
        <v>6426</v>
      </c>
      <c r="K405" s="398">
        <v>6640.2</v>
      </c>
      <c r="L405" s="398">
        <v>6426</v>
      </c>
      <c r="M405" s="398">
        <v>6640.2</v>
      </c>
      <c r="N405" s="398">
        <v>6640.2</v>
      </c>
      <c r="O405" s="398">
        <v>6426</v>
      </c>
      <c r="P405" s="398">
        <v>6640.2</v>
      </c>
      <c r="Q405" s="398">
        <v>6426</v>
      </c>
      <c r="R405" s="581">
        <v>6640.2</v>
      </c>
    </row>
    <row r="406" spans="2:18" x14ac:dyDescent="0.25">
      <c r="B406" s="394"/>
      <c r="C406" s="395" t="s">
        <v>43</v>
      </c>
      <c r="D406" s="396">
        <v>72.540000000000006</v>
      </c>
      <c r="E406" s="397">
        <v>1</v>
      </c>
      <c r="F406" s="26">
        <f t="shared" si="11"/>
        <v>26477.1</v>
      </c>
      <c r="G406" s="398">
        <v>2248.7399999999998</v>
      </c>
      <c r="H406" s="398">
        <v>2031.12</v>
      </c>
      <c r="I406" s="398">
        <v>2248.7399999999998</v>
      </c>
      <c r="J406" s="398">
        <v>2176.1999999999998</v>
      </c>
      <c r="K406" s="398">
        <v>2248.7399999999998</v>
      </c>
      <c r="L406" s="398">
        <v>2176.1999999999998</v>
      </c>
      <c r="M406" s="398">
        <v>2248.7399999999998</v>
      </c>
      <c r="N406" s="398">
        <v>2248.7399999999998</v>
      </c>
      <c r="O406" s="398">
        <v>2176.1999999999998</v>
      </c>
      <c r="P406" s="398">
        <v>2248.7399999999998</v>
      </c>
      <c r="Q406" s="398">
        <v>2176.1999999999998</v>
      </c>
      <c r="R406" s="581">
        <v>2248.7399999999998</v>
      </c>
    </row>
    <row r="407" spans="2:18" x14ac:dyDescent="0.25">
      <c r="B407" s="7"/>
      <c r="C407" s="9" t="s">
        <v>19</v>
      </c>
      <c r="D407" s="10">
        <v>71.400000000000006</v>
      </c>
      <c r="E407" s="371">
        <v>1</v>
      </c>
      <c r="F407" s="26">
        <f t="shared" si="11"/>
        <v>26061.000000000004</v>
      </c>
      <c r="G407" s="27">
        <v>2213.4</v>
      </c>
      <c r="H407" s="27">
        <v>1999.2</v>
      </c>
      <c r="I407" s="27">
        <v>2213.4</v>
      </c>
      <c r="J407" s="27">
        <v>2142</v>
      </c>
      <c r="K407" s="27">
        <v>2213.4</v>
      </c>
      <c r="L407" s="27">
        <v>2142</v>
      </c>
      <c r="M407" s="27">
        <v>2213.4</v>
      </c>
      <c r="N407" s="27">
        <v>2213.4</v>
      </c>
      <c r="O407" s="27">
        <v>2142</v>
      </c>
      <c r="P407" s="27">
        <v>2213.4</v>
      </c>
      <c r="Q407" s="27">
        <v>2142</v>
      </c>
      <c r="R407" s="49">
        <v>2213.4</v>
      </c>
    </row>
    <row r="408" spans="2:18" x14ac:dyDescent="0.25">
      <c r="B408" s="375"/>
      <c r="C408" s="399" t="s">
        <v>64</v>
      </c>
      <c r="D408" s="400">
        <v>75.64</v>
      </c>
      <c r="E408" s="376">
        <v>4</v>
      </c>
      <c r="F408" s="26">
        <f t="shared" si="11"/>
        <v>110434.40000000001</v>
      </c>
      <c r="G408" s="401">
        <v>9379.36</v>
      </c>
      <c r="H408" s="401">
        <v>8471.68</v>
      </c>
      <c r="I408" s="401">
        <v>9379.36</v>
      </c>
      <c r="J408" s="401">
        <v>9076.7999999999993</v>
      </c>
      <c r="K408" s="401">
        <v>9379.36</v>
      </c>
      <c r="L408" s="401">
        <v>9076.7999999999993</v>
      </c>
      <c r="M408" s="401">
        <v>9379.36</v>
      </c>
      <c r="N408" s="401">
        <v>9379.36</v>
      </c>
      <c r="O408" s="401">
        <v>9076.7999999999993</v>
      </c>
      <c r="P408" s="401">
        <v>9379.36</v>
      </c>
      <c r="Q408" s="401">
        <v>9076.7999999999993</v>
      </c>
      <c r="R408" s="582">
        <v>9379.36</v>
      </c>
    </row>
    <row r="409" spans="2:18" x14ac:dyDescent="0.25">
      <c r="B409" s="375"/>
      <c r="C409" s="399" t="s">
        <v>61</v>
      </c>
      <c r="D409" s="400">
        <v>80.86</v>
      </c>
      <c r="E409" s="376">
        <v>93</v>
      </c>
      <c r="F409" s="402">
        <f t="shared" si="11"/>
        <v>2722556.2000000007</v>
      </c>
      <c r="G409" s="401">
        <v>233119.38</v>
      </c>
      <c r="H409" s="401">
        <v>210559.44</v>
      </c>
      <c r="I409" s="401">
        <v>233119.38</v>
      </c>
      <c r="J409" s="401">
        <v>223173.6</v>
      </c>
      <c r="K409" s="401">
        <v>230612.72</v>
      </c>
      <c r="L409" s="401">
        <v>223173.6</v>
      </c>
      <c r="M409" s="401">
        <v>230612.72</v>
      </c>
      <c r="N409" s="401">
        <v>230612.72</v>
      </c>
      <c r="O409" s="401">
        <v>223173.6</v>
      </c>
      <c r="P409" s="401">
        <v>230612.72</v>
      </c>
      <c r="Q409" s="401">
        <v>223173.6</v>
      </c>
      <c r="R409" s="582">
        <v>230612.72</v>
      </c>
    </row>
    <row r="410" spans="2:18" x14ac:dyDescent="0.25">
      <c r="B410" s="375"/>
      <c r="C410" s="59" t="s">
        <v>50</v>
      </c>
      <c r="D410" s="35"/>
      <c r="E410" s="8"/>
      <c r="F410" s="380">
        <v>2958243.3</v>
      </c>
      <c r="G410" s="401"/>
      <c r="H410" s="401"/>
      <c r="I410" s="401"/>
      <c r="J410" s="401"/>
      <c r="K410" s="401"/>
      <c r="L410" s="401"/>
      <c r="M410" s="401"/>
      <c r="N410" s="401"/>
      <c r="O410" s="401"/>
      <c r="P410" s="401"/>
      <c r="Q410" s="401"/>
      <c r="R410" s="543">
        <v>2958243.3000000003</v>
      </c>
    </row>
    <row r="411" spans="2:18" x14ac:dyDescent="0.25">
      <c r="B411" s="7"/>
      <c r="C411" s="59" t="s">
        <v>137</v>
      </c>
      <c r="D411" s="35"/>
      <c r="E411" s="8"/>
      <c r="F411" s="380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49"/>
    </row>
    <row r="412" spans="2:18" x14ac:dyDescent="0.25">
      <c r="B412" s="381"/>
      <c r="C412" s="382" t="s">
        <v>153</v>
      </c>
      <c r="D412" s="383"/>
      <c r="E412" s="382"/>
      <c r="F412" s="384"/>
      <c r="G412" s="385"/>
      <c r="H412" s="386"/>
      <c r="I412" s="387"/>
      <c r="J412" s="387"/>
      <c r="K412" s="387"/>
      <c r="L412" s="387"/>
      <c r="M412" s="387"/>
      <c r="N412" s="388"/>
      <c r="O412" s="389"/>
      <c r="P412" s="387"/>
      <c r="Q412" s="390"/>
      <c r="R412" s="391"/>
    </row>
    <row r="413" spans="2:18" ht="26.25" thickBot="1" x14ac:dyDescent="0.3">
      <c r="B413" s="404"/>
      <c r="C413" s="405" t="s">
        <v>154</v>
      </c>
      <c r="D413" s="406"/>
      <c r="E413" s="405">
        <f>SUM(E414:E421)</f>
        <v>195</v>
      </c>
      <c r="F413" s="363">
        <f t="shared" ref="F413:F421" si="13">SUM(G413:R413)</f>
        <v>5833701</v>
      </c>
      <c r="G413" s="363">
        <f t="shared" ref="G413:Q413" si="14">SUM(G414:G422)</f>
        <v>443224.67000000004</v>
      </c>
      <c r="H413" s="363">
        <f t="shared" si="14"/>
        <v>400331.96</v>
      </c>
      <c r="I413" s="363">
        <f t="shared" si="14"/>
        <v>443224.67000000004</v>
      </c>
      <c r="J413" s="363">
        <f t="shared" si="14"/>
        <v>428927.1</v>
      </c>
      <c r="K413" s="363">
        <f t="shared" si="14"/>
        <v>443224.67000000004</v>
      </c>
      <c r="L413" s="363">
        <f t="shared" si="14"/>
        <v>428927.1</v>
      </c>
      <c r="M413" s="363">
        <f t="shared" si="14"/>
        <v>443224.67000000004</v>
      </c>
      <c r="N413" s="363">
        <f t="shared" si="14"/>
        <v>443224.67000000004</v>
      </c>
      <c r="O413" s="363">
        <f t="shared" si="14"/>
        <v>428927.1</v>
      </c>
      <c r="P413" s="363">
        <f t="shared" si="14"/>
        <v>443224.67000000004</v>
      </c>
      <c r="Q413" s="363">
        <f t="shared" si="14"/>
        <v>428927.1</v>
      </c>
      <c r="R413" s="418">
        <f>SUM(R414:R422)</f>
        <v>1058312.6200000001</v>
      </c>
    </row>
    <row r="414" spans="2:18" x14ac:dyDescent="0.25">
      <c r="B414" s="365"/>
      <c r="C414" s="9" t="s">
        <v>60</v>
      </c>
      <c r="D414" s="367">
        <v>71.400000000000006</v>
      </c>
      <c r="E414" s="368">
        <v>15</v>
      </c>
      <c r="F414" s="407">
        <f t="shared" si="13"/>
        <v>390915</v>
      </c>
      <c r="G414" s="408">
        <v>33201</v>
      </c>
      <c r="H414" s="409">
        <v>29988</v>
      </c>
      <c r="I414" s="408">
        <v>33201</v>
      </c>
      <c r="J414" s="409">
        <v>32130</v>
      </c>
      <c r="K414" s="408">
        <v>33201</v>
      </c>
      <c r="L414" s="409">
        <v>32130</v>
      </c>
      <c r="M414" s="408">
        <v>33201</v>
      </c>
      <c r="N414" s="408">
        <v>33201</v>
      </c>
      <c r="O414" s="409">
        <v>32130</v>
      </c>
      <c r="P414" s="408">
        <v>33201</v>
      </c>
      <c r="Q414" s="409">
        <v>32130</v>
      </c>
      <c r="R414" s="583">
        <v>33201</v>
      </c>
    </row>
    <row r="415" spans="2:18" x14ac:dyDescent="0.25">
      <c r="B415" s="7"/>
      <c r="C415" s="9" t="s">
        <v>19</v>
      </c>
      <c r="D415" s="10">
        <v>71.400000000000006</v>
      </c>
      <c r="E415" s="371">
        <v>63</v>
      </c>
      <c r="F415" s="410">
        <f t="shared" si="13"/>
        <v>1641842.9999999998</v>
      </c>
      <c r="G415" s="411">
        <v>139444.20000000001</v>
      </c>
      <c r="H415" s="412">
        <v>125949.6</v>
      </c>
      <c r="I415" s="411">
        <v>139444.20000000001</v>
      </c>
      <c r="J415" s="412">
        <v>134946</v>
      </c>
      <c r="K415" s="411">
        <v>139444.20000000001</v>
      </c>
      <c r="L415" s="412">
        <v>134946</v>
      </c>
      <c r="M415" s="411">
        <v>139444.20000000001</v>
      </c>
      <c r="N415" s="411">
        <v>139444.20000000001</v>
      </c>
      <c r="O415" s="412">
        <v>134946</v>
      </c>
      <c r="P415" s="411">
        <v>139444.20000000001</v>
      </c>
      <c r="Q415" s="412">
        <v>134946</v>
      </c>
      <c r="R415" s="584">
        <v>139444.20000000001</v>
      </c>
    </row>
    <row r="416" spans="2:18" x14ac:dyDescent="0.25">
      <c r="B416" s="7"/>
      <c r="C416" s="9" t="s">
        <v>121</v>
      </c>
      <c r="D416" s="10">
        <v>73.59</v>
      </c>
      <c r="E416" s="371">
        <v>1</v>
      </c>
      <c r="F416" s="410">
        <f t="shared" si="13"/>
        <v>26860.350000000006</v>
      </c>
      <c r="G416" s="411">
        <v>2281.29</v>
      </c>
      <c r="H416" s="412">
        <v>2060.52</v>
      </c>
      <c r="I416" s="411">
        <v>2281.29</v>
      </c>
      <c r="J416" s="412">
        <v>2207.6999999999998</v>
      </c>
      <c r="K416" s="411">
        <v>2281.29</v>
      </c>
      <c r="L416" s="412">
        <v>2207.6999999999998</v>
      </c>
      <c r="M416" s="411">
        <v>2281.29</v>
      </c>
      <c r="N416" s="411">
        <v>2281.29</v>
      </c>
      <c r="O416" s="412">
        <v>2207.6999999999998</v>
      </c>
      <c r="P416" s="411">
        <v>2281.29</v>
      </c>
      <c r="Q416" s="412">
        <v>2207.6999999999998</v>
      </c>
      <c r="R416" s="584">
        <v>2281.29</v>
      </c>
    </row>
    <row r="417" spans="2:18" x14ac:dyDescent="0.25">
      <c r="B417" s="7"/>
      <c r="C417" s="29" t="s">
        <v>155</v>
      </c>
      <c r="D417" s="10">
        <v>75.64</v>
      </c>
      <c r="E417" s="371">
        <v>1</v>
      </c>
      <c r="F417" s="410">
        <f t="shared" si="13"/>
        <v>27608.600000000002</v>
      </c>
      <c r="G417" s="411">
        <v>2344.84</v>
      </c>
      <c r="H417" s="412">
        <v>2117.92</v>
      </c>
      <c r="I417" s="411">
        <v>2344.84</v>
      </c>
      <c r="J417" s="412">
        <v>2269.1999999999998</v>
      </c>
      <c r="K417" s="411">
        <v>2344.84</v>
      </c>
      <c r="L417" s="412">
        <v>2269.1999999999998</v>
      </c>
      <c r="M417" s="411">
        <v>2344.84</v>
      </c>
      <c r="N417" s="411">
        <v>2344.84</v>
      </c>
      <c r="O417" s="412">
        <v>2269.1999999999998</v>
      </c>
      <c r="P417" s="411">
        <v>2344.84</v>
      </c>
      <c r="Q417" s="412">
        <v>2269.1999999999998</v>
      </c>
      <c r="R417" s="584">
        <v>2344.84</v>
      </c>
    </row>
    <row r="418" spans="2:18" x14ac:dyDescent="0.25">
      <c r="B418" s="7"/>
      <c r="C418" s="29" t="s">
        <v>43</v>
      </c>
      <c r="D418" s="10">
        <v>72.540000000000006</v>
      </c>
      <c r="E418" s="371">
        <v>49</v>
      </c>
      <c r="F418" s="410">
        <f t="shared" si="13"/>
        <v>1297377.9000000001</v>
      </c>
      <c r="G418" s="411">
        <v>110188.26</v>
      </c>
      <c r="H418" s="412">
        <v>99524.88</v>
      </c>
      <c r="I418" s="411">
        <v>110188.26</v>
      </c>
      <c r="J418" s="412">
        <v>106633.8</v>
      </c>
      <c r="K418" s="411">
        <v>110188.26</v>
      </c>
      <c r="L418" s="412">
        <v>106633.8</v>
      </c>
      <c r="M418" s="411">
        <v>110188.26</v>
      </c>
      <c r="N418" s="411">
        <v>110188.26</v>
      </c>
      <c r="O418" s="412">
        <v>106633.8</v>
      </c>
      <c r="P418" s="411">
        <v>110188.26</v>
      </c>
      <c r="Q418" s="412">
        <v>106633.8</v>
      </c>
      <c r="R418" s="584">
        <v>110188.26</v>
      </c>
    </row>
    <row r="419" spans="2:18" x14ac:dyDescent="0.25">
      <c r="B419" s="7"/>
      <c r="C419" s="29" t="s">
        <v>42</v>
      </c>
      <c r="D419" s="10">
        <v>73.59</v>
      </c>
      <c r="E419" s="371">
        <v>2</v>
      </c>
      <c r="F419" s="410">
        <f t="shared" si="13"/>
        <v>53720.700000000012</v>
      </c>
      <c r="G419" s="411">
        <v>4562.58</v>
      </c>
      <c r="H419" s="412">
        <v>4121.04</v>
      </c>
      <c r="I419" s="411">
        <v>4562.58</v>
      </c>
      <c r="J419" s="412">
        <v>4415.3999999999996</v>
      </c>
      <c r="K419" s="411">
        <v>4562.58</v>
      </c>
      <c r="L419" s="412">
        <v>4415.3999999999996</v>
      </c>
      <c r="M419" s="411">
        <v>4562.58</v>
      </c>
      <c r="N419" s="411">
        <v>4562.58</v>
      </c>
      <c r="O419" s="412">
        <v>4415.3999999999996</v>
      </c>
      <c r="P419" s="411">
        <v>4562.58</v>
      </c>
      <c r="Q419" s="412">
        <v>4415.3999999999996</v>
      </c>
      <c r="R419" s="584">
        <v>4562.58</v>
      </c>
    </row>
    <row r="420" spans="2:18" x14ac:dyDescent="0.25">
      <c r="B420" s="7"/>
      <c r="C420" s="29" t="s">
        <v>64</v>
      </c>
      <c r="D420" s="10">
        <v>75.64</v>
      </c>
      <c r="E420" s="371">
        <v>57</v>
      </c>
      <c r="F420" s="410">
        <f t="shared" si="13"/>
        <v>1573690.1999999997</v>
      </c>
      <c r="G420" s="411">
        <v>133655.88</v>
      </c>
      <c r="H420" s="412">
        <v>120721.44</v>
      </c>
      <c r="I420" s="411">
        <v>133655.88</v>
      </c>
      <c r="J420" s="412">
        <v>129344.4</v>
      </c>
      <c r="K420" s="411">
        <v>133655.88</v>
      </c>
      <c r="L420" s="412">
        <v>129344.4</v>
      </c>
      <c r="M420" s="411">
        <v>133655.88</v>
      </c>
      <c r="N420" s="411">
        <v>133655.88</v>
      </c>
      <c r="O420" s="412">
        <v>129344.4</v>
      </c>
      <c r="P420" s="411">
        <v>133655.88</v>
      </c>
      <c r="Q420" s="412">
        <v>129344.4</v>
      </c>
      <c r="R420" s="584">
        <v>133655.88</v>
      </c>
    </row>
    <row r="421" spans="2:18" x14ac:dyDescent="0.25">
      <c r="B421" s="375"/>
      <c r="C421" s="376" t="s">
        <v>61</v>
      </c>
      <c r="D421" s="377">
        <v>80.86</v>
      </c>
      <c r="E421" s="376">
        <v>7</v>
      </c>
      <c r="F421" s="413">
        <f t="shared" si="13"/>
        <v>206597.3</v>
      </c>
      <c r="G421" s="414">
        <v>17546.62</v>
      </c>
      <c r="H421" s="415">
        <v>15848.56</v>
      </c>
      <c r="I421" s="414">
        <v>17546.62</v>
      </c>
      <c r="J421" s="415">
        <v>16980.599999999999</v>
      </c>
      <c r="K421" s="414">
        <v>17546.62</v>
      </c>
      <c r="L421" s="415">
        <v>16980.599999999999</v>
      </c>
      <c r="M421" s="414">
        <v>17546.62</v>
      </c>
      <c r="N421" s="414">
        <v>17546.62</v>
      </c>
      <c r="O421" s="415">
        <v>16980.599999999999</v>
      </c>
      <c r="P421" s="414">
        <v>17546.62</v>
      </c>
      <c r="Q421" s="415">
        <v>16980.599999999999</v>
      </c>
      <c r="R421" s="585">
        <v>17546.62</v>
      </c>
    </row>
    <row r="422" spans="2:18" x14ac:dyDescent="0.25">
      <c r="B422" s="375"/>
      <c r="C422" s="59" t="s">
        <v>50</v>
      </c>
      <c r="D422" s="30"/>
      <c r="E422" s="8"/>
      <c r="F422" s="380">
        <v>615087.94999999995</v>
      </c>
      <c r="G422" s="416"/>
      <c r="H422" s="415"/>
      <c r="I422" s="416"/>
      <c r="J422" s="415"/>
      <c r="K422" s="416"/>
      <c r="L422" s="415"/>
      <c r="M422" s="416"/>
      <c r="N422" s="416"/>
      <c r="O422" s="415"/>
      <c r="P422" s="416"/>
      <c r="Q422" s="415"/>
      <c r="R422" s="579">
        <v>615087.95000000019</v>
      </c>
    </row>
    <row r="423" spans="2:18" x14ac:dyDescent="0.25">
      <c r="B423" s="7"/>
      <c r="C423" s="59" t="s">
        <v>137</v>
      </c>
      <c r="D423" s="30"/>
      <c r="E423" s="8"/>
      <c r="F423" s="380"/>
      <c r="G423" s="412"/>
      <c r="H423" s="412"/>
      <c r="I423" s="412"/>
      <c r="J423" s="412"/>
      <c r="K423" s="412"/>
      <c r="L423" s="412"/>
      <c r="M423" s="412"/>
      <c r="N423" s="412"/>
      <c r="O423" s="412"/>
      <c r="P423" s="412"/>
      <c r="Q423" s="412"/>
      <c r="R423" s="417"/>
    </row>
    <row r="424" spans="2:18" x14ac:dyDescent="0.25">
      <c r="B424" s="381"/>
      <c r="C424" s="382" t="s">
        <v>156</v>
      </c>
      <c r="D424" s="383"/>
      <c r="E424" s="382"/>
      <c r="F424" s="384"/>
      <c r="G424" s="381"/>
      <c r="H424" s="387"/>
      <c r="I424" s="387"/>
      <c r="J424" s="387"/>
      <c r="K424" s="387"/>
      <c r="L424" s="387"/>
      <c r="M424" s="387"/>
      <c r="N424" s="387"/>
      <c r="O424" s="390"/>
      <c r="P424" s="387"/>
      <c r="Q424" s="390"/>
      <c r="R424" s="391"/>
    </row>
    <row r="425" spans="2:18" ht="26.25" thickBot="1" x14ac:dyDescent="0.3">
      <c r="B425" s="404"/>
      <c r="C425" s="405" t="s">
        <v>157</v>
      </c>
      <c r="D425" s="406"/>
      <c r="E425" s="405">
        <f t="shared" ref="E425:R425" si="15">SUM(E426:E426)</f>
        <v>0</v>
      </c>
      <c r="F425" s="363">
        <f t="shared" si="15"/>
        <v>0</v>
      </c>
      <c r="G425" s="363">
        <f t="shared" si="15"/>
        <v>0</v>
      </c>
      <c r="H425" s="363">
        <f t="shared" si="15"/>
        <v>0</v>
      </c>
      <c r="I425" s="363">
        <f t="shared" si="15"/>
        <v>0</v>
      </c>
      <c r="J425" s="363">
        <f t="shared" si="15"/>
        <v>0</v>
      </c>
      <c r="K425" s="363">
        <f t="shared" si="15"/>
        <v>0</v>
      </c>
      <c r="L425" s="363">
        <f t="shared" si="15"/>
        <v>0</v>
      </c>
      <c r="M425" s="363">
        <f t="shared" si="15"/>
        <v>0</v>
      </c>
      <c r="N425" s="363">
        <f t="shared" si="15"/>
        <v>0</v>
      </c>
      <c r="O425" s="363">
        <f t="shared" si="15"/>
        <v>0</v>
      </c>
      <c r="P425" s="363">
        <f t="shared" si="15"/>
        <v>0</v>
      </c>
      <c r="Q425" s="363">
        <f t="shared" si="15"/>
        <v>0</v>
      </c>
      <c r="R425" s="418">
        <f t="shared" si="15"/>
        <v>0</v>
      </c>
    </row>
    <row r="426" spans="2:18" ht="15.75" thickBot="1" x14ac:dyDescent="0.3">
      <c r="B426" s="22"/>
      <c r="C426" s="23" t="s">
        <v>50</v>
      </c>
      <c r="D426" s="24">
        <v>80.86</v>
      </c>
      <c r="E426" s="23">
        <v>0</v>
      </c>
      <c r="F426" s="419">
        <v>0</v>
      </c>
      <c r="G426" s="420"/>
      <c r="H426" s="421"/>
      <c r="I426" s="421"/>
      <c r="J426" s="421"/>
      <c r="K426" s="421"/>
      <c r="L426" s="421"/>
      <c r="M426" s="421"/>
      <c r="N426" s="421"/>
      <c r="O426" s="421"/>
      <c r="P426" s="421"/>
      <c r="Q426" s="421"/>
      <c r="R426" s="422"/>
    </row>
    <row r="427" spans="2:18" x14ac:dyDescent="0.25">
      <c r="B427" s="351"/>
      <c r="C427" s="352" t="s">
        <v>158</v>
      </c>
      <c r="D427" s="353"/>
      <c r="E427" s="352"/>
      <c r="F427" s="354"/>
      <c r="G427" s="351"/>
      <c r="H427" s="357"/>
      <c r="I427" s="357"/>
      <c r="J427" s="357"/>
      <c r="K427" s="357"/>
      <c r="L427" s="357"/>
      <c r="M427" s="357"/>
      <c r="N427" s="357"/>
      <c r="O427" s="358"/>
      <c r="P427" s="357"/>
      <c r="Q427" s="358"/>
      <c r="R427" s="359"/>
    </row>
    <row r="428" spans="2:18" ht="26.25" thickBot="1" x14ac:dyDescent="0.3">
      <c r="B428" s="404"/>
      <c r="C428" s="405" t="s">
        <v>159</v>
      </c>
      <c r="D428" s="406"/>
      <c r="E428" s="405">
        <f t="shared" ref="E428:R428" si="16">SUM(E429:E429)</f>
        <v>0</v>
      </c>
      <c r="F428" s="363">
        <f t="shared" si="16"/>
        <v>0</v>
      </c>
      <c r="G428" s="363">
        <f t="shared" si="16"/>
        <v>0</v>
      </c>
      <c r="H428" s="363">
        <f t="shared" si="16"/>
        <v>0</v>
      </c>
      <c r="I428" s="363">
        <f t="shared" si="16"/>
        <v>0</v>
      </c>
      <c r="J428" s="363">
        <f t="shared" si="16"/>
        <v>0</v>
      </c>
      <c r="K428" s="363">
        <f t="shared" si="16"/>
        <v>0</v>
      </c>
      <c r="L428" s="363">
        <f t="shared" si="16"/>
        <v>0</v>
      </c>
      <c r="M428" s="363">
        <f t="shared" si="16"/>
        <v>0</v>
      </c>
      <c r="N428" s="363">
        <f t="shared" si="16"/>
        <v>0</v>
      </c>
      <c r="O428" s="363">
        <f t="shared" si="16"/>
        <v>0</v>
      </c>
      <c r="P428" s="363">
        <f t="shared" si="16"/>
        <v>0</v>
      </c>
      <c r="Q428" s="363">
        <f t="shared" si="16"/>
        <v>0</v>
      </c>
      <c r="R428" s="418">
        <f t="shared" si="16"/>
        <v>0</v>
      </c>
    </row>
    <row r="429" spans="2:18" ht="15.75" thickBot="1" x14ac:dyDescent="0.3">
      <c r="B429" s="423"/>
      <c r="C429" s="23" t="s">
        <v>50</v>
      </c>
      <c r="D429" s="424">
        <v>80.86</v>
      </c>
      <c r="E429" s="425">
        <v>0</v>
      </c>
      <c r="F429" s="426">
        <v>0</v>
      </c>
      <c r="G429" s="427"/>
      <c r="H429" s="427"/>
      <c r="I429" s="427"/>
      <c r="J429" s="427"/>
      <c r="K429" s="427"/>
      <c r="L429" s="427"/>
      <c r="M429" s="427"/>
      <c r="N429" s="427"/>
      <c r="O429" s="428"/>
      <c r="P429" s="427"/>
      <c r="Q429" s="428"/>
      <c r="R429" s="429"/>
    </row>
    <row r="430" spans="2:18" ht="25.5" x14ac:dyDescent="0.25">
      <c r="B430" s="351"/>
      <c r="C430" s="352" t="s">
        <v>160</v>
      </c>
      <c r="D430" s="353"/>
      <c r="E430" s="352"/>
      <c r="F430" s="354"/>
      <c r="G430" s="351"/>
      <c r="H430" s="357"/>
      <c r="I430" s="357"/>
      <c r="J430" s="357"/>
      <c r="K430" s="357"/>
      <c r="L430" s="357"/>
      <c r="M430" s="357"/>
      <c r="N430" s="357"/>
      <c r="O430" s="358"/>
      <c r="P430" s="357"/>
      <c r="Q430" s="358"/>
      <c r="R430" s="359"/>
    </row>
    <row r="431" spans="2:18" ht="26.25" thickBot="1" x14ac:dyDescent="0.3">
      <c r="B431" s="404"/>
      <c r="C431" s="405" t="s">
        <v>161</v>
      </c>
      <c r="D431" s="406"/>
      <c r="E431" s="405">
        <f t="shared" ref="E431:R431" si="17">SUM(E432:E432)</f>
        <v>0</v>
      </c>
      <c r="F431" s="363">
        <f t="shared" si="17"/>
        <v>0</v>
      </c>
      <c r="G431" s="363">
        <f t="shared" si="17"/>
        <v>0</v>
      </c>
      <c r="H431" s="363">
        <f t="shared" si="17"/>
        <v>0</v>
      </c>
      <c r="I431" s="363">
        <f t="shared" si="17"/>
        <v>0</v>
      </c>
      <c r="J431" s="363">
        <f t="shared" si="17"/>
        <v>0</v>
      </c>
      <c r="K431" s="363">
        <f t="shared" si="17"/>
        <v>0</v>
      </c>
      <c r="L431" s="363">
        <f t="shared" si="17"/>
        <v>0</v>
      </c>
      <c r="M431" s="363">
        <f t="shared" si="17"/>
        <v>0</v>
      </c>
      <c r="N431" s="363">
        <f t="shared" si="17"/>
        <v>0</v>
      </c>
      <c r="O431" s="363">
        <f t="shared" si="17"/>
        <v>0</v>
      </c>
      <c r="P431" s="363">
        <f t="shared" si="17"/>
        <v>0</v>
      </c>
      <c r="Q431" s="363">
        <f t="shared" si="17"/>
        <v>0</v>
      </c>
      <c r="R431" s="418">
        <f t="shared" si="17"/>
        <v>0</v>
      </c>
    </row>
    <row r="432" spans="2:18" ht="15.75" thickBot="1" x14ac:dyDescent="0.3">
      <c r="B432" s="423"/>
      <c r="C432" s="23" t="s">
        <v>50</v>
      </c>
      <c r="D432" s="424">
        <v>80.86</v>
      </c>
      <c r="E432" s="425">
        <v>0</v>
      </c>
      <c r="F432" s="426">
        <v>0</v>
      </c>
      <c r="G432" s="427"/>
      <c r="H432" s="427"/>
      <c r="I432" s="427"/>
      <c r="J432" s="427"/>
      <c r="K432" s="427"/>
      <c r="L432" s="427"/>
      <c r="M432" s="427"/>
      <c r="N432" s="427"/>
      <c r="O432" s="428"/>
      <c r="P432" s="427"/>
      <c r="Q432" s="428"/>
      <c r="R432" s="429"/>
    </row>
    <row r="433" spans="2:18" x14ac:dyDescent="0.25">
      <c r="B433" s="351"/>
      <c r="C433" s="352" t="s">
        <v>162</v>
      </c>
      <c r="D433" s="353"/>
      <c r="E433" s="352"/>
      <c r="F433" s="354"/>
      <c r="G433" s="351"/>
      <c r="H433" s="357"/>
      <c r="I433" s="357"/>
      <c r="J433" s="357"/>
      <c r="K433" s="357"/>
      <c r="L433" s="357"/>
      <c r="M433" s="357"/>
      <c r="N433" s="357"/>
      <c r="O433" s="358"/>
      <c r="P433" s="357"/>
      <c r="Q433" s="358"/>
      <c r="R433" s="359"/>
    </row>
    <row r="434" spans="2:18" ht="26.25" thickBot="1" x14ac:dyDescent="0.3">
      <c r="B434" s="404"/>
      <c r="C434" s="405" t="s">
        <v>163</v>
      </c>
      <c r="D434" s="406"/>
      <c r="E434" s="405">
        <f t="shared" ref="E434:R434" si="18">SUM(E435:E435)</f>
        <v>0</v>
      </c>
      <c r="F434" s="363">
        <f t="shared" si="18"/>
        <v>0</v>
      </c>
      <c r="G434" s="363">
        <f t="shared" si="18"/>
        <v>0</v>
      </c>
      <c r="H434" s="363">
        <f t="shared" si="18"/>
        <v>0</v>
      </c>
      <c r="I434" s="363">
        <f t="shared" si="18"/>
        <v>0</v>
      </c>
      <c r="J434" s="363">
        <f t="shared" si="18"/>
        <v>0</v>
      </c>
      <c r="K434" s="363">
        <f t="shared" si="18"/>
        <v>0</v>
      </c>
      <c r="L434" s="363">
        <f t="shared" si="18"/>
        <v>0</v>
      </c>
      <c r="M434" s="363">
        <f t="shared" si="18"/>
        <v>0</v>
      </c>
      <c r="N434" s="363">
        <f t="shared" si="18"/>
        <v>0</v>
      </c>
      <c r="O434" s="363">
        <f t="shared" si="18"/>
        <v>0</v>
      </c>
      <c r="P434" s="363">
        <f t="shared" si="18"/>
        <v>0</v>
      </c>
      <c r="Q434" s="363">
        <f t="shared" si="18"/>
        <v>0</v>
      </c>
      <c r="R434" s="418">
        <f t="shared" si="18"/>
        <v>0</v>
      </c>
    </row>
    <row r="435" spans="2:18" ht="15.75" thickBot="1" x14ac:dyDescent="0.3">
      <c r="B435" s="423"/>
      <c r="C435" s="23" t="s">
        <v>50</v>
      </c>
      <c r="D435" s="424">
        <v>80.86</v>
      </c>
      <c r="E435" s="425">
        <v>0</v>
      </c>
      <c r="F435" s="426">
        <v>0</v>
      </c>
      <c r="G435" s="427"/>
      <c r="H435" s="427"/>
      <c r="I435" s="427"/>
      <c r="J435" s="427"/>
      <c r="K435" s="427"/>
      <c r="L435" s="427"/>
      <c r="M435" s="427"/>
      <c r="N435" s="427"/>
      <c r="O435" s="428"/>
      <c r="P435" s="427"/>
      <c r="Q435" s="428"/>
      <c r="R435" s="429"/>
    </row>
  </sheetData>
  <mergeCells count="74">
    <mergeCell ref="C368:D368"/>
    <mergeCell ref="B383:R383"/>
    <mergeCell ref="B384:B385"/>
    <mergeCell ref="C384:C385"/>
    <mergeCell ref="D384:D385"/>
    <mergeCell ref="E384:E385"/>
    <mergeCell ref="G384:R384"/>
    <mergeCell ref="C324:D324"/>
    <mergeCell ref="C328:D328"/>
    <mergeCell ref="C329:D329"/>
    <mergeCell ref="C340:D340"/>
    <mergeCell ref="C356:D356"/>
    <mergeCell ref="C357:D357"/>
    <mergeCell ref="C302:D303"/>
    <mergeCell ref="C306:D307"/>
    <mergeCell ref="C311:D311"/>
    <mergeCell ref="C315:D315"/>
    <mergeCell ref="C316:D316"/>
    <mergeCell ref="C320:D320"/>
    <mergeCell ref="C285:D285"/>
    <mergeCell ref="C286:D286"/>
    <mergeCell ref="C287:D287"/>
    <mergeCell ref="C290:D291"/>
    <mergeCell ref="C294:D295"/>
    <mergeCell ref="C299:D299"/>
    <mergeCell ref="C222:D222"/>
    <mergeCell ref="C227:D227"/>
    <mergeCell ref="C228:D228"/>
    <mergeCell ref="C240:D240"/>
    <mergeCell ref="C241:D241"/>
    <mergeCell ref="C264:D264"/>
    <mergeCell ref="C192:D192"/>
    <mergeCell ref="C202:D202"/>
    <mergeCell ref="C206:D206"/>
    <mergeCell ref="C210:D210"/>
    <mergeCell ref="C214:D214"/>
    <mergeCell ref="B215:D215"/>
    <mergeCell ref="C146:D146"/>
    <mergeCell ref="C153:D153"/>
    <mergeCell ref="C158:D158"/>
    <mergeCell ref="C165:D165"/>
    <mergeCell ref="C171:D171"/>
    <mergeCell ref="C172:D172"/>
    <mergeCell ref="C96:D96"/>
    <mergeCell ref="C97:D97"/>
    <mergeCell ref="C113:D113"/>
    <mergeCell ref="C123:D123"/>
    <mergeCell ref="C131:D131"/>
    <mergeCell ref="C140:D140"/>
    <mergeCell ref="C71:D71"/>
    <mergeCell ref="C83:D83"/>
    <mergeCell ref="C84:D84"/>
    <mergeCell ref="C85:D85"/>
    <mergeCell ref="C90:D90"/>
    <mergeCell ref="C95:D95"/>
    <mergeCell ref="B60:R60"/>
    <mergeCell ref="C61:C62"/>
    <mergeCell ref="D61:D62"/>
    <mergeCell ref="E61:E62"/>
    <mergeCell ref="F61:F62"/>
    <mergeCell ref="G61:R61"/>
    <mergeCell ref="B16:R16"/>
    <mergeCell ref="B17:B18"/>
    <mergeCell ref="C17:C18"/>
    <mergeCell ref="D17:D18"/>
    <mergeCell ref="E17:E18"/>
    <mergeCell ref="G17:R17"/>
    <mergeCell ref="B3:R3"/>
    <mergeCell ref="B4:R4"/>
    <mergeCell ref="B10:B11"/>
    <mergeCell ref="C10:C11"/>
    <mergeCell ref="D10:D11"/>
    <mergeCell ref="E10:E11"/>
    <mergeCell ref="G10:R10"/>
  </mergeCells>
  <printOptions horizontalCentered="1" verticalCentered="1"/>
  <pageMargins left="0" right="0.11811023622047245" top="0.74803149606299213" bottom="0.74803149606299213" header="0.31496062992125984" footer="0.31496062992125984"/>
  <pageSetup paperSize="14" scale="55" orientation="landscape" r:id="rId1"/>
  <headerFooter>
    <oddHeader>&amp;R06/01/2022</oddHeader>
  </headerFooter>
  <rowBreaks count="11" manualBreakCount="11">
    <brk id="41" max="16383" man="1"/>
    <brk id="71" max="16383" man="1"/>
    <brk id="111" max="16383" man="1"/>
    <brk id="147" max="16383" man="1"/>
    <brk id="187" max="16383" man="1"/>
    <brk id="228" max="16383" man="1"/>
    <brk id="265" max="16383" man="1"/>
    <brk id="305" max="16383" man="1"/>
    <brk id="339" max="16383" man="1"/>
    <brk id="378" max="16383" man="1"/>
    <brk id="4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6"/>
  <sheetViews>
    <sheetView tabSelected="1" topLeftCell="B1" zoomScale="85" zoomScaleNormal="85" workbookViewId="0">
      <selection activeCell="D8" sqref="D8"/>
    </sheetView>
  </sheetViews>
  <sheetFormatPr baseColWidth="10" defaultRowHeight="15" x14ac:dyDescent="0.25"/>
  <cols>
    <col min="2" max="2" width="10.28515625" customWidth="1"/>
    <col min="3" max="3" width="30" customWidth="1"/>
    <col min="4" max="4" width="12.42578125" customWidth="1"/>
    <col min="5" max="5" width="12.5703125" customWidth="1"/>
    <col min="6" max="6" width="15.7109375" customWidth="1"/>
    <col min="7" max="7" width="14.42578125" bestFit="1" customWidth="1"/>
    <col min="8" max="8" width="13.85546875" customWidth="1"/>
    <col min="9" max="9" width="14.85546875" customWidth="1"/>
    <col min="10" max="10" width="16.42578125" customWidth="1"/>
    <col min="11" max="11" width="15.7109375" customWidth="1"/>
    <col min="12" max="12" width="15.85546875" customWidth="1"/>
    <col min="13" max="13" width="17.85546875" customWidth="1"/>
    <col min="14" max="14" width="14.85546875" customWidth="1"/>
    <col min="15" max="15" width="12.85546875" bestFit="1" customWidth="1"/>
    <col min="16" max="17" width="15" customWidth="1"/>
    <col min="18" max="18" width="14.85546875" customWidth="1"/>
    <col min="19" max="19" width="11.28515625" customWidth="1"/>
    <col min="20" max="20" width="13" customWidth="1"/>
    <col min="21" max="21" width="17.85546875" customWidth="1"/>
    <col min="22" max="23" width="11.5703125" customWidth="1"/>
  </cols>
  <sheetData>
    <row r="2" spans="2:20" x14ac:dyDescent="0.25">
      <c r="F2" s="4"/>
      <c r="G2" s="4"/>
      <c r="H2" s="4"/>
      <c r="I2" s="4"/>
      <c r="J2" s="4"/>
      <c r="K2" s="4"/>
      <c r="L2" s="4"/>
      <c r="M2" s="4"/>
      <c r="N2" s="4"/>
      <c r="O2" s="4"/>
    </row>
    <row r="3" spans="2:20" ht="21" x14ac:dyDescent="0.35">
      <c r="B3" s="457" t="s">
        <v>171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</row>
    <row r="4" spans="2:20" ht="21" x14ac:dyDescent="0.35">
      <c r="B4" s="457" t="s">
        <v>49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</row>
    <row r="5" spans="2:20" x14ac:dyDescent="0.25">
      <c r="T5" s="51"/>
    </row>
    <row r="6" spans="2:20" ht="15.75" x14ac:dyDescent="0.25">
      <c r="B6" s="5" t="s">
        <v>24</v>
      </c>
      <c r="D6" s="6"/>
      <c r="E6" s="5"/>
      <c r="F6" s="6"/>
      <c r="T6" s="51"/>
    </row>
    <row r="7" spans="2:20" ht="15.75" x14ac:dyDescent="0.25">
      <c r="B7" s="5" t="s">
        <v>49</v>
      </c>
      <c r="D7" s="2"/>
      <c r="E7" s="5"/>
      <c r="F7" s="2"/>
    </row>
    <row r="8" spans="2:20" ht="15.75" x14ac:dyDescent="0.25">
      <c r="B8" s="5" t="s">
        <v>25</v>
      </c>
      <c r="D8" s="2"/>
      <c r="E8" s="5"/>
      <c r="F8" s="2"/>
      <c r="H8" s="1"/>
      <c r="I8" s="1"/>
      <c r="K8" s="1"/>
    </row>
    <row r="9" spans="2:20" ht="16.5" thickBot="1" x14ac:dyDescent="0.3">
      <c r="B9" s="5" t="s">
        <v>26</v>
      </c>
      <c r="D9" s="2"/>
      <c r="E9" s="5"/>
      <c r="F9" s="2"/>
      <c r="H9" s="1"/>
      <c r="I9" s="51"/>
    </row>
    <row r="10" spans="2:20" ht="15" customHeight="1" x14ac:dyDescent="0.25">
      <c r="B10" s="525"/>
      <c r="C10" s="527" t="s">
        <v>0</v>
      </c>
      <c r="D10" s="529" t="s">
        <v>1</v>
      </c>
      <c r="E10" s="519" t="s">
        <v>2</v>
      </c>
      <c r="F10" s="431" t="s">
        <v>3</v>
      </c>
      <c r="G10" s="521" t="s">
        <v>4</v>
      </c>
      <c r="H10" s="522"/>
      <c r="I10" s="522"/>
      <c r="J10" s="522"/>
      <c r="K10" s="522"/>
      <c r="L10" s="522"/>
      <c r="M10" s="522"/>
      <c r="N10" s="522"/>
      <c r="O10" s="523"/>
      <c r="P10" s="523"/>
      <c r="Q10" s="523"/>
      <c r="R10" s="524"/>
    </row>
    <row r="11" spans="2:20" ht="64.5" customHeight="1" x14ac:dyDescent="0.25">
      <c r="B11" s="526"/>
      <c r="C11" s="528"/>
      <c r="D11" s="530"/>
      <c r="E11" s="520"/>
      <c r="F11" s="432" t="s">
        <v>5</v>
      </c>
      <c r="G11" s="433" t="s">
        <v>6</v>
      </c>
      <c r="H11" s="432" t="s">
        <v>7</v>
      </c>
      <c r="I11" s="432" t="s">
        <v>8</v>
      </c>
      <c r="J11" s="432" t="s">
        <v>9</v>
      </c>
      <c r="K11" s="432" t="s">
        <v>10</v>
      </c>
      <c r="L11" s="432" t="s">
        <v>11</v>
      </c>
      <c r="M11" s="432" t="s">
        <v>12</v>
      </c>
      <c r="N11" s="432" t="s">
        <v>13</v>
      </c>
      <c r="O11" s="432" t="s">
        <v>20</v>
      </c>
      <c r="P11" s="432" t="s">
        <v>21</v>
      </c>
      <c r="Q11" s="432" t="s">
        <v>22</v>
      </c>
      <c r="R11" s="434" t="s">
        <v>23</v>
      </c>
      <c r="T11" s="3"/>
    </row>
    <row r="12" spans="2:20" ht="20.25" customHeight="1" x14ac:dyDescent="0.25">
      <c r="B12" s="435"/>
      <c r="C12" s="436" t="s">
        <v>14</v>
      </c>
      <c r="D12" s="437"/>
      <c r="E12" s="442">
        <f>E19+E65+E386</f>
        <v>1471</v>
      </c>
      <c r="F12" s="445">
        <f>F19+F65+F386</f>
        <v>49384113</v>
      </c>
      <c r="G12" s="439">
        <f>G19+G65+G386</f>
        <v>3333294.53</v>
      </c>
      <c r="H12" s="439">
        <f t="shared" ref="H12:R12" si="0">H19+H65+H386</f>
        <v>3011574.4400000004</v>
      </c>
      <c r="I12" s="439">
        <f t="shared" si="0"/>
        <v>3333294.53</v>
      </c>
      <c r="J12" s="439">
        <f t="shared" si="0"/>
        <v>3169406.7</v>
      </c>
      <c r="K12" s="439">
        <f t="shared" si="0"/>
        <v>3275053.5900000003</v>
      </c>
      <c r="L12" s="439">
        <f t="shared" si="0"/>
        <v>3169406.7</v>
      </c>
      <c r="M12" s="439">
        <f t="shared" si="0"/>
        <v>3250044.6500000004</v>
      </c>
      <c r="N12" s="439">
        <f t="shared" si="0"/>
        <v>950768.45000000007</v>
      </c>
      <c r="O12" s="439">
        <f t="shared" si="0"/>
        <v>920098.5</v>
      </c>
      <c r="P12" s="439">
        <f t="shared" si="0"/>
        <v>950768.45000000007</v>
      </c>
      <c r="Q12" s="439">
        <f t="shared" si="0"/>
        <v>920098.5</v>
      </c>
      <c r="R12" s="439">
        <f t="shared" si="0"/>
        <v>23100303.960000001</v>
      </c>
      <c r="T12" s="3"/>
    </row>
    <row r="13" spans="2:20" ht="20.25" customHeight="1" x14ac:dyDescent="0.25">
      <c r="B13" s="435"/>
      <c r="C13" s="436" t="s">
        <v>52</v>
      </c>
      <c r="D13" s="437"/>
      <c r="E13" s="438"/>
      <c r="F13" s="445">
        <f>F20+F66+F387</f>
        <v>27267350.090000004</v>
      </c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539"/>
      <c r="T13" s="3"/>
    </row>
    <row r="14" spans="2:20" ht="20.25" customHeight="1" x14ac:dyDescent="0.25">
      <c r="B14" s="435"/>
      <c r="C14" s="586" t="s">
        <v>172</v>
      </c>
      <c r="D14" s="437"/>
      <c r="E14" s="438"/>
      <c r="F14" s="445">
        <f>F21+F67+F388</f>
        <v>17429625.909999996</v>
      </c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1"/>
      <c r="T14" s="3"/>
    </row>
    <row r="15" spans="2:20" ht="15.75" thickBot="1" x14ac:dyDescent="0.3">
      <c r="B15" s="435"/>
      <c r="C15" s="436" t="s">
        <v>166</v>
      </c>
      <c r="D15" s="437"/>
      <c r="E15" s="438"/>
      <c r="F15" s="540">
        <f>F22+F389</f>
        <v>4687137</v>
      </c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41"/>
      <c r="T15" s="3"/>
    </row>
    <row r="16" spans="2:20" ht="66" customHeight="1" x14ac:dyDescent="0.25">
      <c r="B16" s="459" t="s">
        <v>48</v>
      </c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1"/>
      <c r="T16" s="3"/>
    </row>
    <row r="17" spans="2:21" x14ac:dyDescent="0.25">
      <c r="B17" s="462"/>
      <c r="C17" s="464" t="s">
        <v>0</v>
      </c>
      <c r="D17" s="466" t="s">
        <v>1</v>
      </c>
      <c r="E17" s="464" t="s">
        <v>2</v>
      </c>
      <c r="F17" s="37" t="s">
        <v>3</v>
      </c>
      <c r="G17" s="468" t="s">
        <v>4</v>
      </c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70"/>
      <c r="T17" s="3"/>
    </row>
    <row r="18" spans="2:21" ht="27" customHeight="1" x14ac:dyDescent="0.25">
      <c r="B18" s="463"/>
      <c r="C18" s="465"/>
      <c r="D18" s="467"/>
      <c r="E18" s="465"/>
      <c r="F18" s="11" t="s">
        <v>5</v>
      </c>
      <c r="G18" s="12" t="s">
        <v>6</v>
      </c>
      <c r="H18" s="11" t="s">
        <v>7</v>
      </c>
      <c r="I18" s="11" t="s">
        <v>8</v>
      </c>
      <c r="J18" s="11" t="s">
        <v>9</v>
      </c>
      <c r="K18" s="11" t="s">
        <v>10</v>
      </c>
      <c r="L18" s="11" t="s">
        <v>11</v>
      </c>
      <c r="M18" s="11" t="s">
        <v>12</v>
      </c>
      <c r="N18" s="11" t="s">
        <v>13</v>
      </c>
      <c r="O18" s="11" t="s">
        <v>20</v>
      </c>
      <c r="P18" s="11" t="s">
        <v>21</v>
      </c>
      <c r="Q18" s="11" t="s">
        <v>22</v>
      </c>
      <c r="R18" s="13" t="s">
        <v>23</v>
      </c>
      <c r="T18" s="3"/>
    </row>
    <row r="19" spans="2:21" x14ac:dyDescent="0.25">
      <c r="B19" s="14"/>
      <c r="C19" s="15" t="s">
        <v>14</v>
      </c>
      <c r="D19" s="16"/>
      <c r="E19" s="21">
        <v>69</v>
      </c>
      <c r="F19" s="541">
        <f>F25+F34+F40</f>
        <v>2134588</v>
      </c>
      <c r="G19" s="18">
        <f>G26+G35+G41</f>
        <v>158286</v>
      </c>
      <c r="H19" s="18">
        <f t="shared" ref="H19:R19" si="1">H26+H35+H41</f>
        <v>142968</v>
      </c>
      <c r="I19" s="18">
        <f t="shared" si="1"/>
        <v>158286</v>
      </c>
      <c r="J19" s="18">
        <f t="shared" si="1"/>
        <v>148895.99999999997</v>
      </c>
      <c r="K19" s="18">
        <f t="shared" si="1"/>
        <v>153859.20000000001</v>
      </c>
      <c r="L19" s="18">
        <f t="shared" si="1"/>
        <v>148895.99999999997</v>
      </c>
      <c r="M19" s="18">
        <f t="shared" si="1"/>
        <v>149432.4</v>
      </c>
      <c r="N19" s="18">
        <f t="shared" si="1"/>
        <v>149432.4</v>
      </c>
      <c r="O19" s="18">
        <f t="shared" si="1"/>
        <v>144611.99999999997</v>
      </c>
      <c r="P19" s="18">
        <f t="shared" si="1"/>
        <v>149432.4</v>
      </c>
      <c r="Q19" s="18">
        <f t="shared" si="1"/>
        <v>144611.99999999997</v>
      </c>
      <c r="R19" s="18">
        <f t="shared" si="1"/>
        <v>485875.6</v>
      </c>
      <c r="T19" s="3"/>
    </row>
    <row r="20" spans="2:21" ht="16.5" customHeight="1" x14ac:dyDescent="0.25">
      <c r="B20" s="14"/>
      <c r="C20" s="15" t="s">
        <v>52</v>
      </c>
      <c r="D20" s="16"/>
      <c r="E20" s="17"/>
      <c r="F20" s="542">
        <f>F26+F35+F41</f>
        <v>1798144.7999999998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T20" s="25"/>
    </row>
    <row r="21" spans="2:21" ht="16.5" customHeight="1" x14ac:dyDescent="0.25">
      <c r="B21" s="14"/>
      <c r="C21" s="586" t="s">
        <v>172</v>
      </c>
      <c r="D21" s="16"/>
      <c r="E21" s="17"/>
      <c r="F21" s="542">
        <f>311231.2</f>
        <v>311231.2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T21" s="25"/>
    </row>
    <row r="22" spans="2:21" x14ac:dyDescent="0.25">
      <c r="B22" s="14"/>
      <c r="C22" s="587" t="s">
        <v>137</v>
      </c>
      <c r="D22" s="588"/>
      <c r="E22" s="589"/>
      <c r="F22" s="590">
        <v>25212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46"/>
      <c r="T22" s="25"/>
    </row>
    <row r="23" spans="2:21" x14ac:dyDescent="0.25">
      <c r="B23" s="47"/>
      <c r="C23" s="39" t="s">
        <v>15</v>
      </c>
      <c r="D23" s="40"/>
      <c r="E23" s="39"/>
      <c r="F23" s="38">
        <f>G23+H23+I23+J23+K23+L23+M23+N23+O23+P23+Q23+R23</f>
        <v>365</v>
      </c>
      <c r="G23" s="38">
        <v>31</v>
      </c>
      <c r="H23" s="38">
        <v>28</v>
      </c>
      <c r="I23" s="38">
        <v>31</v>
      </c>
      <c r="J23" s="38">
        <v>30</v>
      </c>
      <c r="K23" s="38">
        <v>31</v>
      </c>
      <c r="L23" s="38">
        <v>30</v>
      </c>
      <c r="M23" s="38">
        <v>31</v>
      </c>
      <c r="N23" s="38">
        <v>31</v>
      </c>
      <c r="O23" s="41">
        <v>30</v>
      </c>
      <c r="P23" s="38">
        <v>31</v>
      </c>
      <c r="Q23" s="38">
        <v>30</v>
      </c>
      <c r="R23" s="48">
        <v>31</v>
      </c>
      <c r="T23" s="25"/>
    </row>
    <row r="24" spans="2:21" x14ac:dyDescent="0.25">
      <c r="B24" s="47"/>
      <c r="C24" s="39" t="s">
        <v>47</v>
      </c>
      <c r="D24" s="40"/>
      <c r="E24" s="52"/>
      <c r="F24" s="54"/>
      <c r="G24" s="53"/>
      <c r="H24" s="38"/>
      <c r="I24" s="38"/>
      <c r="J24" s="38"/>
      <c r="K24" s="38"/>
      <c r="L24" s="38"/>
      <c r="M24" s="38"/>
      <c r="N24" s="38"/>
      <c r="O24" s="41"/>
      <c r="P24" s="38"/>
      <c r="Q24" s="38"/>
      <c r="R24" s="48"/>
      <c r="T24" s="25"/>
    </row>
    <row r="25" spans="2:21" ht="25.5" x14ac:dyDescent="0.25">
      <c r="B25" s="47"/>
      <c r="C25" s="39" t="s">
        <v>27</v>
      </c>
      <c r="D25" s="40"/>
      <c r="E25" s="39"/>
      <c r="F25" s="56">
        <f>350797+25212</f>
        <v>376009</v>
      </c>
      <c r="G25" s="38"/>
      <c r="H25" s="38"/>
      <c r="I25" s="38"/>
      <c r="J25" s="38"/>
      <c r="K25" s="38"/>
      <c r="L25" s="38"/>
      <c r="M25" s="38"/>
      <c r="N25" s="38"/>
      <c r="O25" s="41"/>
      <c r="P25" s="38"/>
      <c r="Q25" s="41"/>
      <c r="R25" s="48"/>
      <c r="T25" s="25"/>
    </row>
    <row r="26" spans="2:21" ht="23.25" customHeight="1" x14ac:dyDescent="0.25">
      <c r="B26" s="47"/>
      <c r="C26" s="39" t="s">
        <v>28</v>
      </c>
      <c r="D26" s="40"/>
      <c r="E26" s="39">
        <f>SUM(E27:E30)</f>
        <v>12</v>
      </c>
      <c r="F26" s="56">
        <f>SUM(F27:F30)</f>
        <v>284510.55</v>
      </c>
      <c r="G26" s="43">
        <f t="shared" ref="G26:Q26" si="2">SUM(G27:G30)</f>
        <v>27499.17</v>
      </c>
      <c r="H26" s="43">
        <f t="shared" si="2"/>
        <v>24837.96</v>
      </c>
      <c r="I26" s="43">
        <f t="shared" si="2"/>
        <v>27499.17</v>
      </c>
      <c r="J26" s="43">
        <f t="shared" si="2"/>
        <v>22328.1</v>
      </c>
      <c r="K26" s="43">
        <f t="shared" si="2"/>
        <v>23072.370000000003</v>
      </c>
      <c r="L26" s="43">
        <f t="shared" si="2"/>
        <v>22328.1</v>
      </c>
      <c r="M26" s="43">
        <f t="shared" si="2"/>
        <v>23072.370000000003</v>
      </c>
      <c r="N26" s="43">
        <f t="shared" si="2"/>
        <v>23072.370000000003</v>
      </c>
      <c r="O26" s="43">
        <f t="shared" si="2"/>
        <v>22328.1</v>
      </c>
      <c r="P26" s="43">
        <f t="shared" si="2"/>
        <v>23072.370000000003</v>
      </c>
      <c r="Q26" s="43">
        <f t="shared" si="2"/>
        <v>22328.1</v>
      </c>
      <c r="R26" s="57">
        <f>SUM(R27:R32)</f>
        <v>114570.82</v>
      </c>
      <c r="T26" s="25"/>
    </row>
    <row r="27" spans="2:21" x14ac:dyDescent="0.25">
      <c r="B27" s="7">
        <v>1</v>
      </c>
      <c r="C27" s="9" t="s">
        <v>16</v>
      </c>
      <c r="D27" s="10">
        <v>74.63</v>
      </c>
      <c r="E27" s="8">
        <v>2</v>
      </c>
      <c r="F27" s="26">
        <f>SUM(G27:R27)</f>
        <v>54479.899999999994</v>
      </c>
      <c r="G27" s="27">
        <f>D27*E27*G23</f>
        <v>4627.0599999999995</v>
      </c>
      <c r="H27" s="27">
        <f>D27*E27*H23</f>
        <v>4179.28</v>
      </c>
      <c r="I27" s="27">
        <f>D27*E27*I23</f>
        <v>4627.0599999999995</v>
      </c>
      <c r="J27" s="27">
        <f>D27*E27*J23</f>
        <v>4477.7999999999993</v>
      </c>
      <c r="K27" s="27">
        <f>D27*E27*K23</f>
        <v>4627.0599999999995</v>
      </c>
      <c r="L27" s="27">
        <f>D27*E27*L23</f>
        <v>4477.7999999999993</v>
      </c>
      <c r="M27" s="27">
        <f>D27*E27*M23</f>
        <v>4627.0599999999995</v>
      </c>
      <c r="N27" s="27">
        <f>D27*E27*N23</f>
        <v>4627.0599999999995</v>
      </c>
      <c r="O27" s="28">
        <f>D27*E27*O23</f>
        <v>4477.7999999999993</v>
      </c>
      <c r="P27" s="27">
        <f>D27*E27*P23</f>
        <v>4627.0599999999995</v>
      </c>
      <c r="Q27" s="28">
        <f>D27*E27*Q23</f>
        <v>4477.7999999999993</v>
      </c>
      <c r="R27" s="49">
        <f>D27*E27*R23</f>
        <v>4627.0599999999995</v>
      </c>
      <c r="T27" s="25"/>
    </row>
    <row r="28" spans="2:21" x14ac:dyDescent="0.25">
      <c r="B28" s="7">
        <v>2</v>
      </c>
      <c r="C28" s="9" t="s">
        <v>18</v>
      </c>
      <c r="D28" s="10">
        <v>75.64</v>
      </c>
      <c r="E28" s="8">
        <v>4</v>
      </c>
      <c r="F28" s="26">
        <f t="shared" ref="F28:F29" si="3">SUM(G28:R28)</f>
        <v>110434.40000000001</v>
      </c>
      <c r="G28" s="27">
        <f>D28*E28*G23</f>
        <v>9379.36</v>
      </c>
      <c r="H28" s="27">
        <f>D28*E28*H23</f>
        <v>8471.68</v>
      </c>
      <c r="I28" s="27">
        <f>D28*E28*I23</f>
        <v>9379.36</v>
      </c>
      <c r="J28" s="27">
        <f>D28*E28*J23</f>
        <v>9076.7999999999993</v>
      </c>
      <c r="K28" s="27">
        <f>D28*E28*K23</f>
        <v>9379.36</v>
      </c>
      <c r="L28" s="27">
        <f>D28*E28*L23</f>
        <v>9076.7999999999993</v>
      </c>
      <c r="M28" s="27">
        <f>D28*E28*M23</f>
        <v>9379.36</v>
      </c>
      <c r="N28" s="27">
        <f>D28*E28*N23</f>
        <v>9379.36</v>
      </c>
      <c r="O28" s="28">
        <f>D28*E28*O23</f>
        <v>9076.7999999999993</v>
      </c>
      <c r="P28" s="27">
        <f>D28*E28*P23</f>
        <v>9379.36</v>
      </c>
      <c r="Q28" s="28">
        <f>D28*E28*Q23</f>
        <v>9076.7999999999993</v>
      </c>
      <c r="R28" s="49">
        <f>D28*E28*R23</f>
        <v>9379.36</v>
      </c>
      <c r="T28" s="25"/>
      <c r="U28" s="51"/>
    </row>
    <row r="29" spans="2:21" x14ac:dyDescent="0.25">
      <c r="B29" s="7">
        <v>3</v>
      </c>
      <c r="C29" s="9" t="s">
        <v>19</v>
      </c>
      <c r="D29" s="10">
        <v>71.400000000000006</v>
      </c>
      <c r="E29" s="8">
        <v>5</v>
      </c>
      <c r="F29" s="26">
        <f t="shared" si="3"/>
        <v>91034.999999999985</v>
      </c>
      <c r="G29" s="27">
        <f>D29*E29*G23</f>
        <v>11067</v>
      </c>
      <c r="H29" s="27">
        <f>D29*E29*H23</f>
        <v>9996</v>
      </c>
      <c r="I29" s="27">
        <f>D29*E29*I23</f>
        <v>11067</v>
      </c>
      <c r="J29" s="27">
        <f>D29*3*J23</f>
        <v>6426.0000000000009</v>
      </c>
      <c r="K29" s="27">
        <f>D29*3*K23</f>
        <v>6640.2000000000007</v>
      </c>
      <c r="L29" s="27">
        <f>D29*3*L23</f>
        <v>6426.0000000000009</v>
      </c>
      <c r="M29" s="27">
        <f>D29*3*M23</f>
        <v>6640.2000000000007</v>
      </c>
      <c r="N29" s="27">
        <f>D29*3*N23</f>
        <v>6640.2000000000007</v>
      </c>
      <c r="O29" s="28">
        <f>D29*3*O23</f>
        <v>6426.0000000000009</v>
      </c>
      <c r="P29" s="27">
        <f>D29*3*P23</f>
        <v>6640.2000000000007</v>
      </c>
      <c r="Q29" s="28">
        <f>D29*3*Q23</f>
        <v>6426.0000000000009</v>
      </c>
      <c r="R29" s="49">
        <f>D29*3*R23</f>
        <v>6640.2000000000007</v>
      </c>
      <c r="T29" s="25"/>
    </row>
    <row r="30" spans="2:21" ht="26.25" x14ac:dyDescent="0.25">
      <c r="B30" s="7">
        <v>4</v>
      </c>
      <c r="C30" s="29" t="s">
        <v>17</v>
      </c>
      <c r="D30" s="10">
        <v>78.25</v>
      </c>
      <c r="E30" s="8">
        <v>1</v>
      </c>
      <c r="F30" s="26">
        <f>SUM(G30:R30)</f>
        <v>28561.25</v>
      </c>
      <c r="G30" s="27">
        <f>D30*E30*G23</f>
        <v>2425.75</v>
      </c>
      <c r="H30" s="27">
        <f>D30*E30*H23</f>
        <v>2191</v>
      </c>
      <c r="I30" s="27">
        <f>D30*E30*I23</f>
        <v>2425.75</v>
      </c>
      <c r="J30" s="27">
        <f>D30*E30*J23</f>
        <v>2347.5</v>
      </c>
      <c r="K30" s="27">
        <f>D30*E30*K23</f>
        <v>2425.75</v>
      </c>
      <c r="L30" s="27">
        <f>D30*E30*L23</f>
        <v>2347.5</v>
      </c>
      <c r="M30" s="27">
        <f>D30*E30*M23</f>
        <v>2425.75</v>
      </c>
      <c r="N30" s="27">
        <f>D30*E30*N23</f>
        <v>2425.75</v>
      </c>
      <c r="O30" s="28">
        <f>D30*E30*O23</f>
        <v>2347.5</v>
      </c>
      <c r="P30" s="27">
        <f>D30*E30*P23</f>
        <v>2425.75</v>
      </c>
      <c r="Q30" s="28">
        <f>D30*E30*Q23</f>
        <v>2347.5</v>
      </c>
      <c r="R30" s="49">
        <f>D30*E30*R23</f>
        <v>2425.75</v>
      </c>
      <c r="T30" s="25"/>
    </row>
    <row r="31" spans="2:21" x14ac:dyDescent="0.25">
      <c r="B31" s="7"/>
      <c r="C31" s="8" t="s">
        <v>172</v>
      </c>
      <c r="D31" s="30"/>
      <c r="E31" s="8">
        <f>SUM(E27:E30)</f>
        <v>12</v>
      </c>
      <c r="F31" s="403">
        <v>66286.45</v>
      </c>
      <c r="G31" s="31"/>
      <c r="H31" s="31"/>
      <c r="I31" s="31"/>
      <c r="J31" s="31"/>
      <c r="K31" s="31"/>
      <c r="L31" s="31"/>
      <c r="M31" s="31"/>
      <c r="N31" s="31"/>
      <c r="O31" s="32"/>
      <c r="P31" s="31"/>
      <c r="Q31" s="32"/>
      <c r="R31" s="543">
        <v>66286.45</v>
      </c>
      <c r="T31" s="25"/>
    </row>
    <row r="32" spans="2:21" x14ac:dyDescent="0.25">
      <c r="B32" s="7"/>
      <c r="C32" s="591" t="s">
        <v>137</v>
      </c>
      <c r="D32" s="592"/>
      <c r="E32" s="591"/>
      <c r="F32" s="593">
        <v>25212</v>
      </c>
      <c r="G32" s="31"/>
      <c r="H32" s="31"/>
      <c r="I32" s="31"/>
      <c r="J32" s="31"/>
      <c r="K32" s="31"/>
      <c r="L32" s="31"/>
      <c r="M32" s="31"/>
      <c r="N32" s="31"/>
      <c r="O32" s="32"/>
      <c r="P32" s="31"/>
      <c r="Q32" s="32"/>
      <c r="R32" s="543">
        <v>25212</v>
      </c>
      <c r="T32" s="25"/>
    </row>
    <row r="33" spans="2:20" x14ac:dyDescent="0.25">
      <c r="B33" s="47"/>
      <c r="C33" s="39" t="s">
        <v>29</v>
      </c>
      <c r="D33" s="40"/>
      <c r="E33" s="39"/>
      <c r="F33" s="42"/>
      <c r="G33" s="38"/>
      <c r="H33" s="38"/>
      <c r="I33" s="38"/>
      <c r="J33" s="38"/>
      <c r="K33" s="38"/>
      <c r="L33" s="38"/>
      <c r="M33" s="38"/>
      <c r="N33" s="38"/>
      <c r="O33" s="44"/>
      <c r="P33" s="38"/>
      <c r="Q33" s="44"/>
      <c r="R33" s="48"/>
      <c r="T33" s="25"/>
    </row>
    <row r="34" spans="2:20" ht="38.25" x14ac:dyDescent="0.25">
      <c r="B34" s="47"/>
      <c r="C34" s="39" t="s">
        <v>30</v>
      </c>
      <c r="D34" s="40"/>
      <c r="E34" s="39"/>
      <c r="F34" s="56">
        <v>191049</v>
      </c>
      <c r="G34" s="38"/>
      <c r="H34" s="38"/>
      <c r="I34" s="38"/>
      <c r="J34" s="38"/>
      <c r="K34" s="38"/>
      <c r="L34" s="38"/>
      <c r="M34" s="38"/>
      <c r="N34" s="38"/>
      <c r="O34" s="44"/>
      <c r="P34" s="38"/>
      <c r="Q34" s="44"/>
      <c r="R34" s="48"/>
      <c r="T34" s="25"/>
    </row>
    <row r="35" spans="2:20" ht="25.5" x14ac:dyDescent="0.25">
      <c r="B35" s="47"/>
      <c r="C35" s="39" t="s">
        <v>31</v>
      </c>
      <c r="D35" s="40"/>
      <c r="E35" s="39">
        <f>SUM(E36:E37)</f>
        <v>5</v>
      </c>
      <c r="F35" s="56">
        <f>SUM(F36:F37)</f>
        <v>136568.4</v>
      </c>
      <c r="G35" s="43">
        <f t="shared" ref="G35:Q35" si="4">SUM(G36:G37)</f>
        <v>11598.96</v>
      </c>
      <c r="H35" s="43">
        <f t="shared" si="4"/>
        <v>10476.48</v>
      </c>
      <c r="I35" s="43">
        <f t="shared" si="4"/>
        <v>11598.96</v>
      </c>
      <c r="J35" s="43">
        <f t="shared" si="4"/>
        <v>11224.8</v>
      </c>
      <c r="K35" s="43">
        <f t="shared" si="4"/>
        <v>11598.96</v>
      </c>
      <c r="L35" s="43">
        <f t="shared" si="4"/>
        <v>11224.8</v>
      </c>
      <c r="M35" s="43">
        <f t="shared" si="4"/>
        <v>11598.96</v>
      </c>
      <c r="N35" s="43">
        <f t="shared" si="4"/>
        <v>11598.96</v>
      </c>
      <c r="O35" s="43">
        <f t="shared" si="4"/>
        <v>11224.8</v>
      </c>
      <c r="P35" s="43">
        <f t="shared" si="4"/>
        <v>11598.96</v>
      </c>
      <c r="Q35" s="43">
        <f t="shared" si="4"/>
        <v>11224.8</v>
      </c>
      <c r="R35" s="57">
        <f>SUM(R36:R38)</f>
        <v>66079.56</v>
      </c>
      <c r="T35" s="25"/>
    </row>
    <row r="36" spans="2:20" x14ac:dyDescent="0.25">
      <c r="B36" s="7">
        <v>1</v>
      </c>
      <c r="C36" s="9" t="s">
        <v>16</v>
      </c>
      <c r="D36" s="10">
        <v>74.63</v>
      </c>
      <c r="E36" s="8">
        <v>4</v>
      </c>
      <c r="F36" s="26">
        <f>SUM(G36:R36)</f>
        <v>108959.79999999999</v>
      </c>
      <c r="G36" s="27">
        <f>D36*E36*G23</f>
        <v>9254.119999999999</v>
      </c>
      <c r="H36" s="27">
        <f>D36*E36*H23</f>
        <v>8358.56</v>
      </c>
      <c r="I36" s="27">
        <f>D36*E36*I23</f>
        <v>9254.119999999999</v>
      </c>
      <c r="J36" s="27">
        <f>D36*E36*J23</f>
        <v>8955.5999999999985</v>
      </c>
      <c r="K36" s="27">
        <f>D36*E36*K23</f>
        <v>9254.119999999999</v>
      </c>
      <c r="L36" s="27">
        <f>D36*E36*L23</f>
        <v>8955.5999999999985</v>
      </c>
      <c r="M36" s="27">
        <f>D36*E36*M23</f>
        <v>9254.119999999999</v>
      </c>
      <c r="N36" s="27">
        <f>D36*E36*N23</f>
        <v>9254.119999999999</v>
      </c>
      <c r="O36" s="28">
        <f>D36*E36*O23</f>
        <v>8955.5999999999985</v>
      </c>
      <c r="P36" s="27">
        <f>D36*E36*P23</f>
        <v>9254.119999999999</v>
      </c>
      <c r="Q36" s="28">
        <f>D36*E36*Q23</f>
        <v>8955.5999999999985</v>
      </c>
      <c r="R36" s="49">
        <f>D36*E36*R23</f>
        <v>9254.119999999999</v>
      </c>
      <c r="T36" s="25"/>
    </row>
    <row r="37" spans="2:20" x14ac:dyDescent="0.25">
      <c r="B37" s="7">
        <v>2</v>
      </c>
      <c r="C37" s="9" t="s">
        <v>18</v>
      </c>
      <c r="D37" s="10">
        <v>75.64</v>
      </c>
      <c r="E37" s="8">
        <v>1</v>
      </c>
      <c r="F37" s="26">
        <f t="shared" ref="F37" si="5">SUM(G37:R37)</f>
        <v>27608.600000000002</v>
      </c>
      <c r="G37" s="27">
        <f>D37*E37*G23</f>
        <v>2344.84</v>
      </c>
      <c r="H37" s="27">
        <f>D37*E37*H23</f>
        <v>2117.92</v>
      </c>
      <c r="I37" s="27">
        <f>D37*E37*I23</f>
        <v>2344.84</v>
      </c>
      <c r="J37" s="27">
        <f>D37*E37*J23</f>
        <v>2269.1999999999998</v>
      </c>
      <c r="K37" s="27">
        <f>D37*E37*K23</f>
        <v>2344.84</v>
      </c>
      <c r="L37" s="27">
        <f>D37*E37*L23</f>
        <v>2269.1999999999998</v>
      </c>
      <c r="M37" s="27">
        <f>D37*E37*M23</f>
        <v>2344.84</v>
      </c>
      <c r="N37" s="27">
        <f>D37*E37*N23</f>
        <v>2344.84</v>
      </c>
      <c r="O37" s="28">
        <f>D37*E37*O23</f>
        <v>2269.1999999999998</v>
      </c>
      <c r="P37" s="27">
        <f>D37*E37*P23</f>
        <v>2344.84</v>
      </c>
      <c r="Q37" s="28">
        <f>D37*E37*Q23</f>
        <v>2269.1999999999998</v>
      </c>
      <c r="R37" s="49">
        <f>D37*E37*R23</f>
        <v>2344.84</v>
      </c>
      <c r="T37" s="25"/>
    </row>
    <row r="38" spans="2:20" x14ac:dyDescent="0.25">
      <c r="B38" s="7"/>
      <c r="C38" s="8" t="s">
        <v>172</v>
      </c>
      <c r="D38" s="30"/>
      <c r="E38" s="8">
        <f>SUM(E36:E37)</f>
        <v>5</v>
      </c>
      <c r="F38" s="403">
        <f>F34-F35</f>
        <v>54480.600000000006</v>
      </c>
      <c r="G38" s="31"/>
      <c r="H38" s="31"/>
      <c r="I38" s="31"/>
      <c r="J38" s="31"/>
      <c r="K38" s="31"/>
      <c r="L38" s="31"/>
      <c r="M38" s="31"/>
      <c r="N38" s="31"/>
      <c r="O38" s="32"/>
      <c r="P38" s="31"/>
      <c r="Q38" s="32"/>
      <c r="R38" s="543">
        <v>54480.6</v>
      </c>
      <c r="T38" s="25"/>
    </row>
    <row r="39" spans="2:20" x14ac:dyDescent="0.25">
      <c r="B39" s="47"/>
      <c r="C39" s="39" t="s">
        <v>29</v>
      </c>
      <c r="D39" s="40"/>
      <c r="E39" s="39"/>
      <c r="F39" s="45"/>
      <c r="G39" s="38"/>
      <c r="H39" s="38"/>
      <c r="I39" s="38"/>
      <c r="J39" s="38"/>
      <c r="K39" s="38"/>
      <c r="L39" s="38"/>
      <c r="M39" s="38"/>
      <c r="N39" s="38"/>
      <c r="O39" s="44"/>
      <c r="P39" s="38"/>
      <c r="Q39" s="44"/>
      <c r="R39" s="48"/>
      <c r="T39" s="25"/>
    </row>
    <row r="40" spans="2:20" ht="25.5" x14ac:dyDescent="0.25">
      <c r="B40" s="47"/>
      <c r="C40" s="39" t="s">
        <v>32</v>
      </c>
      <c r="D40" s="40"/>
      <c r="E40" s="39"/>
      <c r="F40" s="56">
        <v>1567530</v>
      </c>
      <c r="G40" s="38"/>
      <c r="H40" s="38"/>
      <c r="I40" s="38"/>
      <c r="J40" s="38"/>
      <c r="K40" s="38"/>
      <c r="L40" s="38"/>
      <c r="M40" s="38"/>
      <c r="N40" s="38"/>
      <c r="O40" s="44"/>
      <c r="P40" s="38"/>
      <c r="Q40" s="44"/>
      <c r="R40" s="48"/>
      <c r="T40" s="25"/>
    </row>
    <row r="41" spans="2:20" ht="25.5" x14ac:dyDescent="0.25">
      <c r="B41" s="47"/>
      <c r="C41" s="39" t="s">
        <v>33</v>
      </c>
      <c r="D41" s="40"/>
      <c r="E41" s="39">
        <f t="shared" ref="E41:Q41" si="6">SUM(E42:E58)</f>
        <v>52</v>
      </c>
      <c r="F41" s="56">
        <f t="shared" si="6"/>
        <v>1377065.8499999999</v>
      </c>
      <c r="G41" s="43">
        <f t="shared" si="6"/>
        <v>119187.87</v>
      </c>
      <c r="H41" s="43">
        <f t="shared" si="6"/>
        <v>107653.56</v>
      </c>
      <c r="I41" s="43">
        <f t="shared" si="6"/>
        <v>119187.87</v>
      </c>
      <c r="J41" s="43">
        <f t="shared" si="6"/>
        <v>115343.09999999998</v>
      </c>
      <c r="K41" s="43">
        <f t="shared" si="6"/>
        <v>119187.87</v>
      </c>
      <c r="L41" s="43">
        <f t="shared" si="6"/>
        <v>115343.09999999998</v>
      </c>
      <c r="M41" s="43">
        <f t="shared" si="6"/>
        <v>114761.06999999999</v>
      </c>
      <c r="N41" s="43">
        <f t="shared" si="6"/>
        <v>114761.06999999999</v>
      </c>
      <c r="O41" s="43">
        <f t="shared" si="6"/>
        <v>111059.09999999998</v>
      </c>
      <c r="P41" s="43">
        <f t="shared" si="6"/>
        <v>114761.06999999999</v>
      </c>
      <c r="Q41" s="43">
        <f t="shared" si="6"/>
        <v>111059.09999999998</v>
      </c>
      <c r="R41" s="57">
        <f>SUM(R42:R60)</f>
        <v>305225.21999999997</v>
      </c>
      <c r="T41" s="25"/>
    </row>
    <row r="42" spans="2:20" x14ac:dyDescent="0.25">
      <c r="B42" s="7">
        <v>1</v>
      </c>
      <c r="C42" s="9" t="s">
        <v>16</v>
      </c>
      <c r="D42" s="10">
        <v>74.63</v>
      </c>
      <c r="E42" s="8">
        <v>3</v>
      </c>
      <c r="F42" s="26">
        <f>SUM(G42:R42)</f>
        <v>81719.849999999977</v>
      </c>
      <c r="G42" s="27">
        <f>D42*E42*G23</f>
        <v>6940.5899999999992</v>
      </c>
      <c r="H42" s="27">
        <f>D42*E42*H23</f>
        <v>6268.92</v>
      </c>
      <c r="I42" s="27">
        <f>D42*E42*I23</f>
        <v>6940.5899999999992</v>
      </c>
      <c r="J42" s="27">
        <f>D42*E42*J23</f>
        <v>6716.7</v>
      </c>
      <c r="K42" s="27">
        <f>D42*E42*K23</f>
        <v>6940.5899999999992</v>
      </c>
      <c r="L42" s="27">
        <f>D42*E42*L23</f>
        <v>6716.7</v>
      </c>
      <c r="M42" s="27">
        <f>D42*E42*M23</f>
        <v>6940.5899999999992</v>
      </c>
      <c r="N42" s="27">
        <f>D42*E42*N23</f>
        <v>6940.5899999999992</v>
      </c>
      <c r="O42" s="28">
        <f>D42*E42*O23</f>
        <v>6716.7</v>
      </c>
      <c r="P42" s="27">
        <f>D42*E42*P23</f>
        <v>6940.5899999999992</v>
      </c>
      <c r="Q42" s="28">
        <f>D42*E42*Q23</f>
        <v>6716.7</v>
      </c>
      <c r="R42" s="49">
        <f>D42*E42*R23</f>
        <v>6940.5899999999992</v>
      </c>
      <c r="S42" s="33"/>
      <c r="T42" s="25"/>
    </row>
    <row r="43" spans="2:20" ht="26.25" x14ac:dyDescent="0.25">
      <c r="B43" s="7">
        <v>2</v>
      </c>
      <c r="C43" s="29" t="s">
        <v>17</v>
      </c>
      <c r="D43" s="10">
        <v>78.25</v>
      </c>
      <c r="E43" s="8">
        <v>1</v>
      </c>
      <c r="F43" s="26">
        <f t="shared" ref="F43:F58" si="7">SUM(G43:R43)</f>
        <v>28561.25</v>
      </c>
      <c r="G43" s="27">
        <f>D43*E43*G23</f>
        <v>2425.75</v>
      </c>
      <c r="H43" s="27">
        <f>D43*E43*H23</f>
        <v>2191</v>
      </c>
      <c r="I43" s="27">
        <f>D43*E43*I23</f>
        <v>2425.75</v>
      </c>
      <c r="J43" s="27">
        <f>D43*E43*J23</f>
        <v>2347.5</v>
      </c>
      <c r="K43" s="27">
        <f>D43*E43*K23</f>
        <v>2425.75</v>
      </c>
      <c r="L43" s="27">
        <f>D43*E43*L23</f>
        <v>2347.5</v>
      </c>
      <c r="M43" s="27">
        <f>D43*E43*M23</f>
        <v>2425.75</v>
      </c>
      <c r="N43" s="27">
        <f>D43*E43*N23</f>
        <v>2425.75</v>
      </c>
      <c r="O43" s="28">
        <f>D43*E43*O23</f>
        <v>2347.5</v>
      </c>
      <c r="P43" s="27">
        <f>D43*E43*P23</f>
        <v>2425.75</v>
      </c>
      <c r="Q43" s="28">
        <f>D43*E43*Q23</f>
        <v>2347.5</v>
      </c>
      <c r="R43" s="49">
        <f>D43*E43*R23</f>
        <v>2425.75</v>
      </c>
      <c r="T43" s="25"/>
    </row>
    <row r="44" spans="2:20" x14ac:dyDescent="0.25">
      <c r="B44" s="7">
        <v>3</v>
      </c>
      <c r="C44" s="9" t="s">
        <v>18</v>
      </c>
      <c r="D44" s="10">
        <v>75.64</v>
      </c>
      <c r="E44" s="8">
        <v>13</v>
      </c>
      <c r="F44" s="26">
        <f t="shared" si="7"/>
        <v>358911.8</v>
      </c>
      <c r="G44" s="27">
        <f>D44*E44*G23</f>
        <v>30482.920000000002</v>
      </c>
      <c r="H44" s="27">
        <f>D44*E44*H23</f>
        <v>27532.960000000003</v>
      </c>
      <c r="I44" s="27">
        <f>D44*E44*I23</f>
        <v>30482.920000000002</v>
      </c>
      <c r="J44" s="27">
        <f>D44*E44*J23</f>
        <v>29499.600000000002</v>
      </c>
      <c r="K44" s="27">
        <f>D44*E44*K23</f>
        <v>30482.920000000002</v>
      </c>
      <c r="L44" s="27">
        <f>D44*E44*L23</f>
        <v>29499.600000000002</v>
      </c>
      <c r="M44" s="27">
        <f>D44*E44*M23</f>
        <v>30482.920000000002</v>
      </c>
      <c r="N44" s="27">
        <f>D44*E44*N23</f>
        <v>30482.920000000002</v>
      </c>
      <c r="O44" s="28">
        <f>D44*E44*O23</f>
        <v>29499.600000000002</v>
      </c>
      <c r="P44" s="27">
        <f>D44*E44*P23</f>
        <v>30482.920000000002</v>
      </c>
      <c r="Q44" s="28">
        <f>D44*E44*Q23</f>
        <v>29499.600000000002</v>
      </c>
      <c r="R44" s="49">
        <f>D44*E44*R23</f>
        <v>30482.920000000002</v>
      </c>
      <c r="T44" s="25"/>
    </row>
    <row r="45" spans="2:20" x14ac:dyDescent="0.25">
      <c r="B45" s="7">
        <v>4</v>
      </c>
      <c r="C45" s="9" t="s">
        <v>19</v>
      </c>
      <c r="D45" s="10">
        <v>71.400000000000006</v>
      </c>
      <c r="E45" s="8">
        <v>11</v>
      </c>
      <c r="F45" s="26">
        <f t="shared" si="7"/>
        <v>260395.80000000002</v>
      </c>
      <c r="G45" s="27">
        <f>D45*E45*G23</f>
        <v>24347.4</v>
      </c>
      <c r="H45" s="27">
        <f>D45*E45*H23</f>
        <v>21991.200000000004</v>
      </c>
      <c r="I45" s="27">
        <f>D45*E45*I23</f>
        <v>24347.4</v>
      </c>
      <c r="J45" s="27">
        <f>D45*E45*J23</f>
        <v>23562.000000000004</v>
      </c>
      <c r="K45" s="27">
        <f>D45*E45*K23</f>
        <v>24347.4</v>
      </c>
      <c r="L45" s="27">
        <f>D45*E45*L23</f>
        <v>23562.000000000004</v>
      </c>
      <c r="M45" s="27">
        <f>D45*9*M23</f>
        <v>19920.600000000002</v>
      </c>
      <c r="N45" s="27">
        <f>D45*9*N23</f>
        <v>19920.600000000002</v>
      </c>
      <c r="O45" s="28">
        <f>D45*9*O23</f>
        <v>19278</v>
      </c>
      <c r="P45" s="27">
        <f>D45*9*P23</f>
        <v>19920.600000000002</v>
      </c>
      <c r="Q45" s="28">
        <f>D45*9*Q23</f>
        <v>19278</v>
      </c>
      <c r="R45" s="49">
        <f>D45*9*R23</f>
        <v>19920.600000000002</v>
      </c>
      <c r="T45" s="25"/>
    </row>
    <row r="46" spans="2:20" x14ac:dyDescent="0.25">
      <c r="B46" s="7">
        <v>5</v>
      </c>
      <c r="C46" s="9" t="s">
        <v>34</v>
      </c>
      <c r="D46" s="10">
        <v>72.540000000000006</v>
      </c>
      <c r="E46" s="8">
        <v>6</v>
      </c>
      <c r="F46" s="26">
        <f t="shared" si="7"/>
        <v>158862.6</v>
      </c>
      <c r="G46" s="27">
        <f>D46*E46*G23</f>
        <v>13492.44</v>
      </c>
      <c r="H46" s="27">
        <f>D46*E46*H23</f>
        <v>12186.720000000001</v>
      </c>
      <c r="I46" s="27">
        <f>D46*E46*I23</f>
        <v>13492.44</v>
      </c>
      <c r="J46" s="27">
        <f>D46*E46*J23</f>
        <v>13057.2</v>
      </c>
      <c r="K46" s="27">
        <f>D46*E46*K23</f>
        <v>13492.44</v>
      </c>
      <c r="L46" s="27">
        <f>D46*E46*L23</f>
        <v>13057.2</v>
      </c>
      <c r="M46" s="27">
        <f>D46*E46*M23</f>
        <v>13492.44</v>
      </c>
      <c r="N46" s="27">
        <f>D46*E46*N23</f>
        <v>13492.44</v>
      </c>
      <c r="O46" s="28">
        <f>D46*E46*O23</f>
        <v>13057.2</v>
      </c>
      <c r="P46" s="27">
        <f>D46*E46*P23</f>
        <v>13492.44</v>
      </c>
      <c r="Q46" s="28">
        <f>D46*E46*Q23</f>
        <v>13057.2</v>
      </c>
      <c r="R46" s="49">
        <f>D46*E46*R23</f>
        <v>13492.44</v>
      </c>
      <c r="T46" s="25"/>
    </row>
    <row r="47" spans="2:20" ht="39" x14ac:dyDescent="0.25">
      <c r="B47" s="7">
        <v>6</v>
      </c>
      <c r="C47" s="34" t="s">
        <v>35</v>
      </c>
      <c r="D47" s="10">
        <v>78.25</v>
      </c>
      <c r="E47" s="8">
        <v>2</v>
      </c>
      <c r="F47" s="26">
        <f t="shared" si="7"/>
        <v>57122.5</v>
      </c>
      <c r="G47" s="27">
        <f>D47*E47*G23</f>
        <v>4851.5</v>
      </c>
      <c r="H47" s="27">
        <f>D47*E47*H23</f>
        <v>4382</v>
      </c>
      <c r="I47" s="27">
        <f>D47*E47*I23</f>
        <v>4851.5</v>
      </c>
      <c r="J47" s="27">
        <f>D47*E47*J23</f>
        <v>4695</v>
      </c>
      <c r="K47" s="27">
        <f>D47*E47*K23</f>
        <v>4851.5</v>
      </c>
      <c r="L47" s="27">
        <f>D47*E47*L23</f>
        <v>4695</v>
      </c>
      <c r="M47" s="27">
        <f>D47*E47*M23</f>
        <v>4851.5</v>
      </c>
      <c r="N47" s="27">
        <f>D47*E47*N23</f>
        <v>4851.5</v>
      </c>
      <c r="O47" s="28">
        <f>D47*E47*O23</f>
        <v>4695</v>
      </c>
      <c r="P47" s="27">
        <f>D47*E47*P23</f>
        <v>4851.5</v>
      </c>
      <c r="Q47" s="28">
        <f>D47*E47*Q23</f>
        <v>4695</v>
      </c>
      <c r="R47" s="49">
        <f>D47*E47*R23</f>
        <v>4851.5</v>
      </c>
      <c r="T47" s="25"/>
    </row>
    <row r="48" spans="2:20" x14ac:dyDescent="0.25">
      <c r="B48" s="7">
        <v>7</v>
      </c>
      <c r="C48" s="9" t="s">
        <v>36</v>
      </c>
      <c r="D48" s="10">
        <v>71.400000000000006</v>
      </c>
      <c r="E48" s="8">
        <v>1</v>
      </c>
      <c r="F48" s="26">
        <f t="shared" si="7"/>
        <v>26061.000000000004</v>
      </c>
      <c r="G48" s="27">
        <f>D48*E48*G23</f>
        <v>2213.4</v>
      </c>
      <c r="H48" s="27">
        <f>D48*E48*H23</f>
        <v>1999.2000000000003</v>
      </c>
      <c r="I48" s="27">
        <f>D48*E48*I23</f>
        <v>2213.4</v>
      </c>
      <c r="J48" s="27">
        <f>D48*E48*J23</f>
        <v>2142</v>
      </c>
      <c r="K48" s="27">
        <f>D48*E48*K23</f>
        <v>2213.4</v>
      </c>
      <c r="L48" s="27">
        <f>D48*E48*L23</f>
        <v>2142</v>
      </c>
      <c r="M48" s="27">
        <f>D48*E48*M23</f>
        <v>2213.4</v>
      </c>
      <c r="N48" s="27">
        <f>D48*E48*N23</f>
        <v>2213.4</v>
      </c>
      <c r="O48" s="28">
        <f>D48*E48*O23</f>
        <v>2142</v>
      </c>
      <c r="P48" s="27">
        <f>D48*E48*P23</f>
        <v>2213.4</v>
      </c>
      <c r="Q48" s="28">
        <f>D48*E48*Q23</f>
        <v>2142</v>
      </c>
      <c r="R48" s="49">
        <f>D48*E48*R23</f>
        <v>2213.4</v>
      </c>
      <c r="T48" s="25"/>
    </row>
    <row r="49" spans="2:20" x14ac:dyDescent="0.25">
      <c r="B49" s="7">
        <v>8</v>
      </c>
      <c r="C49" s="9" t="s">
        <v>37</v>
      </c>
      <c r="D49" s="10">
        <v>72.540000000000006</v>
      </c>
      <c r="E49" s="8">
        <v>1</v>
      </c>
      <c r="F49" s="26">
        <f t="shared" si="7"/>
        <v>26477.100000000006</v>
      </c>
      <c r="G49" s="27">
        <f>D49*E49*G23</f>
        <v>2248.7400000000002</v>
      </c>
      <c r="H49" s="27">
        <f>D49*E49*H23</f>
        <v>2031.1200000000001</v>
      </c>
      <c r="I49" s="27">
        <f>D49*E49*I23</f>
        <v>2248.7400000000002</v>
      </c>
      <c r="J49" s="27">
        <f>D49*E49*J23</f>
        <v>2176.2000000000003</v>
      </c>
      <c r="K49" s="27">
        <f>D49*E49*K23</f>
        <v>2248.7400000000002</v>
      </c>
      <c r="L49" s="27">
        <f>D49*E49*L23</f>
        <v>2176.2000000000003</v>
      </c>
      <c r="M49" s="27">
        <f>D49*E49*M23</f>
        <v>2248.7400000000002</v>
      </c>
      <c r="N49" s="27">
        <f>D49*E49*N23</f>
        <v>2248.7400000000002</v>
      </c>
      <c r="O49" s="28">
        <f>D49*E49*O23</f>
        <v>2176.2000000000003</v>
      </c>
      <c r="P49" s="27">
        <f>D49*E49*P23</f>
        <v>2248.7400000000002</v>
      </c>
      <c r="Q49" s="28">
        <f>D49*E49*Q23</f>
        <v>2176.2000000000003</v>
      </c>
      <c r="R49" s="49">
        <f>D49*E49*R23</f>
        <v>2248.7400000000002</v>
      </c>
      <c r="T49" s="25"/>
    </row>
    <row r="50" spans="2:20" x14ac:dyDescent="0.25">
      <c r="B50" s="7">
        <v>9</v>
      </c>
      <c r="C50" s="9" t="s">
        <v>38</v>
      </c>
      <c r="D50" s="10">
        <v>73.59</v>
      </c>
      <c r="E50" s="8">
        <v>1</v>
      </c>
      <c r="F50" s="26">
        <f t="shared" si="7"/>
        <v>26860.350000000006</v>
      </c>
      <c r="G50" s="27">
        <f>D50*E50*G23</f>
        <v>2281.29</v>
      </c>
      <c r="H50" s="27">
        <f>D50*E50*H23</f>
        <v>2060.52</v>
      </c>
      <c r="I50" s="27">
        <f>D50*E50*I23</f>
        <v>2281.29</v>
      </c>
      <c r="J50" s="27">
        <f>D50*E50*J23</f>
        <v>2207.7000000000003</v>
      </c>
      <c r="K50" s="27">
        <f>D50*E50*K23</f>
        <v>2281.29</v>
      </c>
      <c r="L50" s="27">
        <f>D50*E50*L23</f>
        <v>2207.7000000000003</v>
      </c>
      <c r="M50" s="27">
        <f>D50*E50*M23</f>
        <v>2281.29</v>
      </c>
      <c r="N50" s="27">
        <f>D50*E50*N23</f>
        <v>2281.29</v>
      </c>
      <c r="O50" s="28">
        <f>D50*E50*O23</f>
        <v>2207.7000000000003</v>
      </c>
      <c r="P50" s="27">
        <f>D50*E50*P23</f>
        <v>2281.29</v>
      </c>
      <c r="Q50" s="28">
        <f>D50*E50*Q23</f>
        <v>2207.7000000000003</v>
      </c>
      <c r="R50" s="49">
        <f>D50*E50*R23</f>
        <v>2281.29</v>
      </c>
      <c r="T50" s="25"/>
    </row>
    <row r="51" spans="2:20" x14ac:dyDescent="0.25">
      <c r="B51" s="7">
        <v>10</v>
      </c>
      <c r="C51" s="9" t="s">
        <v>39</v>
      </c>
      <c r="D51" s="10">
        <v>75.64</v>
      </c>
      <c r="E51" s="8">
        <v>1</v>
      </c>
      <c r="F51" s="26">
        <f t="shared" si="7"/>
        <v>27608.600000000002</v>
      </c>
      <c r="G51" s="27">
        <f>D51*E51*G23</f>
        <v>2344.84</v>
      </c>
      <c r="H51" s="27">
        <f>D51*E51*H23</f>
        <v>2117.92</v>
      </c>
      <c r="I51" s="27">
        <f>D51*E51*I23</f>
        <v>2344.84</v>
      </c>
      <c r="J51" s="27">
        <f>D51*E51*J23</f>
        <v>2269.1999999999998</v>
      </c>
      <c r="K51" s="27">
        <f>D51*E51*K23</f>
        <v>2344.84</v>
      </c>
      <c r="L51" s="27">
        <f>D51*E51*L23</f>
        <v>2269.1999999999998</v>
      </c>
      <c r="M51" s="27">
        <f>D51*E51*M23</f>
        <v>2344.84</v>
      </c>
      <c r="N51" s="27">
        <f>D51*E51*N23</f>
        <v>2344.84</v>
      </c>
      <c r="O51" s="28">
        <f>D51*E51*O23</f>
        <v>2269.1999999999998</v>
      </c>
      <c r="P51" s="27">
        <f>D51*E51*P23</f>
        <v>2344.84</v>
      </c>
      <c r="Q51" s="28">
        <f>D51*E51*Q23</f>
        <v>2269.1999999999998</v>
      </c>
      <c r="R51" s="49">
        <f>D51*E51*R23</f>
        <v>2344.84</v>
      </c>
      <c r="T51" s="25"/>
    </row>
    <row r="52" spans="2:20" x14ac:dyDescent="0.25">
      <c r="B52" s="7">
        <v>11</v>
      </c>
      <c r="C52" s="9" t="s">
        <v>40</v>
      </c>
      <c r="D52" s="10">
        <v>74.63</v>
      </c>
      <c r="E52" s="8">
        <v>1</v>
      </c>
      <c r="F52" s="26">
        <f t="shared" si="7"/>
        <v>27239.949999999997</v>
      </c>
      <c r="G52" s="27">
        <f>D52*E52*G23</f>
        <v>2313.5299999999997</v>
      </c>
      <c r="H52" s="27">
        <f>D52*E52*H23</f>
        <v>2089.64</v>
      </c>
      <c r="I52" s="27">
        <f>D52*E52*I23</f>
        <v>2313.5299999999997</v>
      </c>
      <c r="J52" s="27">
        <f>D52*E52*J23</f>
        <v>2238.8999999999996</v>
      </c>
      <c r="K52" s="27">
        <f>D52*E52*K23</f>
        <v>2313.5299999999997</v>
      </c>
      <c r="L52" s="27">
        <f>D52*E52*L23</f>
        <v>2238.8999999999996</v>
      </c>
      <c r="M52" s="27">
        <f>D52*E52*M23</f>
        <v>2313.5299999999997</v>
      </c>
      <c r="N52" s="27">
        <f>D52*E52*N23</f>
        <v>2313.5299999999997</v>
      </c>
      <c r="O52" s="28">
        <f>D52*E52*O23</f>
        <v>2238.8999999999996</v>
      </c>
      <c r="P52" s="27">
        <f>D52*E52*P23</f>
        <v>2313.5299999999997</v>
      </c>
      <c r="Q52" s="28">
        <f>D52*E52*Q23</f>
        <v>2238.8999999999996</v>
      </c>
      <c r="R52" s="49">
        <f>D52*E52*R23</f>
        <v>2313.5299999999997</v>
      </c>
      <c r="T52" s="25"/>
    </row>
    <row r="53" spans="2:20" x14ac:dyDescent="0.25">
      <c r="B53" s="7">
        <v>12</v>
      </c>
      <c r="C53" s="9" t="s">
        <v>41</v>
      </c>
      <c r="D53" s="10">
        <v>74.63</v>
      </c>
      <c r="E53" s="8">
        <v>2</v>
      </c>
      <c r="F53" s="26">
        <f t="shared" si="7"/>
        <v>54479.899999999994</v>
      </c>
      <c r="G53" s="27">
        <f>D53*E53*G23</f>
        <v>4627.0599999999995</v>
      </c>
      <c r="H53" s="27">
        <f>D53*E53*H23</f>
        <v>4179.28</v>
      </c>
      <c r="I53" s="27">
        <f>D53*E53*I23</f>
        <v>4627.0599999999995</v>
      </c>
      <c r="J53" s="27">
        <f>D53*E53*J23</f>
        <v>4477.7999999999993</v>
      </c>
      <c r="K53" s="27">
        <f>D53*E53*K23</f>
        <v>4627.0599999999995</v>
      </c>
      <c r="L53" s="27">
        <f>D53*E53*L23</f>
        <v>4477.7999999999993</v>
      </c>
      <c r="M53" s="27">
        <f>D53*E53*M23</f>
        <v>4627.0599999999995</v>
      </c>
      <c r="N53" s="27">
        <f>D53*E53*N23</f>
        <v>4627.0599999999995</v>
      </c>
      <c r="O53" s="28">
        <f>D53*E53*O23</f>
        <v>4477.7999999999993</v>
      </c>
      <c r="P53" s="27">
        <f>D53*E53*P23</f>
        <v>4627.0599999999995</v>
      </c>
      <c r="Q53" s="28">
        <f>D53*E53*Q23</f>
        <v>4477.7999999999993</v>
      </c>
      <c r="R53" s="49">
        <f>D53*E53*R23</f>
        <v>4627.0599999999995</v>
      </c>
      <c r="T53" s="25"/>
    </row>
    <row r="54" spans="2:20" x14ac:dyDescent="0.25">
      <c r="B54" s="7">
        <v>13</v>
      </c>
      <c r="C54" s="9" t="s">
        <v>42</v>
      </c>
      <c r="D54" s="10">
        <v>73.59</v>
      </c>
      <c r="E54" s="8">
        <v>1</v>
      </c>
      <c r="F54" s="26">
        <f t="shared" si="7"/>
        <v>26860.350000000006</v>
      </c>
      <c r="G54" s="27">
        <f>D54*E54*G23</f>
        <v>2281.29</v>
      </c>
      <c r="H54" s="27">
        <f>D54*E54*H23</f>
        <v>2060.52</v>
      </c>
      <c r="I54" s="27">
        <f>D54*E54*I23</f>
        <v>2281.29</v>
      </c>
      <c r="J54" s="27">
        <f>D54*E54*J23</f>
        <v>2207.7000000000003</v>
      </c>
      <c r="K54" s="27">
        <f>D54*E54*K23</f>
        <v>2281.29</v>
      </c>
      <c r="L54" s="27">
        <f>D54*E54*L23</f>
        <v>2207.7000000000003</v>
      </c>
      <c r="M54" s="27">
        <f>D54*E54*M23</f>
        <v>2281.29</v>
      </c>
      <c r="N54" s="27">
        <f>D54*E54*N23</f>
        <v>2281.29</v>
      </c>
      <c r="O54" s="28">
        <f>D54*E54*O23</f>
        <v>2207.7000000000003</v>
      </c>
      <c r="P54" s="27">
        <f>D54*E54*P23</f>
        <v>2281.29</v>
      </c>
      <c r="Q54" s="28">
        <f>D54*E54*Q23</f>
        <v>2207.7000000000003</v>
      </c>
      <c r="R54" s="49">
        <f>D54*E54*R23</f>
        <v>2281.29</v>
      </c>
      <c r="T54" s="25"/>
    </row>
    <row r="55" spans="2:20" x14ac:dyDescent="0.25">
      <c r="B55" s="7">
        <v>14</v>
      </c>
      <c r="C55" s="9" t="s">
        <v>43</v>
      </c>
      <c r="D55" s="10">
        <v>72.540000000000006</v>
      </c>
      <c r="E55" s="8">
        <v>4</v>
      </c>
      <c r="F55" s="26">
        <f t="shared" si="7"/>
        <v>105908.40000000002</v>
      </c>
      <c r="G55" s="27">
        <f>D55*E55*G23</f>
        <v>8994.9600000000009</v>
      </c>
      <c r="H55" s="27">
        <f>D55*E55*H23</f>
        <v>8124.4800000000005</v>
      </c>
      <c r="I55" s="27">
        <f>D55*E55*I23</f>
        <v>8994.9600000000009</v>
      </c>
      <c r="J55" s="27">
        <f>D55*E55*J23</f>
        <v>8704.8000000000011</v>
      </c>
      <c r="K55" s="27">
        <f>D55*E55*K23</f>
        <v>8994.9600000000009</v>
      </c>
      <c r="L55" s="27">
        <f>D55*E55*L23</f>
        <v>8704.8000000000011</v>
      </c>
      <c r="M55" s="27">
        <f>D55*E55*M23</f>
        <v>8994.9600000000009</v>
      </c>
      <c r="N55" s="27">
        <f>D55*E55*N23</f>
        <v>8994.9600000000009</v>
      </c>
      <c r="O55" s="28">
        <f>D55*E55*O23</f>
        <v>8704.8000000000011</v>
      </c>
      <c r="P55" s="27">
        <f>D55*E55*P23</f>
        <v>8994.9600000000009</v>
      </c>
      <c r="Q55" s="28">
        <f>D55*E55*Q23</f>
        <v>8704.8000000000011</v>
      </c>
      <c r="R55" s="49">
        <f>D55*E55*R23</f>
        <v>8994.9600000000009</v>
      </c>
      <c r="T55" s="25"/>
    </row>
    <row r="56" spans="2:20" ht="67.5" customHeight="1" x14ac:dyDescent="0.25">
      <c r="B56" s="7">
        <v>15</v>
      </c>
      <c r="C56" s="9" t="s">
        <v>44</v>
      </c>
      <c r="D56" s="10">
        <v>75.64</v>
      </c>
      <c r="E56" s="8">
        <v>1</v>
      </c>
      <c r="F56" s="26">
        <f t="shared" si="7"/>
        <v>27608.600000000002</v>
      </c>
      <c r="G56" s="27">
        <f>D56*E56*G23</f>
        <v>2344.84</v>
      </c>
      <c r="H56" s="27">
        <f>D56*E56*H23</f>
        <v>2117.92</v>
      </c>
      <c r="I56" s="27">
        <f>D56*E56*I23</f>
        <v>2344.84</v>
      </c>
      <c r="J56" s="27">
        <f>D56*E56*J23</f>
        <v>2269.1999999999998</v>
      </c>
      <c r="K56" s="27">
        <f>D56*E56*K23</f>
        <v>2344.84</v>
      </c>
      <c r="L56" s="27">
        <f>D56*E56*L23</f>
        <v>2269.1999999999998</v>
      </c>
      <c r="M56" s="27">
        <f>D56*E56*M23</f>
        <v>2344.84</v>
      </c>
      <c r="N56" s="27">
        <f>D56*E56*N23</f>
        <v>2344.84</v>
      </c>
      <c r="O56" s="28">
        <f>D56*E56*O23</f>
        <v>2269.1999999999998</v>
      </c>
      <c r="P56" s="27">
        <f>D56*E56*P23</f>
        <v>2344.84</v>
      </c>
      <c r="Q56" s="28">
        <f>D56*E56*Q23</f>
        <v>2269.1999999999998</v>
      </c>
      <c r="R56" s="49">
        <f>D56*E56*R23</f>
        <v>2344.84</v>
      </c>
    </row>
    <row r="57" spans="2:20" ht="34.5" customHeight="1" x14ac:dyDescent="0.25">
      <c r="B57" s="7">
        <v>16</v>
      </c>
      <c r="C57" s="9" t="s">
        <v>45</v>
      </c>
      <c r="D57" s="10">
        <v>76.59</v>
      </c>
      <c r="E57" s="8">
        <v>2</v>
      </c>
      <c r="F57" s="26">
        <f t="shared" si="7"/>
        <v>55910.700000000012</v>
      </c>
      <c r="G57" s="27">
        <f>D57*E57*G23</f>
        <v>4748.58</v>
      </c>
      <c r="H57" s="27">
        <f>D57*E57*H23</f>
        <v>4289.04</v>
      </c>
      <c r="I57" s="27">
        <f>D57*E57*I23</f>
        <v>4748.58</v>
      </c>
      <c r="J57" s="27">
        <f>D57*E57*J23</f>
        <v>4595.4000000000005</v>
      </c>
      <c r="K57" s="27">
        <f>D57*E57*K23</f>
        <v>4748.58</v>
      </c>
      <c r="L57" s="27">
        <f>D57*E57*L23</f>
        <v>4595.4000000000005</v>
      </c>
      <c r="M57" s="27">
        <f>D57*E57*M23</f>
        <v>4748.58</v>
      </c>
      <c r="N57" s="27">
        <f>D57*E57*N23</f>
        <v>4748.58</v>
      </c>
      <c r="O57" s="28">
        <f>D57*E57*O23</f>
        <v>4595.4000000000005</v>
      </c>
      <c r="P57" s="27">
        <f>D57*E57*P23</f>
        <v>4748.58</v>
      </c>
      <c r="Q57" s="28">
        <f>D57*E57*Q23</f>
        <v>4595.4000000000005</v>
      </c>
      <c r="R57" s="49">
        <f>D57*E57*R23</f>
        <v>4748.58</v>
      </c>
    </row>
    <row r="58" spans="2:20" x14ac:dyDescent="0.25">
      <c r="B58" s="7">
        <v>17</v>
      </c>
      <c r="C58" s="9" t="s">
        <v>46</v>
      </c>
      <c r="D58" s="10">
        <v>72.540000000000006</v>
      </c>
      <c r="E58" s="8">
        <v>1</v>
      </c>
      <c r="F58" s="26">
        <f t="shared" si="7"/>
        <v>26477.100000000006</v>
      </c>
      <c r="G58" s="27">
        <f>D58*E58*G23</f>
        <v>2248.7400000000002</v>
      </c>
      <c r="H58" s="27">
        <f>D58*E58*H23</f>
        <v>2031.1200000000001</v>
      </c>
      <c r="I58" s="27">
        <f>D58*E58*I23</f>
        <v>2248.7400000000002</v>
      </c>
      <c r="J58" s="27">
        <f>D58*E58*J23</f>
        <v>2176.2000000000003</v>
      </c>
      <c r="K58" s="27">
        <f>D58*E58*K23</f>
        <v>2248.7400000000002</v>
      </c>
      <c r="L58" s="27">
        <f>D58*E58*L23</f>
        <v>2176.2000000000003</v>
      </c>
      <c r="M58" s="27">
        <f>D58*E58*M23</f>
        <v>2248.7400000000002</v>
      </c>
      <c r="N58" s="27">
        <f>D58*E58*N23</f>
        <v>2248.7400000000002</v>
      </c>
      <c r="O58" s="28">
        <f>D58*E58*O23</f>
        <v>2176.2000000000003</v>
      </c>
      <c r="P58" s="27">
        <f>D58*E58*P23</f>
        <v>2248.7400000000002</v>
      </c>
      <c r="Q58" s="28">
        <f>D58*E58*Q23</f>
        <v>2176.2000000000003</v>
      </c>
      <c r="R58" s="49">
        <f>D58*E58*R23</f>
        <v>2248.7400000000002</v>
      </c>
    </row>
    <row r="59" spans="2:20" x14ac:dyDescent="0.25">
      <c r="B59" s="7"/>
      <c r="C59" s="31"/>
      <c r="D59" s="35"/>
      <c r="E59" s="8">
        <f>SUM(E42:E58)</f>
        <v>52</v>
      </c>
      <c r="F59" s="55"/>
      <c r="G59" s="36"/>
      <c r="H59" s="31"/>
      <c r="I59" s="31"/>
      <c r="J59" s="31"/>
      <c r="K59" s="31"/>
      <c r="L59" s="31"/>
      <c r="M59" s="31"/>
      <c r="N59" s="36"/>
      <c r="O59" s="32"/>
      <c r="P59" s="36"/>
      <c r="Q59" s="32"/>
      <c r="R59" s="50"/>
    </row>
    <row r="60" spans="2:20" ht="15.75" thickBot="1" x14ac:dyDescent="0.3">
      <c r="B60" s="22"/>
      <c r="C60" s="23" t="s">
        <v>172</v>
      </c>
      <c r="D60" s="24"/>
      <c r="E60" s="23">
        <f>E31+E38+E59</f>
        <v>69</v>
      </c>
      <c r="F60" s="544">
        <f>F40-F41</f>
        <v>190464.15000000014</v>
      </c>
      <c r="G60" s="545"/>
      <c r="H60" s="545"/>
      <c r="I60" s="545"/>
      <c r="J60" s="545"/>
      <c r="K60" s="545"/>
      <c r="L60" s="545"/>
      <c r="M60" s="545"/>
      <c r="N60" s="545"/>
      <c r="O60" s="546"/>
      <c r="P60" s="545"/>
      <c r="Q60" s="546"/>
      <c r="R60" s="547">
        <v>190464.15</v>
      </c>
    </row>
    <row r="61" spans="2:20" ht="59.25" customHeight="1" thickBot="1" x14ac:dyDescent="0.3">
      <c r="B61" s="471" t="s">
        <v>53</v>
      </c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3"/>
    </row>
    <row r="62" spans="2:20" x14ac:dyDescent="0.25">
      <c r="B62" s="61"/>
      <c r="C62" s="474" t="s">
        <v>0</v>
      </c>
      <c r="D62" s="476" t="s">
        <v>1</v>
      </c>
      <c r="E62" s="476" t="s">
        <v>2</v>
      </c>
      <c r="F62" s="478" t="s">
        <v>54</v>
      </c>
      <c r="G62" s="548" t="s">
        <v>4</v>
      </c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9"/>
    </row>
    <row r="63" spans="2:20" ht="35.25" customHeight="1" x14ac:dyDescent="0.25">
      <c r="B63" s="62"/>
      <c r="C63" s="475"/>
      <c r="D63" s="477"/>
      <c r="E63" s="477"/>
      <c r="F63" s="479"/>
      <c r="G63" s="63" t="s">
        <v>6</v>
      </c>
      <c r="H63" s="63" t="s">
        <v>7</v>
      </c>
      <c r="I63" s="63" t="s">
        <v>8</v>
      </c>
      <c r="J63" s="63" t="s">
        <v>9</v>
      </c>
      <c r="K63" s="63" t="s">
        <v>10</v>
      </c>
      <c r="L63" s="63" t="s">
        <v>11</v>
      </c>
      <c r="M63" s="63" t="s">
        <v>12</v>
      </c>
      <c r="N63" s="63" t="s">
        <v>13</v>
      </c>
      <c r="O63" s="63" t="s">
        <v>20</v>
      </c>
      <c r="P63" s="63" t="s">
        <v>21</v>
      </c>
      <c r="Q63" s="63" t="s">
        <v>22</v>
      </c>
      <c r="R63" s="64" t="s">
        <v>23</v>
      </c>
    </row>
    <row r="64" spans="2:20" x14ac:dyDescent="0.25">
      <c r="B64" s="62"/>
      <c r="C64" s="456" t="s">
        <v>55</v>
      </c>
      <c r="D64" s="66"/>
      <c r="E64" s="67"/>
      <c r="F64" s="66"/>
      <c r="G64" s="68"/>
      <c r="H64" s="68"/>
      <c r="I64" s="68"/>
      <c r="J64" s="68"/>
      <c r="K64" s="68"/>
      <c r="L64" s="69"/>
      <c r="M64" s="68"/>
      <c r="N64" s="70"/>
      <c r="O64" s="68"/>
      <c r="P64" s="71"/>
      <c r="Q64" s="550"/>
      <c r="R64" s="73"/>
    </row>
    <row r="65" spans="2:18" ht="15.75" thickBot="1" x14ac:dyDescent="0.3">
      <c r="B65" s="74"/>
      <c r="C65" s="75" t="s">
        <v>56</v>
      </c>
      <c r="D65" s="76"/>
      <c r="E65" s="77">
        <v>1049</v>
      </c>
      <c r="F65" s="78">
        <v>29412075</v>
      </c>
      <c r="G65" s="78">
        <v>2350583.6799999997</v>
      </c>
      <c r="H65" s="78">
        <v>2123964.64</v>
      </c>
      <c r="I65" s="78">
        <v>2350583.6799999997</v>
      </c>
      <c r="J65" s="78">
        <v>2225106</v>
      </c>
      <c r="K65" s="78">
        <v>2299276.2000000002</v>
      </c>
      <c r="L65" s="78">
        <v>2225106</v>
      </c>
      <c r="M65" s="78">
        <v>2299276.2000000002</v>
      </c>
      <c r="N65" s="78">
        <v>0</v>
      </c>
      <c r="O65" s="78">
        <v>0</v>
      </c>
      <c r="P65" s="78">
        <v>0</v>
      </c>
      <c r="Q65" s="78">
        <v>0</v>
      </c>
      <c r="R65" s="551">
        <v>13538178.6</v>
      </c>
    </row>
    <row r="66" spans="2:18" x14ac:dyDescent="0.25">
      <c r="B66" s="79"/>
      <c r="C66" s="80" t="s">
        <v>52</v>
      </c>
      <c r="D66" s="81"/>
      <c r="E66" s="82"/>
      <c r="F66" s="443">
        <v>15906669.000000002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4"/>
    </row>
    <row r="67" spans="2:18" ht="20.25" customHeight="1" x14ac:dyDescent="0.25">
      <c r="B67" s="552"/>
      <c r="C67" s="586" t="s">
        <v>172</v>
      </c>
      <c r="D67" s="81"/>
      <c r="E67" s="82"/>
      <c r="F67" s="443">
        <v>13505405.999999998</v>
      </c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6"/>
    </row>
    <row r="68" spans="2:18" ht="15.75" thickBot="1" x14ac:dyDescent="0.3">
      <c r="B68" s="558"/>
      <c r="C68" s="559"/>
      <c r="D68" s="560"/>
      <c r="E68" s="561"/>
      <c r="F68" s="562"/>
      <c r="G68" s="562"/>
      <c r="H68" s="562"/>
      <c r="I68" s="562"/>
      <c r="J68" s="562"/>
      <c r="K68" s="562"/>
      <c r="L68" s="562"/>
      <c r="M68" s="562"/>
      <c r="N68" s="562"/>
      <c r="O68" s="562"/>
      <c r="P68" s="562"/>
      <c r="Q68" s="562"/>
      <c r="R68" s="563"/>
    </row>
    <row r="69" spans="2:18" x14ac:dyDescent="0.25">
      <c r="B69" s="564"/>
      <c r="C69" s="88" t="s">
        <v>57</v>
      </c>
      <c r="D69" s="89"/>
      <c r="E69" s="90">
        <v>801</v>
      </c>
      <c r="F69" s="91">
        <v>20897506</v>
      </c>
      <c r="G69" s="91">
        <v>1799071.67</v>
      </c>
      <c r="H69" s="91">
        <v>1625824.76</v>
      </c>
      <c r="I69" s="91">
        <v>1799071.67</v>
      </c>
      <c r="J69" s="91">
        <v>1691384.7000000002</v>
      </c>
      <c r="K69" s="91">
        <v>1747764.19</v>
      </c>
      <c r="L69" s="91">
        <v>1691384.7000000002</v>
      </c>
      <c r="M69" s="91">
        <v>1747764.19</v>
      </c>
      <c r="N69" s="91">
        <v>0</v>
      </c>
      <c r="O69" s="91">
        <v>0</v>
      </c>
      <c r="P69" s="91">
        <v>0</v>
      </c>
      <c r="Q69" s="91">
        <v>0</v>
      </c>
      <c r="R69" s="565">
        <v>8795240.1199999992</v>
      </c>
    </row>
    <row r="70" spans="2:18" x14ac:dyDescent="0.25">
      <c r="B70" s="62"/>
      <c r="C70" s="93" t="s">
        <v>47</v>
      </c>
      <c r="D70" s="94"/>
      <c r="E70" s="94"/>
      <c r="F70" s="95"/>
      <c r="G70" s="96"/>
      <c r="H70" s="97"/>
      <c r="I70" s="96"/>
      <c r="J70" s="96"/>
      <c r="K70" s="96"/>
      <c r="L70" s="96"/>
      <c r="M70" s="96"/>
      <c r="N70" s="96"/>
      <c r="O70" s="96"/>
      <c r="P70" s="96"/>
      <c r="Q70" s="96"/>
      <c r="R70" s="98"/>
    </row>
    <row r="71" spans="2:18" ht="29.25" customHeight="1" x14ac:dyDescent="0.25">
      <c r="B71" s="566"/>
      <c r="C71" s="483" t="s">
        <v>58</v>
      </c>
      <c r="D71" s="483"/>
      <c r="E71" s="100">
        <v>32</v>
      </c>
      <c r="F71" s="101">
        <v>890344</v>
      </c>
      <c r="G71" s="101">
        <v>73308.180000000022</v>
      </c>
      <c r="H71" s="101">
        <v>66213.84</v>
      </c>
      <c r="I71" s="101">
        <v>73308.180000000022</v>
      </c>
      <c r="J71" s="101">
        <v>70943.399999999994</v>
      </c>
      <c r="K71" s="101">
        <v>73308.180000000022</v>
      </c>
      <c r="L71" s="101">
        <v>70943.399999999994</v>
      </c>
      <c r="M71" s="101">
        <v>73308.180000000022</v>
      </c>
      <c r="N71" s="101">
        <v>0</v>
      </c>
      <c r="O71" s="102">
        <v>0</v>
      </c>
      <c r="P71" s="101">
        <v>0</v>
      </c>
      <c r="Q71" s="101">
        <v>0</v>
      </c>
      <c r="R71" s="103">
        <v>389010.64</v>
      </c>
    </row>
    <row r="72" spans="2:18" x14ac:dyDescent="0.25">
      <c r="B72" s="567"/>
      <c r="C72" s="105"/>
      <c r="D72" s="105"/>
      <c r="E72" s="453" t="s">
        <v>59</v>
      </c>
      <c r="F72" s="107">
        <v>0</v>
      </c>
      <c r="G72" s="108"/>
      <c r="H72" s="108"/>
      <c r="I72" s="108"/>
      <c r="J72" s="108"/>
      <c r="K72" s="108"/>
      <c r="L72" s="108"/>
      <c r="M72" s="108"/>
      <c r="N72" s="109"/>
      <c r="O72" s="194"/>
      <c r="P72" s="108"/>
      <c r="Q72" s="108"/>
      <c r="R72" s="110"/>
    </row>
    <row r="73" spans="2:18" ht="30.75" customHeight="1" x14ac:dyDescent="0.25">
      <c r="B73" s="137">
        <v>1</v>
      </c>
      <c r="C73" s="451" t="s">
        <v>60</v>
      </c>
      <c r="D73" s="113">
        <v>71.400000000000006</v>
      </c>
      <c r="E73" s="114">
        <v>12</v>
      </c>
      <c r="F73" s="115">
        <v>181641.60000000001</v>
      </c>
      <c r="G73" s="116">
        <v>26560.800000000003</v>
      </c>
      <c r="H73" s="117">
        <v>23990.400000000001</v>
      </c>
      <c r="I73" s="116">
        <v>26560.800000000003</v>
      </c>
      <c r="J73" s="116">
        <v>25704.000000000004</v>
      </c>
      <c r="K73" s="116">
        <v>26560.800000000003</v>
      </c>
      <c r="L73" s="116">
        <v>25704.000000000004</v>
      </c>
      <c r="M73" s="116">
        <v>26560.800000000003</v>
      </c>
      <c r="N73" s="116">
        <v>0</v>
      </c>
      <c r="O73" s="116">
        <v>0</v>
      </c>
      <c r="P73" s="116">
        <v>0</v>
      </c>
      <c r="Q73" s="116">
        <v>0</v>
      </c>
      <c r="R73" s="118">
        <v>0</v>
      </c>
    </row>
    <row r="74" spans="2:18" x14ac:dyDescent="0.25">
      <c r="B74" s="137">
        <v>2</v>
      </c>
      <c r="C74" s="451" t="s">
        <v>43</v>
      </c>
      <c r="D74" s="113">
        <v>72.540000000000006</v>
      </c>
      <c r="E74" s="114">
        <v>1</v>
      </c>
      <c r="F74" s="115">
        <v>15378.480000000001</v>
      </c>
      <c r="G74" s="116">
        <v>2248.7400000000002</v>
      </c>
      <c r="H74" s="117">
        <v>2031.1200000000001</v>
      </c>
      <c r="I74" s="116">
        <v>2248.7400000000002</v>
      </c>
      <c r="J74" s="116">
        <v>2176.2000000000003</v>
      </c>
      <c r="K74" s="116">
        <v>2248.7400000000002</v>
      </c>
      <c r="L74" s="116">
        <v>2176.2000000000003</v>
      </c>
      <c r="M74" s="116">
        <v>2248.7400000000002</v>
      </c>
      <c r="N74" s="116">
        <v>0</v>
      </c>
      <c r="O74" s="116">
        <v>0</v>
      </c>
      <c r="P74" s="116">
        <v>0</v>
      </c>
      <c r="Q74" s="116">
        <v>0</v>
      </c>
      <c r="R74" s="118">
        <v>0</v>
      </c>
    </row>
    <row r="75" spans="2:18" x14ac:dyDescent="0.25">
      <c r="B75" s="137">
        <v>3</v>
      </c>
      <c r="C75" s="451" t="s">
        <v>61</v>
      </c>
      <c r="D75" s="113">
        <v>80.86</v>
      </c>
      <c r="E75" s="114">
        <v>4</v>
      </c>
      <c r="F75" s="115">
        <v>68569.279999999999</v>
      </c>
      <c r="G75" s="116">
        <v>10026.64</v>
      </c>
      <c r="H75" s="117">
        <v>9056.32</v>
      </c>
      <c r="I75" s="116">
        <v>10026.64</v>
      </c>
      <c r="J75" s="116">
        <v>9703.2000000000007</v>
      </c>
      <c r="K75" s="116">
        <v>10026.64</v>
      </c>
      <c r="L75" s="116">
        <v>9703.2000000000007</v>
      </c>
      <c r="M75" s="116">
        <v>10026.64</v>
      </c>
      <c r="N75" s="116">
        <v>0</v>
      </c>
      <c r="O75" s="116">
        <v>0</v>
      </c>
      <c r="P75" s="116">
        <v>0</v>
      </c>
      <c r="Q75" s="116">
        <v>0</v>
      </c>
      <c r="R75" s="118">
        <v>0</v>
      </c>
    </row>
    <row r="76" spans="2:18" x14ac:dyDescent="0.25">
      <c r="B76" s="137">
        <v>4</v>
      </c>
      <c r="C76" s="451" t="s">
        <v>19</v>
      </c>
      <c r="D76" s="113">
        <v>71.400000000000006</v>
      </c>
      <c r="E76" s="114">
        <v>4</v>
      </c>
      <c r="F76" s="115">
        <v>60547.200000000004</v>
      </c>
      <c r="G76" s="116">
        <v>8853.6</v>
      </c>
      <c r="H76" s="117">
        <v>7996.8000000000011</v>
      </c>
      <c r="I76" s="116">
        <v>8853.6</v>
      </c>
      <c r="J76" s="116">
        <v>8568</v>
      </c>
      <c r="K76" s="116">
        <v>8853.6</v>
      </c>
      <c r="L76" s="116">
        <v>8568</v>
      </c>
      <c r="M76" s="116">
        <v>8853.6</v>
      </c>
      <c r="N76" s="116">
        <v>0</v>
      </c>
      <c r="O76" s="116">
        <v>0</v>
      </c>
      <c r="P76" s="116">
        <v>0</v>
      </c>
      <c r="Q76" s="116">
        <v>0</v>
      </c>
      <c r="R76" s="118">
        <v>0</v>
      </c>
    </row>
    <row r="77" spans="2:18" x14ac:dyDescent="0.25">
      <c r="B77" s="137">
        <v>5</v>
      </c>
      <c r="C77" s="451" t="s">
        <v>62</v>
      </c>
      <c r="D77" s="113">
        <v>78.25</v>
      </c>
      <c r="E77" s="114">
        <v>1</v>
      </c>
      <c r="F77" s="115">
        <v>16589</v>
      </c>
      <c r="G77" s="116">
        <v>2425.75</v>
      </c>
      <c r="H77" s="117">
        <v>2191</v>
      </c>
      <c r="I77" s="116">
        <v>2425.75</v>
      </c>
      <c r="J77" s="116">
        <v>2347.5</v>
      </c>
      <c r="K77" s="116">
        <v>2425.75</v>
      </c>
      <c r="L77" s="116">
        <v>2347.5</v>
      </c>
      <c r="M77" s="116">
        <v>2425.75</v>
      </c>
      <c r="N77" s="116">
        <v>0</v>
      </c>
      <c r="O77" s="116">
        <v>0</v>
      </c>
      <c r="P77" s="116">
        <v>0</v>
      </c>
      <c r="Q77" s="116">
        <v>0</v>
      </c>
      <c r="R77" s="118">
        <v>0</v>
      </c>
    </row>
    <row r="78" spans="2:18" ht="16.5" customHeight="1" x14ac:dyDescent="0.25">
      <c r="B78" s="137">
        <v>6</v>
      </c>
      <c r="C78" s="451" t="s">
        <v>63</v>
      </c>
      <c r="D78" s="113">
        <v>72.540000000000006</v>
      </c>
      <c r="E78" s="114">
        <v>2</v>
      </c>
      <c r="F78" s="115">
        <v>30756.960000000003</v>
      </c>
      <c r="G78" s="116">
        <v>4497.4800000000005</v>
      </c>
      <c r="H78" s="117">
        <v>4062.2400000000002</v>
      </c>
      <c r="I78" s="116">
        <v>4497.4800000000005</v>
      </c>
      <c r="J78" s="116">
        <v>4352.4000000000005</v>
      </c>
      <c r="K78" s="116">
        <v>4497.4800000000005</v>
      </c>
      <c r="L78" s="116">
        <v>4352.4000000000005</v>
      </c>
      <c r="M78" s="116">
        <v>4497.4800000000005</v>
      </c>
      <c r="N78" s="116">
        <v>0</v>
      </c>
      <c r="O78" s="116">
        <v>0</v>
      </c>
      <c r="P78" s="116">
        <v>0</v>
      </c>
      <c r="Q78" s="116">
        <v>0</v>
      </c>
      <c r="R78" s="118">
        <v>0</v>
      </c>
    </row>
    <row r="79" spans="2:18" x14ac:dyDescent="0.25">
      <c r="B79" s="137">
        <v>7</v>
      </c>
      <c r="C79" s="451" t="s">
        <v>42</v>
      </c>
      <c r="D79" s="113">
        <v>73.59</v>
      </c>
      <c r="E79" s="114">
        <v>1</v>
      </c>
      <c r="F79" s="115">
        <v>15601.08</v>
      </c>
      <c r="G79" s="116">
        <v>2281.29</v>
      </c>
      <c r="H79" s="117">
        <v>2060.52</v>
      </c>
      <c r="I79" s="116">
        <v>2281.29</v>
      </c>
      <c r="J79" s="116">
        <v>2207.7000000000003</v>
      </c>
      <c r="K79" s="116">
        <v>2281.29</v>
      </c>
      <c r="L79" s="116">
        <v>2207.7000000000003</v>
      </c>
      <c r="M79" s="116">
        <v>2281.29</v>
      </c>
      <c r="N79" s="116">
        <v>0</v>
      </c>
      <c r="O79" s="116">
        <v>0</v>
      </c>
      <c r="P79" s="116">
        <v>0</v>
      </c>
      <c r="Q79" s="116">
        <v>0</v>
      </c>
      <c r="R79" s="118">
        <v>0</v>
      </c>
    </row>
    <row r="80" spans="2:18" x14ac:dyDescent="0.25">
      <c r="B80" s="137">
        <v>8</v>
      </c>
      <c r="C80" s="451" t="s">
        <v>64</v>
      </c>
      <c r="D80" s="113">
        <v>75.64</v>
      </c>
      <c r="E80" s="114">
        <v>5</v>
      </c>
      <c r="F80" s="119">
        <v>80178.399999999994</v>
      </c>
      <c r="G80" s="116">
        <v>11724.199999999999</v>
      </c>
      <c r="H80" s="117">
        <v>10589.6</v>
      </c>
      <c r="I80" s="116">
        <v>11724.199999999999</v>
      </c>
      <c r="J80" s="116">
        <v>11346</v>
      </c>
      <c r="K80" s="116">
        <v>11724.199999999999</v>
      </c>
      <c r="L80" s="116">
        <v>11346</v>
      </c>
      <c r="M80" s="116">
        <v>11724.199999999999</v>
      </c>
      <c r="N80" s="116">
        <v>0</v>
      </c>
      <c r="O80" s="116">
        <v>0</v>
      </c>
      <c r="P80" s="116">
        <v>0</v>
      </c>
      <c r="Q80" s="116">
        <v>0</v>
      </c>
      <c r="R80" s="118">
        <v>0</v>
      </c>
    </row>
    <row r="81" spans="2:18" ht="26.25" x14ac:dyDescent="0.25">
      <c r="B81" s="137">
        <v>9</v>
      </c>
      <c r="C81" s="451" t="s">
        <v>65</v>
      </c>
      <c r="D81" s="113">
        <v>75.64</v>
      </c>
      <c r="E81" s="114">
        <v>2</v>
      </c>
      <c r="F81" s="115">
        <v>32071.360000000001</v>
      </c>
      <c r="G81" s="116">
        <v>4689.68</v>
      </c>
      <c r="H81" s="117">
        <v>4235.84</v>
      </c>
      <c r="I81" s="116">
        <v>4689.68</v>
      </c>
      <c r="J81" s="116">
        <v>4538.3999999999996</v>
      </c>
      <c r="K81" s="116">
        <v>4689.68</v>
      </c>
      <c r="L81" s="116">
        <v>4538.3999999999996</v>
      </c>
      <c r="M81" s="116">
        <v>4689.68</v>
      </c>
      <c r="N81" s="116">
        <v>0</v>
      </c>
      <c r="O81" s="116">
        <v>0</v>
      </c>
      <c r="P81" s="116">
        <v>0</v>
      </c>
      <c r="Q81" s="116">
        <v>0</v>
      </c>
      <c r="R81" s="118">
        <v>0</v>
      </c>
    </row>
    <row r="82" spans="2:18" ht="15.75" thickBot="1" x14ac:dyDescent="0.3">
      <c r="B82" s="235"/>
      <c r="C82" s="121" t="s">
        <v>51</v>
      </c>
      <c r="D82" s="122"/>
      <c r="E82" s="123"/>
      <c r="F82" s="119">
        <v>389010.64</v>
      </c>
      <c r="G82" s="124"/>
      <c r="H82" s="125"/>
      <c r="I82" s="126"/>
      <c r="J82" s="126"/>
      <c r="K82" s="127"/>
      <c r="L82" s="116"/>
      <c r="M82" s="126"/>
      <c r="N82" s="126"/>
      <c r="O82" s="126"/>
      <c r="P82" s="126"/>
      <c r="Q82" s="126"/>
      <c r="R82" s="128">
        <v>389010.64</v>
      </c>
    </row>
    <row r="83" spans="2:18" ht="44.25" customHeight="1" x14ac:dyDescent="0.25">
      <c r="B83" s="267"/>
      <c r="C83" s="484" t="s">
        <v>66</v>
      </c>
      <c r="D83" s="484"/>
      <c r="E83" s="130"/>
      <c r="F83" s="130"/>
      <c r="G83" s="131"/>
      <c r="H83" s="132"/>
      <c r="I83" s="131"/>
      <c r="J83" s="131"/>
      <c r="K83" s="131"/>
      <c r="L83" s="131"/>
      <c r="M83" s="131"/>
      <c r="N83" s="131"/>
      <c r="O83" s="131"/>
      <c r="P83" s="131"/>
      <c r="Q83" s="131"/>
      <c r="R83" s="133"/>
    </row>
    <row r="84" spans="2:18" ht="30.75" customHeight="1" x14ac:dyDescent="0.25">
      <c r="B84" s="568"/>
      <c r="C84" s="485" t="s">
        <v>67</v>
      </c>
      <c r="D84" s="485"/>
      <c r="E84" s="135">
        <v>12</v>
      </c>
      <c r="F84" s="54">
        <v>315651</v>
      </c>
      <c r="G84" s="54">
        <v>26808.18</v>
      </c>
      <c r="H84" s="54">
        <v>24213.840000000004</v>
      </c>
      <c r="I84" s="54">
        <v>26808.18</v>
      </c>
      <c r="J84" s="54">
        <v>25943.4</v>
      </c>
      <c r="K84" s="54">
        <v>26808.18</v>
      </c>
      <c r="L84" s="54">
        <v>25943.4</v>
      </c>
      <c r="M84" s="54">
        <v>26808.18</v>
      </c>
      <c r="N84" s="54">
        <v>0</v>
      </c>
      <c r="O84" s="54">
        <v>0</v>
      </c>
      <c r="P84" s="54">
        <v>0</v>
      </c>
      <c r="Q84" s="54">
        <v>0</v>
      </c>
      <c r="R84" s="136">
        <v>132317.63999999998</v>
      </c>
    </row>
    <row r="85" spans="2:18" ht="30.75" customHeight="1" x14ac:dyDescent="0.25">
      <c r="B85" s="137"/>
      <c r="C85" s="486" t="s">
        <v>68</v>
      </c>
      <c r="D85" s="486"/>
      <c r="E85" s="138">
        <v>2</v>
      </c>
      <c r="F85" s="139">
        <v>52539</v>
      </c>
      <c r="G85" s="139">
        <v>4462.1400000000003</v>
      </c>
      <c r="H85" s="139">
        <v>4030.3200000000006</v>
      </c>
      <c r="I85" s="139">
        <v>4462.1400000000003</v>
      </c>
      <c r="J85" s="139">
        <v>4318.2000000000007</v>
      </c>
      <c r="K85" s="139">
        <v>4462.1400000000003</v>
      </c>
      <c r="L85" s="139">
        <v>4318.2000000000007</v>
      </c>
      <c r="M85" s="139">
        <v>4462.1400000000003</v>
      </c>
      <c r="N85" s="139">
        <v>0</v>
      </c>
      <c r="O85" s="139">
        <v>0</v>
      </c>
      <c r="P85" s="139">
        <v>0</v>
      </c>
      <c r="Q85" s="139">
        <v>0</v>
      </c>
      <c r="R85" s="140">
        <v>22023.719999999998</v>
      </c>
    </row>
    <row r="86" spans="2:18" x14ac:dyDescent="0.25">
      <c r="B86" s="299"/>
      <c r="C86" s="142"/>
      <c r="D86" s="142"/>
      <c r="E86" s="453" t="s">
        <v>59</v>
      </c>
      <c r="F86" s="107">
        <v>0</v>
      </c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4"/>
    </row>
    <row r="87" spans="2:18" x14ac:dyDescent="0.25">
      <c r="B87" s="235">
        <v>1</v>
      </c>
      <c r="C87" s="121" t="s">
        <v>69</v>
      </c>
      <c r="D87" s="122">
        <v>72.540000000000006</v>
      </c>
      <c r="E87" s="123">
        <v>1</v>
      </c>
      <c r="F87" s="145">
        <v>15378.480000000001</v>
      </c>
      <c r="G87" s="126">
        <v>2248.7400000000002</v>
      </c>
      <c r="H87" s="146">
        <v>2031.1200000000001</v>
      </c>
      <c r="I87" s="126">
        <v>2248.7400000000002</v>
      </c>
      <c r="J87" s="126">
        <v>2176.2000000000003</v>
      </c>
      <c r="K87" s="126">
        <v>2248.7400000000002</v>
      </c>
      <c r="L87" s="126">
        <v>2176.2000000000003</v>
      </c>
      <c r="M87" s="126">
        <v>2248.7400000000002</v>
      </c>
      <c r="N87" s="116">
        <v>0</v>
      </c>
      <c r="O87" s="116">
        <v>0</v>
      </c>
      <c r="P87" s="116">
        <v>0</v>
      </c>
      <c r="Q87" s="116">
        <v>0</v>
      </c>
      <c r="R87" s="118">
        <v>0</v>
      </c>
    </row>
    <row r="88" spans="2:18" x14ac:dyDescent="0.25">
      <c r="B88" s="137">
        <v>2</v>
      </c>
      <c r="C88" s="451" t="s">
        <v>60</v>
      </c>
      <c r="D88" s="113">
        <v>71.400000000000006</v>
      </c>
      <c r="E88" s="147">
        <v>1</v>
      </c>
      <c r="F88" s="119">
        <v>15136.800000000001</v>
      </c>
      <c r="G88" s="116">
        <v>2213.4</v>
      </c>
      <c r="H88" s="117">
        <v>1999.2000000000003</v>
      </c>
      <c r="I88" s="116">
        <v>2213.4</v>
      </c>
      <c r="J88" s="116">
        <v>2142</v>
      </c>
      <c r="K88" s="116">
        <v>2213.4</v>
      </c>
      <c r="L88" s="116">
        <v>2142</v>
      </c>
      <c r="M88" s="116">
        <v>2213.4</v>
      </c>
      <c r="N88" s="116">
        <v>0</v>
      </c>
      <c r="O88" s="116">
        <v>0</v>
      </c>
      <c r="P88" s="116">
        <v>0</v>
      </c>
      <c r="Q88" s="116">
        <v>0</v>
      </c>
      <c r="R88" s="118">
        <v>0</v>
      </c>
    </row>
    <row r="89" spans="2:18" x14ac:dyDescent="0.25">
      <c r="B89" s="137"/>
      <c r="C89" s="148" t="s">
        <v>51</v>
      </c>
      <c r="D89" s="113"/>
      <c r="E89" s="147"/>
      <c r="F89" s="117">
        <v>22023.719999999998</v>
      </c>
      <c r="G89" s="149"/>
      <c r="H89" s="117"/>
      <c r="I89" s="116"/>
      <c r="J89" s="116"/>
      <c r="K89" s="117"/>
      <c r="L89" s="117"/>
      <c r="M89" s="116"/>
      <c r="N89" s="116"/>
      <c r="O89" s="116"/>
      <c r="P89" s="116"/>
      <c r="Q89" s="116"/>
      <c r="R89" s="150">
        <v>22023.719999999998</v>
      </c>
    </row>
    <row r="90" spans="2:18" ht="29.25" customHeight="1" x14ac:dyDescent="0.25">
      <c r="B90" s="137"/>
      <c r="C90" s="487" t="s">
        <v>70</v>
      </c>
      <c r="D90" s="487"/>
      <c r="E90" s="151">
        <v>10</v>
      </c>
      <c r="F90" s="152">
        <v>263112</v>
      </c>
      <c r="G90" s="152">
        <v>22346.04</v>
      </c>
      <c r="H90" s="152">
        <v>20183.520000000004</v>
      </c>
      <c r="I90" s="152">
        <v>22346.04</v>
      </c>
      <c r="J90" s="152">
        <v>21625.200000000001</v>
      </c>
      <c r="K90" s="152">
        <v>22346.04</v>
      </c>
      <c r="L90" s="152">
        <v>21625.200000000001</v>
      </c>
      <c r="M90" s="152">
        <v>22346.04</v>
      </c>
      <c r="N90" s="152">
        <v>0</v>
      </c>
      <c r="O90" s="152">
        <v>0</v>
      </c>
      <c r="P90" s="152">
        <v>0</v>
      </c>
      <c r="Q90" s="152">
        <v>0</v>
      </c>
      <c r="R90" s="153">
        <v>110293.91999999998</v>
      </c>
    </row>
    <row r="91" spans="2:18" x14ac:dyDescent="0.25">
      <c r="B91" s="137"/>
      <c r="C91" s="455"/>
      <c r="D91" s="455"/>
      <c r="E91" s="453" t="s">
        <v>59</v>
      </c>
      <c r="F91" s="107">
        <v>0</v>
      </c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3"/>
    </row>
    <row r="92" spans="2:18" x14ac:dyDescent="0.25">
      <c r="B92" s="137">
        <v>1</v>
      </c>
      <c r="C92" s="451" t="s">
        <v>69</v>
      </c>
      <c r="D92" s="113">
        <v>72.540000000000006</v>
      </c>
      <c r="E92" s="114">
        <v>6</v>
      </c>
      <c r="F92" s="155">
        <v>92270.88</v>
      </c>
      <c r="G92" s="116">
        <v>13492.44</v>
      </c>
      <c r="H92" s="117">
        <v>12186.720000000001</v>
      </c>
      <c r="I92" s="116">
        <v>13492.44</v>
      </c>
      <c r="J92" s="116">
        <v>13057.2</v>
      </c>
      <c r="K92" s="116">
        <v>13492.44</v>
      </c>
      <c r="L92" s="116">
        <v>13057.2</v>
      </c>
      <c r="M92" s="116">
        <v>13492.44</v>
      </c>
      <c r="N92" s="116">
        <v>0</v>
      </c>
      <c r="O92" s="116">
        <v>0</v>
      </c>
      <c r="P92" s="116">
        <v>0</v>
      </c>
      <c r="Q92" s="116">
        <v>0</v>
      </c>
      <c r="R92" s="118">
        <v>0</v>
      </c>
    </row>
    <row r="93" spans="2:18" x14ac:dyDescent="0.25">
      <c r="B93" s="137">
        <v>2</v>
      </c>
      <c r="C93" s="451" t="s">
        <v>60</v>
      </c>
      <c r="D93" s="113">
        <v>71.400000000000006</v>
      </c>
      <c r="E93" s="147">
        <v>4</v>
      </c>
      <c r="F93" s="119">
        <v>60547.200000000004</v>
      </c>
      <c r="G93" s="116">
        <v>8853.6</v>
      </c>
      <c r="H93" s="117">
        <v>7996.8000000000011</v>
      </c>
      <c r="I93" s="116">
        <v>8853.6</v>
      </c>
      <c r="J93" s="116">
        <v>8568</v>
      </c>
      <c r="K93" s="116">
        <v>8853.6</v>
      </c>
      <c r="L93" s="116">
        <v>8568</v>
      </c>
      <c r="M93" s="116">
        <v>8853.6</v>
      </c>
      <c r="N93" s="116">
        <v>0</v>
      </c>
      <c r="O93" s="116">
        <v>0</v>
      </c>
      <c r="P93" s="116">
        <v>0</v>
      </c>
      <c r="Q93" s="116">
        <v>0</v>
      </c>
      <c r="R93" s="118">
        <v>0</v>
      </c>
    </row>
    <row r="94" spans="2:18" x14ac:dyDescent="0.25">
      <c r="B94" s="137"/>
      <c r="C94" s="451" t="s">
        <v>51</v>
      </c>
      <c r="D94" s="113"/>
      <c r="E94" s="147"/>
      <c r="F94" s="117">
        <v>110293.91999999998</v>
      </c>
      <c r="G94" s="149"/>
      <c r="H94" s="156"/>
      <c r="I94" s="116"/>
      <c r="J94" s="116"/>
      <c r="K94" s="116"/>
      <c r="L94" s="116"/>
      <c r="M94" s="116"/>
      <c r="N94" s="116"/>
      <c r="O94" s="116"/>
      <c r="P94" s="116"/>
      <c r="Q94" s="116"/>
      <c r="R94" s="157">
        <v>110293.91999999998</v>
      </c>
    </row>
    <row r="95" spans="2:18" ht="57.75" customHeight="1" x14ac:dyDescent="0.25">
      <c r="B95" s="569"/>
      <c r="C95" s="488" t="s">
        <v>71</v>
      </c>
      <c r="D95" s="488"/>
      <c r="E95" s="159"/>
      <c r="F95" s="159"/>
      <c r="G95" s="160"/>
      <c r="H95" s="161"/>
      <c r="I95" s="160"/>
      <c r="J95" s="160"/>
      <c r="K95" s="160"/>
      <c r="L95" s="160"/>
      <c r="M95" s="160"/>
      <c r="N95" s="160"/>
      <c r="O95" s="160"/>
      <c r="P95" s="162"/>
      <c r="Q95" s="160"/>
      <c r="R95" s="163"/>
    </row>
    <row r="96" spans="2:18" ht="33" customHeight="1" thickBot="1" x14ac:dyDescent="0.3">
      <c r="B96" s="74"/>
      <c r="C96" s="489" t="s">
        <v>72</v>
      </c>
      <c r="D96" s="489"/>
      <c r="E96" s="165">
        <v>359</v>
      </c>
      <c r="F96" s="166">
        <v>9495947</v>
      </c>
      <c r="G96" s="166">
        <v>799772.1</v>
      </c>
      <c r="H96" s="166">
        <v>723231.60000000009</v>
      </c>
      <c r="I96" s="166">
        <v>799772.1</v>
      </c>
      <c r="J96" s="166">
        <v>773973.00000000012</v>
      </c>
      <c r="K96" s="166">
        <v>799772.1</v>
      </c>
      <c r="L96" s="166">
        <v>773973.00000000012</v>
      </c>
      <c r="M96" s="166">
        <v>799772.1</v>
      </c>
      <c r="N96" s="166">
        <v>0</v>
      </c>
      <c r="O96" s="166">
        <v>0</v>
      </c>
      <c r="P96" s="166">
        <v>0</v>
      </c>
      <c r="Q96" s="167">
        <v>0</v>
      </c>
      <c r="R96" s="168">
        <v>4025680.9999999991</v>
      </c>
    </row>
    <row r="97" spans="2:18" ht="31.5" customHeight="1" x14ac:dyDescent="0.25">
      <c r="B97" s="570"/>
      <c r="C97" s="490" t="s">
        <v>73</v>
      </c>
      <c r="D97" s="490"/>
      <c r="E97" s="170">
        <v>83</v>
      </c>
      <c r="F97" s="171">
        <v>2221211</v>
      </c>
      <c r="G97" s="172">
        <v>186264.74</v>
      </c>
      <c r="H97" s="172">
        <v>168239.12000000002</v>
      </c>
      <c r="I97" s="173">
        <v>186264.74</v>
      </c>
      <c r="J97" s="173">
        <v>180256.19999999998</v>
      </c>
      <c r="K97" s="173">
        <v>186264.74</v>
      </c>
      <c r="L97" s="173">
        <v>180256.19999999998</v>
      </c>
      <c r="M97" s="172">
        <v>186264.74</v>
      </c>
      <c r="N97" s="173">
        <v>0</v>
      </c>
      <c r="O97" s="173">
        <v>0</v>
      </c>
      <c r="P97" s="173">
        <v>0</v>
      </c>
      <c r="Q97" s="173">
        <v>0</v>
      </c>
      <c r="R97" s="174">
        <v>947400.51999999955</v>
      </c>
    </row>
    <row r="98" spans="2:18" x14ac:dyDescent="0.25">
      <c r="B98" s="137"/>
      <c r="C98" s="455"/>
      <c r="D98" s="455"/>
      <c r="E98" s="453" t="s">
        <v>59</v>
      </c>
      <c r="F98" s="107">
        <v>0</v>
      </c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94"/>
      <c r="R98" s="176"/>
    </row>
    <row r="99" spans="2:18" x14ac:dyDescent="0.25">
      <c r="B99" s="258">
        <v>1</v>
      </c>
      <c r="C99" s="178" t="s">
        <v>69</v>
      </c>
      <c r="D99" s="179">
        <v>72.540000000000006</v>
      </c>
      <c r="E99" s="180">
        <v>6</v>
      </c>
      <c r="F99" s="181">
        <v>92270.88</v>
      </c>
      <c r="G99" s="182">
        <v>13492.44</v>
      </c>
      <c r="H99" s="183">
        <v>12186.720000000001</v>
      </c>
      <c r="I99" s="182">
        <v>13492.44</v>
      </c>
      <c r="J99" s="184">
        <v>13057.2</v>
      </c>
      <c r="K99" s="184">
        <v>13492.44</v>
      </c>
      <c r="L99" s="184">
        <v>13057.2</v>
      </c>
      <c r="M99" s="184">
        <v>13492.44</v>
      </c>
      <c r="N99" s="184">
        <v>0</v>
      </c>
      <c r="O99" s="184">
        <v>0</v>
      </c>
      <c r="P99" s="184">
        <v>0</v>
      </c>
      <c r="Q99" s="184">
        <v>0</v>
      </c>
      <c r="R99" s="185">
        <v>0</v>
      </c>
    </row>
    <row r="100" spans="2:18" x14ac:dyDescent="0.25">
      <c r="B100" s="232">
        <v>2</v>
      </c>
      <c r="C100" s="454" t="s">
        <v>74</v>
      </c>
      <c r="D100" s="188">
        <v>71.400000000000006</v>
      </c>
      <c r="E100" s="114">
        <v>1</v>
      </c>
      <c r="F100" s="155">
        <v>15136.800000000001</v>
      </c>
      <c r="G100" s="182">
        <v>2213.4</v>
      </c>
      <c r="H100" s="183">
        <v>1999.2000000000003</v>
      </c>
      <c r="I100" s="182">
        <v>2213.4</v>
      </c>
      <c r="J100" s="184">
        <v>2142</v>
      </c>
      <c r="K100" s="184">
        <v>2213.4</v>
      </c>
      <c r="L100" s="184">
        <v>2142</v>
      </c>
      <c r="M100" s="184">
        <v>2213.4</v>
      </c>
      <c r="N100" s="184">
        <v>0</v>
      </c>
      <c r="O100" s="184">
        <v>0</v>
      </c>
      <c r="P100" s="184">
        <v>0</v>
      </c>
      <c r="Q100" s="184">
        <v>0</v>
      </c>
      <c r="R100" s="185">
        <v>0</v>
      </c>
    </row>
    <row r="101" spans="2:18" x14ac:dyDescent="0.25">
      <c r="B101" s="232">
        <v>3</v>
      </c>
      <c r="C101" s="454" t="s">
        <v>75</v>
      </c>
      <c r="D101" s="188">
        <v>74.63</v>
      </c>
      <c r="E101" s="114">
        <v>1</v>
      </c>
      <c r="F101" s="155">
        <v>15821.56</v>
      </c>
      <c r="G101" s="182">
        <v>2313.5299999999997</v>
      </c>
      <c r="H101" s="183">
        <v>2089.64</v>
      </c>
      <c r="I101" s="182">
        <v>2313.5299999999997</v>
      </c>
      <c r="J101" s="184">
        <v>2238.8999999999996</v>
      </c>
      <c r="K101" s="184">
        <v>2313.5299999999997</v>
      </c>
      <c r="L101" s="184">
        <v>2238.8999999999996</v>
      </c>
      <c r="M101" s="184">
        <v>2313.5299999999997</v>
      </c>
      <c r="N101" s="184">
        <v>0</v>
      </c>
      <c r="O101" s="184">
        <v>0</v>
      </c>
      <c r="P101" s="184">
        <v>0</v>
      </c>
      <c r="Q101" s="184">
        <v>0</v>
      </c>
      <c r="R101" s="185">
        <v>0</v>
      </c>
    </row>
    <row r="102" spans="2:18" x14ac:dyDescent="0.25">
      <c r="B102" s="232">
        <v>4</v>
      </c>
      <c r="C102" s="454" t="s">
        <v>60</v>
      </c>
      <c r="D102" s="188">
        <v>71.400000000000006</v>
      </c>
      <c r="E102" s="114">
        <v>5</v>
      </c>
      <c r="F102" s="155">
        <v>75684</v>
      </c>
      <c r="G102" s="182">
        <v>11067</v>
      </c>
      <c r="H102" s="183">
        <v>9996</v>
      </c>
      <c r="I102" s="182">
        <v>11067</v>
      </c>
      <c r="J102" s="184">
        <v>10710</v>
      </c>
      <c r="K102" s="184">
        <v>11067</v>
      </c>
      <c r="L102" s="184">
        <v>10710</v>
      </c>
      <c r="M102" s="184">
        <v>11067</v>
      </c>
      <c r="N102" s="184">
        <v>0</v>
      </c>
      <c r="O102" s="184">
        <v>0</v>
      </c>
      <c r="P102" s="184">
        <v>0</v>
      </c>
      <c r="Q102" s="184">
        <v>0</v>
      </c>
      <c r="R102" s="185">
        <v>0</v>
      </c>
    </row>
    <row r="103" spans="2:18" x14ac:dyDescent="0.25">
      <c r="B103" s="232">
        <v>5</v>
      </c>
      <c r="C103" s="454" t="s">
        <v>76</v>
      </c>
      <c r="D103" s="188">
        <v>74.63</v>
      </c>
      <c r="E103" s="114">
        <v>1</v>
      </c>
      <c r="F103" s="155">
        <v>15821.56</v>
      </c>
      <c r="G103" s="182">
        <v>2313.5299999999997</v>
      </c>
      <c r="H103" s="183">
        <v>2089.64</v>
      </c>
      <c r="I103" s="182">
        <v>2313.5299999999997</v>
      </c>
      <c r="J103" s="184">
        <v>2238.8999999999996</v>
      </c>
      <c r="K103" s="184">
        <v>2313.5299999999997</v>
      </c>
      <c r="L103" s="184">
        <v>2238.8999999999996</v>
      </c>
      <c r="M103" s="184">
        <v>2313.5299999999997</v>
      </c>
      <c r="N103" s="184">
        <v>0</v>
      </c>
      <c r="O103" s="184">
        <v>0</v>
      </c>
      <c r="P103" s="184">
        <v>0</v>
      </c>
      <c r="Q103" s="184">
        <v>0</v>
      </c>
      <c r="R103" s="185">
        <v>0</v>
      </c>
    </row>
    <row r="104" spans="2:18" x14ac:dyDescent="0.25">
      <c r="B104" s="232">
        <v>6</v>
      </c>
      <c r="C104" s="454" t="s">
        <v>77</v>
      </c>
      <c r="D104" s="188">
        <v>74.63</v>
      </c>
      <c r="E104" s="114">
        <v>1</v>
      </c>
      <c r="F104" s="155">
        <v>15821.56</v>
      </c>
      <c r="G104" s="182">
        <v>2313.5299999999997</v>
      </c>
      <c r="H104" s="183">
        <v>2089.64</v>
      </c>
      <c r="I104" s="182">
        <v>2313.5299999999997</v>
      </c>
      <c r="J104" s="184">
        <v>2238.8999999999996</v>
      </c>
      <c r="K104" s="184">
        <v>2313.5299999999997</v>
      </c>
      <c r="L104" s="184">
        <v>2238.8999999999996</v>
      </c>
      <c r="M104" s="184">
        <v>2313.5299999999997</v>
      </c>
      <c r="N104" s="184">
        <v>0</v>
      </c>
      <c r="O104" s="184">
        <v>0</v>
      </c>
      <c r="P104" s="184">
        <v>0</v>
      </c>
      <c r="Q104" s="184">
        <v>0</v>
      </c>
      <c r="R104" s="185">
        <v>0</v>
      </c>
    </row>
    <row r="105" spans="2:18" ht="26.25" x14ac:dyDescent="0.25">
      <c r="B105" s="232">
        <v>7</v>
      </c>
      <c r="C105" s="454" t="s">
        <v>78</v>
      </c>
      <c r="D105" s="188">
        <v>72.540000000000006</v>
      </c>
      <c r="E105" s="114">
        <v>1</v>
      </c>
      <c r="F105" s="155">
        <v>15378.480000000001</v>
      </c>
      <c r="G105" s="182">
        <v>2248.7400000000002</v>
      </c>
      <c r="H105" s="183">
        <v>2031.1200000000001</v>
      </c>
      <c r="I105" s="182">
        <v>2248.7400000000002</v>
      </c>
      <c r="J105" s="184">
        <v>2176.2000000000003</v>
      </c>
      <c r="K105" s="184">
        <v>2248.7400000000002</v>
      </c>
      <c r="L105" s="184">
        <v>2176.2000000000003</v>
      </c>
      <c r="M105" s="184">
        <v>2248.7400000000002</v>
      </c>
      <c r="N105" s="184">
        <v>0</v>
      </c>
      <c r="O105" s="184">
        <v>0</v>
      </c>
      <c r="P105" s="184">
        <v>0</v>
      </c>
      <c r="Q105" s="184">
        <v>0</v>
      </c>
      <c r="R105" s="185">
        <v>0</v>
      </c>
    </row>
    <row r="106" spans="2:18" x14ac:dyDescent="0.25">
      <c r="B106" s="232">
        <v>8</v>
      </c>
      <c r="C106" s="454" t="s">
        <v>19</v>
      </c>
      <c r="D106" s="188">
        <v>71.400000000000006</v>
      </c>
      <c r="E106" s="189">
        <v>1</v>
      </c>
      <c r="F106" s="190">
        <v>15136.800000000001</v>
      </c>
      <c r="G106" s="182">
        <v>2213.4</v>
      </c>
      <c r="H106" s="183">
        <v>1999.2000000000003</v>
      </c>
      <c r="I106" s="182">
        <v>2213.4</v>
      </c>
      <c r="J106" s="184">
        <v>2142</v>
      </c>
      <c r="K106" s="184">
        <v>2213.4</v>
      </c>
      <c r="L106" s="184">
        <v>2142</v>
      </c>
      <c r="M106" s="184">
        <v>2213.4</v>
      </c>
      <c r="N106" s="184">
        <v>0</v>
      </c>
      <c r="O106" s="184">
        <v>0</v>
      </c>
      <c r="P106" s="184">
        <v>0</v>
      </c>
      <c r="Q106" s="184">
        <v>0</v>
      </c>
      <c r="R106" s="185">
        <v>0</v>
      </c>
    </row>
    <row r="107" spans="2:18" ht="36" customHeight="1" x14ac:dyDescent="0.25">
      <c r="B107" s="232">
        <v>9</v>
      </c>
      <c r="C107" s="454" t="s">
        <v>62</v>
      </c>
      <c r="D107" s="188">
        <v>78.25</v>
      </c>
      <c r="E107" s="189">
        <v>7</v>
      </c>
      <c r="F107" s="190">
        <v>116123</v>
      </c>
      <c r="G107" s="182">
        <v>16980.25</v>
      </c>
      <c r="H107" s="183">
        <v>15337</v>
      </c>
      <c r="I107" s="182">
        <v>16980.25</v>
      </c>
      <c r="J107" s="184">
        <v>16432.5</v>
      </c>
      <c r="K107" s="184">
        <v>16980.25</v>
      </c>
      <c r="L107" s="184">
        <v>16432.5</v>
      </c>
      <c r="M107" s="184">
        <v>16980.25</v>
      </c>
      <c r="N107" s="184">
        <v>0</v>
      </c>
      <c r="O107" s="184">
        <v>0</v>
      </c>
      <c r="P107" s="184">
        <v>0</v>
      </c>
      <c r="Q107" s="184">
        <v>0</v>
      </c>
      <c r="R107" s="185">
        <v>0</v>
      </c>
    </row>
    <row r="108" spans="2:18" x14ac:dyDescent="0.25">
      <c r="B108" s="232">
        <v>10</v>
      </c>
      <c r="C108" s="454" t="s">
        <v>79</v>
      </c>
      <c r="D108" s="188">
        <v>71.400000000000006</v>
      </c>
      <c r="E108" s="189">
        <v>47</v>
      </c>
      <c r="F108" s="190">
        <v>711429.60000000009</v>
      </c>
      <c r="G108" s="182">
        <v>104029.8</v>
      </c>
      <c r="H108" s="183">
        <v>93962.400000000009</v>
      </c>
      <c r="I108" s="182">
        <v>104029.8</v>
      </c>
      <c r="J108" s="184">
        <v>100674</v>
      </c>
      <c r="K108" s="184">
        <v>104029.8</v>
      </c>
      <c r="L108" s="184">
        <v>100674</v>
      </c>
      <c r="M108" s="184">
        <v>104029.8</v>
      </c>
      <c r="N108" s="184">
        <v>0</v>
      </c>
      <c r="O108" s="184">
        <v>0</v>
      </c>
      <c r="P108" s="184">
        <v>0</v>
      </c>
      <c r="Q108" s="184">
        <v>0</v>
      </c>
      <c r="R108" s="185">
        <v>0</v>
      </c>
    </row>
    <row r="109" spans="2:18" x14ac:dyDescent="0.25">
      <c r="B109" s="232">
        <v>11</v>
      </c>
      <c r="C109" s="454" t="s">
        <v>80</v>
      </c>
      <c r="D109" s="188">
        <v>72.540000000000006</v>
      </c>
      <c r="E109" s="189">
        <v>9</v>
      </c>
      <c r="F109" s="190">
        <v>138406.32</v>
      </c>
      <c r="G109" s="182">
        <v>20238.66</v>
      </c>
      <c r="H109" s="183">
        <v>18280.080000000002</v>
      </c>
      <c r="I109" s="182">
        <v>20238.66</v>
      </c>
      <c r="J109" s="184">
        <v>19585.8</v>
      </c>
      <c r="K109" s="184">
        <v>20238.66</v>
      </c>
      <c r="L109" s="184">
        <v>19585.8</v>
      </c>
      <c r="M109" s="184">
        <v>20238.66</v>
      </c>
      <c r="N109" s="184">
        <v>0</v>
      </c>
      <c r="O109" s="184">
        <v>0</v>
      </c>
      <c r="P109" s="184">
        <v>0</v>
      </c>
      <c r="Q109" s="184">
        <v>0</v>
      </c>
      <c r="R109" s="185">
        <v>0</v>
      </c>
    </row>
    <row r="110" spans="2:18" x14ac:dyDescent="0.25">
      <c r="B110" s="232">
        <v>12</v>
      </c>
      <c r="C110" s="454" t="s">
        <v>81</v>
      </c>
      <c r="D110" s="188">
        <v>71.400000000000006</v>
      </c>
      <c r="E110" s="189">
        <v>1</v>
      </c>
      <c r="F110" s="190">
        <v>15136.800000000001</v>
      </c>
      <c r="G110" s="182">
        <v>2213.4</v>
      </c>
      <c r="H110" s="183">
        <v>1999.2000000000003</v>
      </c>
      <c r="I110" s="182">
        <v>2213.4</v>
      </c>
      <c r="J110" s="184">
        <v>2142</v>
      </c>
      <c r="K110" s="184">
        <v>2213.4</v>
      </c>
      <c r="L110" s="184">
        <v>2142</v>
      </c>
      <c r="M110" s="184">
        <v>2213.4</v>
      </c>
      <c r="N110" s="184">
        <v>0</v>
      </c>
      <c r="O110" s="184">
        <v>0</v>
      </c>
      <c r="P110" s="184">
        <v>0</v>
      </c>
      <c r="Q110" s="184">
        <v>0</v>
      </c>
      <c r="R110" s="185">
        <v>0</v>
      </c>
    </row>
    <row r="111" spans="2:18" x14ac:dyDescent="0.25">
      <c r="B111" s="232">
        <v>13</v>
      </c>
      <c r="C111" s="454" t="s">
        <v>82</v>
      </c>
      <c r="D111" s="188">
        <v>74.63</v>
      </c>
      <c r="E111" s="189">
        <v>2</v>
      </c>
      <c r="F111" s="190">
        <v>31643.119999999999</v>
      </c>
      <c r="G111" s="182">
        <v>4627.0599999999995</v>
      </c>
      <c r="H111" s="183">
        <v>4179.28</v>
      </c>
      <c r="I111" s="182">
        <v>4627.0599999999995</v>
      </c>
      <c r="J111" s="184">
        <v>4477.7999999999993</v>
      </c>
      <c r="K111" s="184">
        <v>4627.0599999999995</v>
      </c>
      <c r="L111" s="184">
        <v>4477.7999999999993</v>
      </c>
      <c r="M111" s="184">
        <v>4627.0599999999995</v>
      </c>
      <c r="N111" s="184">
        <v>0</v>
      </c>
      <c r="O111" s="184">
        <v>0</v>
      </c>
      <c r="P111" s="184">
        <v>0</v>
      </c>
      <c r="Q111" s="184">
        <v>0</v>
      </c>
      <c r="R111" s="185">
        <v>0</v>
      </c>
    </row>
    <row r="112" spans="2:18" x14ac:dyDescent="0.25">
      <c r="B112" s="137"/>
      <c r="C112" s="451" t="s">
        <v>51</v>
      </c>
      <c r="D112" s="113"/>
      <c r="E112" s="114"/>
      <c r="F112" s="119">
        <v>947400.51999999955</v>
      </c>
      <c r="G112" s="149"/>
      <c r="H112" s="117"/>
      <c r="I112" s="116"/>
      <c r="J112" s="116"/>
      <c r="K112" s="116"/>
      <c r="L112" s="116"/>
      <c r="M112" s="116"/>
      <c r="N112" s="184"/>
      <c r="O112" s="184"/>
      <c r="P112" s="184"/>
      <c r="Q112" s="184"/>
      <c r="R112" s="185">
        <v>947400.51999999955</v>
      </c>
    </row>
    <row r="113" spans="2:18" ht="31.5" customHeight="1" x14ac:dyDescent="0.25">
      <c r="B113" s="137"/>
      <c r="C113" s="487" t="s">
        <v>83</v>
      </c>
      <c r="D113" s="487"/>
      <c r="E113" s="191">
        <v>155</v>
      </c>
      <c r="F113" s="175">
        <v>4212701</v>
      </c>
      <c r="G113" s="175">
        <v>344510.13</v>
      </c>
      <c r="H113" s="175">
        <v>311170.44000000006</v>
      </c>
      <c r="I113" s="192">
        <v>344510.13</v>
      </c>
      <c r="J113" s="175">
        <v>333396.90000000002</v>
      </c>
      <c r="K113" s="175">
        <v>344510.13</v>
      </c>
      <c r="L113" s="175">
        <v>333396.90000000002</v>
      </c>
      <c r="M113" s="175">
        <v>344510.13</v>
      </c>
      <c r="N113" s="175">
        <v>0</v>
      </c>
      <c r="O113" s="175">
        <v>0</v>
      </c>
      <c r="P113" s="175">
        <v>0</v>
      </c>
      <c r="Q113" s="175">
        <v>0</v>
      </c>
      <c r="R113" s="176">
        <v>1856696.2399999998</v>
      </c>
    </row>
    <row r="114" spans="2:18" x14ac:dyDescent="0.25">
      <c r="B114" s="137"/>
      <c r="C114" s="455"/>
      <c r="D114" s="455"/>
      <c r="E114" s="453" t="s">
        <v>59</v>
      </c>
      <c r="F114" s="107">
        <v>0</v>
      </c>
      <c r="G114" s="175"/>
      <c r="H114" s="175"/>
      <c r="I114" s="175"/>
      <c r="J114" s="175"/>
      <c r="K114" s="175"/>
      <c r="L114" s="175"/>
      <c r="M114" s="58"/>
      <c r="N114" s="193"/>
      <c r="O114" s="194"/>
      <c r="P114" s="175"/>
      <c r="Q114" s="175"/>
      <c r="R114" s="176"/>
    </row>
    <row r="115" spans="2:18" x14ac:dyDescent="0.25">
      <c r="B115" s="137">
        <v>1</v>
      </c>
      <c r="C115" s="451" t="s">
        <v>69</v>
      </c>
      <c r="D115" s="113">
        <v>72.540000000000006</v>
      </c>
      <c r="E115" s="114">
        <v>1</v>
      </c>
      <c r="F115" s="116">
        <v>15378.480000000001</v>
      </c>
      <c r="G115" s="116">
        <v>2248.7400000000002</v>
      </c>
      <c r="H115" s="117">
        <v>2031.1200000000001</v>
      </c>
      <c r="I115" s="116">
        <v>2248.7400000000002</v>
      </c>
      <c r="J115" s="116">
        <v>2176.2000000000003</v>
      </c>
      <c r="K115" s="116">
        <v>2248.7400000000002</v>
      </c>
      <c r="L115" s="116">
        <v>2176.2000000000003</v>
      </c>
      <c r="M115" s="116">
        <v>2248.7400000000002</v>
      </c>
      <c r="N115" s="116">
        <v>0</v>
      </c>
      <c r="O115" s="116">
        <v>0</v>
      </c>
      <c r="P115" s="116">
        <v>0</v>
      </c>
      <c r="Q115" s="116">
        <v>0</v>
      </c>
      <c r="R115" s="118">
        <v>0</v>
      </c>
    </row>
    <row r="116" spans="2:18" x14ac:dyDescent="0.25">
      <c r="B116" s="137">
        <v>2</v>
      </c>
      <c r="C116" s="451" t="s">
        <v>84</v>
      </c>
      <c r="D116" s="113">
        <v>73.59</v>
      </c>
      <c r="E116" s="114">
        <v>2</v>
      </c>
      <c r="F116" s="116">
        <v>31202.16</v>
      </c>
      <c r="G116" s="116">
        <v>4562.58</v>
      </c>
      <c r="H116" s="117">
        <v>4121.04</v>
      </c>
      <c r="I116" s="116">
        <v>4562.58</v>
      </c>
      <c r="J116" s="116">
        <v>4415.4000000000005</v>
      </c>
      <c r="K116" s="116">
        <v>4562.58</v>
      </c>
      <c r="L116" s="116">
        <v>4415.4000000000005</v>
      </c>
      <c r="M116" s="116">
        <v>4562.58</v>
      </c>
      <c r="N116" s="116">
        <v>0</v>
      </c>
      <c r="O116" s="116">
        <v>0</v>
      </c>
      <c r="P116" s="116">
        <v>0</v>
      </c>
      <c r="Q116" s="116">
        <v>0</v>
      </c>
      <c r="R116" s="118">
        <v>0</v>
      </c>
    </row>
    <row r="117" spans="2:18" x14ac:dyDescent="0.25">
      <c r="B117" s="137">
        <v>3</v>
      </c>
      <c r="C117" s="451" t="s">
        <v>85</v>
      </c>
      <c r="D117" s="113">
        <v>74.63</v>
      </c>
      <c r="E117" s="114">
        <v>2</v>
      </c>
      <c r="F117" s="116">
        <v>31643.119999999999</v>
      </c>
      <c r="G117" s="116">
        <v>4627.0599999999995</v>
      </c>
      <c r="H117" s="117">
        <v>4179.28</v>
      </c>
      <c r="I117" s="116">
        <v>4627.0599999999995</v>
      </c>
      <c r="J117" s="116">
        <v>4477.7999999999993</v>
      </c>
      <c r="K117" s="116">
        <v>4627.0599999999995</v>
      </c>
      <c r="L117" s="116">
        <v>4477.7999999999993</v>
      </c>
      <c r="M117" s="116">
        <v>4627.0599999999995</v>
      </c>
      <c r="N117" s="116">
        <v>0</v>
      </c>
      <c r="O117" s="116">
        <v>0</v>
      </c>
      <c r="P117" s="116">
        <v>0</v>
      </c>
      <c r="Q117" s="116">
        <v>0</v>
      </c>
      <c r="R117" s="118">
        <v>0</v>
      </c>
    </row>
    <row r="118" spans="2:18" x14ac:dyDescent="0.25">
      <c r="B118" s="137">
        <v>4</v>
      </c>
      <c r="C118" s="451" t="s">
        <v>60</v>
      </c>
      <c r="D118" s="113">
        <v>71.400000000000006</v>
      </c>
      <c r="E118" s="114">
        <v>4</v>
      </c>
      <c r="F118" s="116">
        <v>60547.200000000004</v>
      </c>
      <c r="G118" s="116">
        <v>8853.6</v>
      </c>
      <c r="H118" s="117">
        <v>7996.8000000000011</v>
      </c>
      <c r="I118" s="116">
        <v>8853.6</v>
      </c>
      <c r="J118" s="116">
        <v>8568</v>
      </c>
      <c r="K118" s="116">
        <v>8853.6</v>
      </c>
      <c r="L118" s="116">
        <v>8568</v>
      </c>
      <c r="M118" s="116">
        <v>8853.6</v>
      </c>
      <c r="N118" s="116">
        <v>0</v>
      </c>
      <c r="O118" s="116">
        <v>0</v>
      </c>
      <c r="P118" s="116">
        <v>0</v>
      </c>
      <c r="Q118" s="116">
        <v>0</v>
      </c>
      <c r="R118" s="118">
        <v>0</v>
      </c>
    </row>
    <row r="119" spans="2:18" x14ac:dyDescent="0.25">
      <c r="B119" s="137">
        <v>6</v>
      </c>
      <c r="C119" s="451" t="s">
        <v>62</v>
      </c>
      <c r="D119" s="113">
        <v>78.25</v>
      </c>
      <c r="E119" s="114">
        <v>5</v>
      </c>
      <c r="F119" s="116">
        <v>82945</v>
      </c>
      <c r="G119" s="116">
        <v>12128.75</v>
      </c>
      <c r="H119" s="117">
        <v>10955</v>
      </c>
      <c r="I119" s="116">
        <v>12128.75</v>
      </c>
      <c r="J119" s="116">
        <v>11737.5</v>
      </c>
      <c r="K119" s="116">
        <v>12128.75</v>
      </c>
      <c r="L119" s="116">
        <v>11737.5</v>
      </c>
      <c r="M119" s="116">
        <v>12128.75</v>
      </c>
      <c r="N119" s="116">
        <v>0</v>
      </c>
      <c r="O119" s="116">
        <v>0</v>
      </c>
      <c r="P119" s="116">
        <v>0</v>
      </c>
      <c r="Q119" s="116">
        <v>0</v>
      </c>
      <c r="R119" s="118">
        <v>0</v>
      </c>
    </row>
    <row r="120" spans="2:18" x14ac:dyDescent="0.25">
      <c r="B120" s="137">
        <v>7</v>
      </c>
      <c r="C120" s="451" t="s">
        <v>79</v>
      </c>
      <c r="D120" s="113">
        <v>71.400000000000006</v>
      </c>
      <c r="E120" s="114">
        <v>13</v>
      </c>
      <c r="F120" s="116">
        <v>196778.40000000002</v>
      </c>
      <c r="G120" s="116">
        <v>28774.2</v>
      </c>
      <c r="H120" s="117">
        <v>25989.600000000002</v>
      </c>
      <c r="I120" s="116">
        <v>28774.2</v>
      </c>
      <c r="J120" s="116">
        <v>27846</v>
      </c>
      <c r="K120" s="116">
        <v>28774.2</v>
      </c>
      <c r="L120" s="116">
        <v>27846</v>
      </c>
      <c r="M120" s="116">
        <v>28774.2</v>
      </c>
      <c r="N120" s="116">
        <v>0</v>
      </c>
      <c r="O120" s="116">
        <v>0</v>
      </c>
      <c r="P120" s="116">
        <v>0</v>
      </c>
      <c r="Q120" s="116">
        <v>0</v>
      </c>
      <c r="R120" s="118">
        <v>0</v>
      </c>
    </row>
    <row r="121" spans="2:18" ht="24" customHeight="1" x14ac:dyDescent="0.25">
      <c r="B121" s="232">
        <v>8</v>
      </c>
      <c r="C121" s="454" t="s">
        <v>86</v>
      </c>
      <c r="D121" s="188">
        <v>71.400000000000006</v>
      </c>
      <c r="E121" s="114">
        <v>128</v>
      </c>
      <c r="F121" s="184">
        <v>1937510.4000000001</v>
      </c>
      <c r="G121" s="116">
        <v>283315.20000000001</v>
      </c>
      <c r="H121" s="117">
        <v>255897.60000000003</v>
      </c>
      <c r="I121" s="116">
        <v>283315.20000000001</v>
      </c>
      <c r="J121" s="116">
        <v>274176</v>
      </c>
      <c r="K121" s="116">
        <v>283315.20000000001</v>
      </c>
      <c r="L121" s="116">
        <v>274176</v>
      </c>
      <c r="M121" s="116">
        <v>283315.20000000001</v>
      </c>
      <c r="N121" s="116">
        <v>0</v>
      </c>
      <c r="O121" s="116">
        <v>0</v>
      </c>
      <c r="P121" s="116">
        <v>0</v>
      </c>
      <c r="Q121" s="116">
        <v>0</v>
      </c>
      <c r="R121" s="118">
        <v>0</v>
      </c>
    </row>
    <row r="122" spans="2:18" ht="16.5" customHeight="1" x14ac:dyDescent="0.25">
      <c r="B122" s="137"/>
      <c r="C122" s="451" t="s">
        <v>51</v>
      </c>
      <c r="D122" s="113"/>
      <c r="E122" s="114"/>
      <c r="F122" s="115">
        <v>1856696.2399999998</v>
      </c>
      <c r="G122" s="149"/>
      <c r="H122" s="117"/>
      <c r="I122" s="116"/>
      <c r="J122" s="116"/>
      <c r="K122" s="116"/>
      <c r="L122" s="116"/>
      <c r="M122" s="116"/>
      <c r="N122" s="116"/>
      <c r="O122" s="116"/>
      <c r="P122" s="116"/>
      <c r="Q122" s="116"/>
      <c r="R122" s="195">
        <v>1856696.2399999998</v>
      </c>
    </row>
    <row r="123" spans="2:18" ht="30.75" customHeight="1" x14ac:dyDescent="0.25">
      <c r="B123" s="137"/>
      <c r="C123" s="487" t="s">
        <v>87</v>
      </c>
      <c r="D123" s="487"/>
      <c r="E123" s="191">
        <v>25</v>
      </c>
      <c r="F123" s="175">
        <v>708649</v>
      </c>
      <c r="G123" s="175">
        <v>55547.350000000006</v>
      </c>
      <c r="H123" s="175">
        <v>51028.600000000006</v>
      </c>
      <c r="I123" s="175">
        <v>55547.350000000006</v>
      </c>
      <c r="J123" s="175">
        <v>53755.5</v>
      </c>
      <c r="K123" s="175">
        <v>55547.350000000006</v>
      </c>
      <c r="L123" s="175">
        <v>53755.5</v>
      </c>
      <c r="M123" s="175">
        <v>55547.350000000006</v>
      </c>
      <c r="N123" s="175">
        <v>0</v>
      </c>
      <c r="O123" s="175">
        <v>0</v>
      </c>
      <c r="P123" s="175">
        <v>0</v>
      </c>
      <c r="Q123" s="175">
        <v>0</v>
      </c>
      <c r="R123" s="176">
        <v>327920</v>
      </c>
    </row>
    <row r="124" spans="2:18" ht="15.75" customHeight="1" x14ac:dyDescent="0.25">
      <c r="B124" s="137"/>
      <c r="C124" s="455"/>
      <c r="D124" s="455"/>
      <c r="E124" s="453" t="s">
        <v>59</v>
      </c>
      <c r="F124" s="175">
        <v>0</v>
      </c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6"/>
    </row>
    <row r="125" spans="2:18" x14ac:dyDescent="0.25">
      <c r="B125" s="137">
        <v>4</v>
      </c>
      <c r="C125" s="451" t="s">
        <v>60</v>
      </c>
      <c r="D125" s="113">
        <v>71.400000000000006</v>
      </c>
      <c r="E125" s="114">
        <v>6</v>
      </c>
      <c r="F125" s="116">
        <v>91677.6</v>
      </c>
      <c r="G125" s="116">
        <v>13280.400000000001</v>
      </c>
      <c r="H125" s="117">
        <v>12852</v>
      </c>
      <c r="I125" s="116">
        <v>13280.400000000001</v>
      </c>
      <c r="J125" s="116">
        <v>12852.000000000002</v>
      </c>
      <c r="K125" s="116">
        <v>13280.400000000001</v>
      </c>
      <c r="L125" s="116">
        <v>12852.000000000002</v>
      </c>
      <c r="M125" s="116">
        <v>13280.400000000001</v>
      </c>
      <c r="N125" s="116">
        <v>0</v>
      </c>
      <c r="O125" s="116">
        <v>0</v>
      </c>
      <c r="P125" s="116">
        <v>0</v>
      </c>
      <c r="Q125" s="116">
        <v>0</v>
      </c>
      <c r="R125" s="118">
        <v>0</v>
      </c>
    </row>
    <row r="126" spans="2:18" x14ac:dyDescent="0.25">
      <c r="B126" s="137">
        <v>4</v>
      </c>
      <c r="C126" s="451" t="s">
        <v>19</v>
      </c>
      <c r="D126" s="113">
        <v>71.400000000000006</v>
      </c>
      <c r="E126" s="114">
        <v>1</v>
      </c>
      <c r="F126" s="115">
        <v>15136.800000000001</v>
      </c>
      <c r="G126" s="116">
        <v>2213.4</v>
      </c>
      <c r="H126" s="117">
        <v>1999.2000000000003</v>
      </c>
      <c r="I126" s="116">
        <v>2213.4</v>
      </c>
      <c r="J126" s="116">
        <v>2142</v>
      </c>
      <c r="K126" s="116">
        <v>2213.4</v>
      </c>
      <c r="L126" s="116">
        <v>2142</v>
      </c>
      <c r="M126" s="116">
        <v>2213.4</v>
      </c>
      <c r="N126" s="116">
        <v>0</v>
      </c>
      <c r="O126" s="116">
        <v>0</v>
      </c>
      <c r="P126" s="116">
        <v>0</v>
      </c>
      <c r="Q126" s="116">
        <v>0</v>
      </c>
      <c r="R126" s="118">
        <v>0</v>
      </c>
    </row>
    <row r="127" spans="2:18" x14ac:dyDescent="0.25">
      <c r="B127" s="137">
        <v>5</v>
      </c>
      <c r="C127" s="451" t="s">
        <v>62</v>
      </c>
      <c r="D127" s="113">
        <v>78.25</v>
      </c>
      <c r="E127" s="114">
        <v>1</v>
      </c>
      <c r="F127" s="116">
        <v>16589</v>
      </c>
      <c r="G127" s="116">
        <v>2425.75</v>
      </c>
      <c r="H127" s="117">
        <v>2191</v>
      </c>
      <c r="I127" s="116">
        <v>2425.75</v>
      </c>
      <c r="J127" s="116">
        <v>2347.5</v>
      </c>
      <c r="K127" s="116">
        <v>2425.75</v>
      </c>
      <c r="L127" s="116">
        <v>2347.5</v>
      </c>
      <c r="M127" s="116">
        <v>2425.75</v>
      </c>
      <c r="N127" s="116">
        <v>0</v>
      </c>
      <c r="O127" s="116">
        <v>0</v>
      </c>
      <c r="P127" s="116">
        <v>0</v>
      </c>
      <c r="Q127" s="116">
        <v>0</v>
      </c>
      <c r="R127" s="118">
        <v>0</v>
      </c>
    </row>
    <row r="128" spans="2:18" x14ac:dyDescent="0.25">
      <c r="B128" s="137">
        <v>5</v>
      </c>
      <c r="C128" s="451" t="s">
        <v>79</v>
      </c>
      <c r="D128" s="113">
        <v>71.400000000000006</v>
      </c>
      <c r="E128" s="114">
        <v>2</v>
      </c>
      <c r="F128" s="116">
        <v>30273.600000000002</v>
      </c>
      <c r="G128" s="116">
        <v>4426.8</v>
      </c>
      <c r="H128" s="117">
        <v>3998.4000000000005</v>
      </c>
      <c r="I128" s="116">
        <v>4426.8</v>
      </c>
      <c r="J128" s="116">
        <v>4284</v>
      </c>
      <c r="K128" s="116">
        <v>4426.8</v>
      </c>
      <c r="L128" s="116">
        <v>4284</v>
      </c>
      <c r="M128" s="116">
        <v>4426.8</v>
      </c>
      <c r="N128" s="116">
        <v>0</v>
      </c>
      <c r="O128" s="116">
        <v>0</v>
      </c>
      <c r="P128" s="116">
        <v>0</v>
      </c>
      <c r="Q128" s="116">
        <v>0</v>
      </c>
      <c r="R128" s="118">
        <v>0</v>
      </c>
    </row>
    <row r="129" spans="2:18" x14ac:dyDescent="0.25">
      <c r="B129" s="137">
        <v>8</v>
      </c>
      <c r="C129" s="451" t="s">
        <v>86</v>
      </c>
      <c r="D129" s="113">
        <v>71.400000000000006</v>
      </c>
      <c r="E129" s="114">
        <v>15</v>
      </c>
      <c r="F129" s="116">
        <v>227052.00000000003</v>
      </c>
      <c r="G129" s="116">
        <v>33201</v>
      </c>
      <c r="H129" s="117">
        <v>29988</v>
      </c>
      <c r="I129" s="116">
        <v>33201</v>
      </c>
      <c r="J129" s="116">
        <v>32130</v>
      </c>
      <c r="K129" s="116">
        <v>33201</v>
      </c>
      <c r="L129" s="116">
        <v>32130</v>
      </c>
      <c r="M129" s="116">
        <v>33201</v>
      </c>
      <c r="N129" s="116">
        <v>0</v>
      </c>
      <c r="O129" s="116">
        <v>0</v>
      </c>
      <c r="P129" s="116">
        <v>0</v>
      </c>
      <c r="Q129" s="116">
        <v>0</v>
      </c>
      <c r="R129" s="118">
        <v>0</v>
      </c>
    </row>
    <row r="130" spans="2:18" x14ac:dyDescent="0.25">
      <c r="B130" s="137"/>
      <c r="C130" s="451" t="s">
        <v>51</v>
      </c>
      <c r="D130" s="113"/>
      <c r="E130" s="114"/>
      <c r="F130" s="115">
        <v>327920</v>
      </c>
      <c r="G130" s="149"/>
      <c r="H130" s="117"/>
      <c r="I130" s="116"/>
      <c r="J130" s="116"/>
      <c r="K130" s="116"/>
      <c r="L130" s="116"/>
      <c r="M130" s="116"/>
      <c r="N130" s="116"/>
      <c r="O130" s="196"/>
      <c r="P130" s="197"/>
      <c r="Q130" s="116"/>
      <c r="R130" s="195">
        <v>327920</v>
      </c>
    </row>
    <row r="131" spans="2:18" ht="30.75" customHeight="1" x14ac:dyDescent="0.25">
      <c r="B131" s="232"/>
      <c r="C131" s="491" t="s">
        <v>88</v>
      </c>
      <c r="D131" s="491"/>
      <c r="E131" s="191">
        <v>22</v>
      </c>
      <c r="F131" s="175">
        <v>526758</v>
      </c>
      <c r="G131" s="175">
        <v>49164.760000000009</v>
      </c>
      <c r="H131" s="175">
        <v>44406.880000000005</v>
      </c>
      <c r="I131" s="175">
        <v>49164.760000000009</v>
      </c>
      <c r="J131" s="175">
        <v>47578.8</v>
      </c>
      <c r="K131" s="175">
        <v>49164.760000000009</v>
      </c>
      <c r="L131" s="175">
        <v>47578.8</v>
      </c>
      <c r="M131" s="175">
        <v>49164.760000000009</v>
      </c>
      <c r="N131" s="175">
        <v>0</v>
      </c>
      <c r="O131" s="175">
        <v>0</v>
      </c>
      <c r="P131" s="175">
        <v>0</v>
      </c>
      <c r="Q131" s="175">
        <v>0</v>
      </c>
      <c r="R131" s="176">
        <v>190534.47999999998</v>
      </c>
    </row>
    <row r="132" spans="2:18" x14ac:dyDescent="0.25">
      <c r="B132" s="137"/>
      <c r="C132" s="455"/>
      <c r="D132" s="194"/>
      <c r="E132" s="453" t="s">
        <v>59</v>
      </c>
      <c r="F132" s="198">
        <v>0</v>
      </c>
      <c r="G132" s="175"/>
      <c r="H132" s="175"/>
      <c r="I132" s="175"/>
      <c r="J132" s="175"/>
      <c r="K132" s="175"/>
      <c r="L132" s="175"/>
      <c r="M132" s="175"/>
      <c r="N132" s="194"/>
      <c r="O132" s="175"/>
      <c r="P132" s="175"/>
      <c r="Q132" s="175"/>
      <c r="R132" s="176"/>
    </row>
    <row r="133" spans="2:18" x14ac:dyDescent="0.25">
      <c r="B133" s="137">
        <v>1</v>
      </c>
      <c r="C133" s="451" t="s">
        <v>69</v>
      </c>
      <c r="D133" s="113">
        <v>72.540000000000006</v>
      </c>
      <c r="E133" s="114">
        <v>4</v>
      </c>
      <c r="F133" s="116">
        <v>61513.920000000006</v>
      </c>
      <c r="G133" s="116">
        <v>8994.9600000000009</v>
      </c>
      <c r="H133" s="117">
        <v>8124.4800000000005</v>
      </c>
      <c r="I133" s="116">
        <v>8994.9600000000009</v>
      </c>
      <c r="J133" s="116">
        <v>8704.8000000000011</v>
      </c>
      <c r="K133" s="116">
        <v>8994.9600000000009</v>
      </c>
      <c r="L133" s="116">
        <v>8704.8000000000011</v>
      </c>
      <c r="M133" s="116">
        <v>8994.9600000000009</v>
      </c>
      <c r="N133" s="116">
        <v>0</v>
      </c>
      <c r="O133" s="116">
        <v>0</v>
      </c>
      <c r="P133" s="116">
        <v>0</v>
      </c>
      <c r="Q133" s="116">
        <v>0</v>
      </c>
      <c r="R133" s="118">
        <v>0</v>
      </c>
    </row>
    <row r="134" spans="2:18" x14ac:dyDescent="0.25">
      <c r="B134" s="137">
        <v>2</v>
      </c>
      <c r="C134" s="451" t="s">
        <v>74</v>
      </c>
      <c r="D134" s="113">
        <v>71.400000000000006</v>
      </c>
      <c r="E134" s="114">
        <v>1</v>
      </c>
      <c r="F134" s="116">
        <v>15136.800000000001</v>
      </c>
      <c r="G134" s="116">
        <v>2213.4</v>
      </c>
      <c r="H134" s="117">
        <v>1999.2000000000003</v>
      </c>
      <c r="I134" s="116">
        <v>2213.4</v>
      </c>
      <c r="J134" s="116">
        <v>2142</v>
      </c>
      <c r="K134" s="116">
        <v>2213.4</v>
      </c>
      <c r="L134" s="116">
        <v>2142</v>
      </c>
      <c r="M134" s="116">
        <v>2213.4</v>
      </c>
      <c r="N134" s="116">
        <v>0</v>
      </c>
      <c r="O134" s="116">
        <v>0</v>
      </c>
      <c r="P134" s="116">
        <v>0</v>
      </c>
      <c r="Q134" s="116">
        <v>0</v>
      </c>
      <c r="R134" s="118">
        <v>0</v>
      </c>
    </row>
    <row r="135" spans="2:18" x14ac:dyDescent="0.25">
      <c r="B135" s="232">
        <v>3</v>
      </c>
      <c r="C135" s="454" t="s">
        <v>89</v>
      </c>
      <c r="D135" s="188">
        <v>72.540000000000006</v>
      </c>
      <c r="E135" s="114">
        <v>1</v>
      </c>
      <c r="F135" s="199">
        <v>15378.480000000001</v>
      </c>
      <c r="G135" s="116">
        <v>2248.7400000000002</v>
      </c>
      <c r="H135" s="117">
        <v>2031.1200000000001</v>
      </c>
      <c r="I135" s="116">
        <v>2248.7400000000002</v>
      </c>
      <c r="J135" s="116">
        <v>2176.2000000000003</v>
      </c>
      <c r="K135" s="116">
        <v>2248.7400000000002</v>
      </c>
      <c r="L135" s="116">
        <v>2176.2000000000003</v>
      </c>
      <c r="M135" s="116">
        <v>2248.7400000000002</v>
      </c>
      <c r="N135" s="116">
        <v>0</v>
      </c>
      <c r="O135" s="116">
        <v>0</v>
      </c>
      <c r="P135" s="116">
        <v>0</v>
      </c>
      <c r="Q135" s="116">
        <v>0</v>
      </c>
      <c r="R135" s="118">
        <v>0</v>
      </c>
    </row>
    <row r="136" spans="2:18" x14ac:dyDescent="0.25">
      <c r="B136" s="137">
        <v>4</v>
      </c>
      <c r="C136" s="451" t="s">
        <v>79</v>
      </c>
      <c r="D136" s="113">
        <v>71.400000000000006</v>
      </c>
      <c r="E136" s="114">
        <v>9</v>
      </c>
      <c r="F136" s="116">
        <v>136231.20000000001</v>
      </c>
      <c r="G136" s="116">
        <v>19920.600000000002</v>
      </c>
      <c r="H136" s="117">
        <v>17992.8</v>
      </c>
      <c r="I136" s="116">
        <v>19920.600000000002</v>
      </c>
      <c r="J136" s="116">
        <v>19278</v>
      </c>
      <c r="K136" s="116">
        <v>19920.600000000002</v>
      </c>
      <c r="L136" s="116">
        <v>19278</v>
      </c>
      <c r="M136" s="116">
        <v>19920.600000000002</v>
      </c>
      <c r="N136" s="116">
        <v>0</v>
      </c>
      <c r="O136" s="116">
        <v>0</v>
      </c>
      <c r="P136" s="116">
        <v>0</v>
      </c>
      <c r="Q136" s="116">
        <v>0</v>
      </c>
      <c r="R136" s="118">
        <v>0</v>
      </c>
    </row>
    <row r="137" spans="2:18" x14ac:dyDescent="0.25">
      <c r="B137" s="137">
        <v>5</v>
      </c>
      <c r="C137" s="451" t="s">
        <v>86</v>
      </c>
      <c r="D137" s="113">
        <v>71.400000000000006</v>
      </c>
      <c r="E137" s="114">
        <v>6</v>
      </c>
      <c r="F137" s="116">
        <v>90820.800000000003</v>
      </c>
      <c r="G137" s="116">
        <v>13280.400000000001</v>
      </c>
      <c r="H137" s="117">
        <v>11995.2</v>
      </c>
      <c r="I137" s="116">
        <v>13280.400000000001</v>
      </c>
      <c r="J137" s="116">
        <v>12852.000000000002</v>
      </c>
      <c r="K137" s="116">
        <v>13280.400000000001</v>
      </c>
      <c r="L137" s="116">
        <v>12852.000000000002</v>
      </c>
      <c r="M137" s="116">
        <v>13280.400000000001</v>
      </c>
      <c r="N137" s="116">
        <v>0</v>
      </c>
      <c r="O137" s="116">
        <v>0</v>
      </c>
      <c r="P137" s="116">
        <v>0</v>
      </c>
      <c r="Q137" s="116">
        <v>0</v>
      </c>
      <c r="R137" s="118">
        <v>0</v>
      </c>
    </row>
    <row r="138" spans="2:18" x14ac:dyDescent="0.25">
      <c r="B138" s="137">
        <v>6</v>
      </c>
      <c r="C138" s="451" t="s">
        <v>61</v>
      </c>
      <c r="D138" s="113">
        <v>80.86</v>
      </c>
      <c r="E138" s="114">
        <v>1</v>
      </c>
      <c r="F138" s="116">
        <v>17142.32</v>
      </c>
      <c r="G138" s="116">
        <v>2506.66</v>
      </c>
      <c r="H138" s="117">
        <v>2264.08</v>
      </c>
      <c r="I138" s="116">
        <v>2506.66</v>
      </c>
      <c r="J138" s="116">
        <v>2425.8000000000002</v>
      </c>
      <c r="K138" s="116">
        <v>2506.66</v>
      </c>
      <c r="L138" s="116">
        <v>2425.8000000000002</v>
      </c>
      <c r="M138" s="116">
        <v>2506.66</v>
      </c>
      <c r="N138" s="116">
        <v>0</v>
      </c>
      <c r="O138" s="116">
        <v>0</v>
      </c>
      <c r="P138" s="116">
        <v>0</v>
      </c>
      <c r="Q138" s="116">
        <v>0</v>
      </c>
      <c r="R138" s="118">
        <v>0</v>
      </c>
    </row>
    <row r="139" spans="2:18" x14ac:dyDescent="0.25">
      <c r="B139" s="137"/>
      <c r="C139" s="451" t="s">
        <v>51</v>
      </c>
      <c r="D139" s="113"/>
      <c r="E139" s="114"/>
      <c r="F139" s="184">
        <v>190534.47999999998</v>
      </c>
      <c r="G139" s="149"/>
      <c r="H139" s="117"/>
      <c r="I139" s="116"/>
      <c r="J139" s="116"/>
      <c r="K139" s="116"/>
      <c r="L139" s="200"/>
      <c r="M139" s="58"/>
      <c r="N139" s="116"/>
      <c r="O139" s="116"/>
      <c r="P139" s="201"/>
      <c r="Q139" s="194"/>
      <c r="R139" s="185">
        <v>190534.47999999998</v>
      </c>
    </row>
    <row r="140" spans="2:18" ht="29.25" customHeight="1" x14ac:dyDescent="0.25">
      <c r="B140" s="232"/>
      <c r="C140" s="491" t="s">
        <v>90</v>
      </c>
      <c r="D140" s="491"/>
      <c r="E140" s="191">
        <v>16</v>
      </c>
      <c r="F140" s="175">
        <v>338793</v>
      </c>
      <c r="G140" s="175">
        <v>35414.400000000001</v>
      </c>
      <c r="H140" s="175">
        <v>31987.200000000004</v>
      </c>
      <c r="I140" s="175">
        <v>35414.400000000001</v>
      </c>
      <c r="J140" s="175">
        <v>34272</v>
      </c>
      <c r="K140" s="175">
        <v>35414.400000000001</v>
      </c>
      <c r="L140" s="175">
        <v>34272</v>
      </c>
      <c r="M140" s="175">
        <v>35414.400000000001</v>
      </c>
      <c r="N140" s="175">
        <v>0</v>
      </c>
      <c r="O140" s="175">
        <v>0</v>
      </c>
      <c r="P140" s="175">
        <v>0</v>
      </c>
      <c r="Q140" s="175">
        <v>0</v>
      </c>
      <c r="R140" s="176">
        <v>96604.199999999983</v>
      </c>
    </row>
    <row r="141" spans="2:18" x14ac:dyDescent="0.25">
      <c r="B141" s="137"/>
      <c r="C141" s="455"/>
      <c r="D141" s="455"/>
      <c r="E141" s="453" t="s">
        <v>59</v>
      </c>
      <c r="F141" s="107">
        <v>0</v>
      </c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6"/>
    </row>
    <row r="142" spans="2:18" x14ac:dyDescent="0.25">
      <c r="B142" s="137">
        <v>1</v>
      </c>
      <c r="C142" s="451" t="s">
        <v>60</v>
      </c>
      <c r="D142" s="113">
        <v>71.400000000000006</v>
      </c>
      <c r="E142" s="189">
        <v>2</v>
      </c>
      <c r="F142" s="116">
        <v>30273.600000000002</v>
      </c>
      <c r="G142" s="116">
        <v>4426.8</v>
      </c>
      <c r="H142" s="117">
        <v>3998.4000000000005</v>
      </c>
      <c r="I142" s="116">
        <v>4426.8</v>
      </c>
      <c r="J142" s="116">
        <v>4284</v>
      </c>
      <c r="K142" s="116">
        <v>4426.8</v>
      </c>
      <c r="L142" s="116">
        <v>4284</v>
      </c>
      <c r="M142" s="116">
        <v>4426.8</v>
      </c>
      <c r="N142" s="116">
        <v>0</v>
      </c>
      <c r="O142" s="116">
        <v>0</v>
      </c>
      <c r="P142" s="116">
        <v>0</v>
      </c>
      <c r="Q142" s="116">
        <v>0</v>
      </c>
      <c r="R142" s="118">
        <v>0</v>
      </c>
    </row>
    <row r="143" spans="2:18" ht="27" customHeight="1" x14ac:dyDescent="0.25">
      <c r="B143" s="137">
        <v>4</v>
      </c>
      <c r="C143" s="451" t="s">
        <v>79</v>
      </c>
      <c r="D143" s="113">
        <v>71.400000000000006</v>
      </c>
      <c r="E143" s="114">
        <v>1</v>
      </c>
      <c r="F143" s="115">
        <v>15136.800000000001</v>
      </c>
      <c r="G143" s="116">
        <v>2213.4</v>
      </c>
      <c r="H143" s="117">
        <v>1999.2000000000003</v>
      </c>
      <c r="I143" s="116">
        <v>2213.4</v>
      </c>
      <c r="J143" s="116">
        <v>2142</v>
      </c>
      <c r="K143" s="116">
        <v>2213.4</v>
      </c>
      <c r="L143" s="116">
        <v>2142</v>
      </c>
      <c r="M143" s="116">
        <v>2213.4</v>
      </c>
      <c r="N143" s="116">
        <v>0</v>
      </c>
      <c r="O143" s="116">
        <v>0</v>
      </c>
      <c r="P143" s="116">
        <v>0</v>
      </c>
      <c r="Q143" s="116">
        <v>0</v>
      </c>
      <c r="R143" s="118">
        <v>0</v>
      </c>
    </row>
    <row r="144" spans="2:18" x14ac:dyDescent="0.25">
      <c r="B144" s="137">
        <v>5</v>
      </c>
      <c r="C144" s="451" t="s">
        <v>86</v>
      </c>
      <c r="D144" s="113">
        <v>71.400000000000006</v>
      </c>
      <c r="E144" s="114">
        <v>13</v>
      </c>
      <c r="F144" s="116">
        <v>196778.40000000002</v>
      </c>
      <c r="G144" s="116">
        <v>28774.2</v>
      </c>
      <c r="H144" s="117">
        <v>25989.600000000002</v>
      </c>
      <c r="I144" s="116">
        <v>28774.2</v>
      </c>
      <c r="J144" s="116">
        <v>27846</v>
      </c>
      <c r="K144" s="116">
        <v>28774.2</v>
      </c>
      <c r="L144" s="116">
        <v>27846</v>
      </c>
      <c r="M144" s="116">
        <v>28774.2</v>
      </c>
      <c r="N144" s="116">
        <v>0</v>
      </c>
      <c r="O144" s="116">
        <v>0</v>
      </c>
      <c r="P144" s="116">
        <v>0</v>
      </c>
      <c r="Q144" s="116">
        <v>0</v>
      </c>
      <c r="R144" s="118">
        <v>0</v>
      </c>
    </row>
    <row r="145" spans="2:18" x14ac:dyDescent="0.25">
      <c r="B145" s="137"/>
      <c r="C145" s="451" t="s">
        <v>51</v>
      </c>
      <c r="D145" s="113"/>
      <c r="E145" s="114"/>
      <c r="F145" s="116">
        <v>96604.199999999983</v>
      </c>
      <c r="G145" s="149"/>
      <c r="H145" s="117"/>
      <c r="I145" s="116"/>
      <c r="J145" s="116"/>
      <c r="K145" s="116"/>
      <c r="L145" s="116"/>
      <c r="M145" s="116"/>
      <c r="N145" s="116"/>
      <c r="O145" s="116"/>
      <c r="P145" s="116"/>
      <c r="Q145" s="116"/>
      <c r="R145" s="118">
        <v>96604.199999999983</v>
      </c>
    </row>
    <row r="146" spans="2:18" ht="29.25" customHeight="1" x14ac:dyDescent="0.25">
      <c r="B146" s="232"/>
      <c r="C146" s="491" t="s">
        <v>91</v>
      </c>
      <c r="D146" s="491"/>
      <c r="E146" s="191">
        <v>17</v>
      </c>
      <c r="F146" s="175">
        <v>393273</v>
      </c>
      <c r="G146" s="175">
        <v>37828.06</v>
      </c>
      <c r="H146" s="175">
        <v>34167.279999999999</v>
      </c>
      <c r="I146" s="175">
        <v>37828.06</v>
      </c>
      <c r="J146" s="175">
        <v>36607.800000000003</v>
      </c>
      <c r="K146" s="175">
        <v>37828.06</v>
      </c>
      <c r="L146" s="175">
        <v>36607.800000000003</v>
      </c>
      <c r="M146" s="175">
        <v>37828.06</v>
      </c>
      <c r="N146" s="175">
        <v>0</v>
      </c>
      <c r="O146" s="175">
        <v>0</v>
      </c>
      <c r="P146" s="175">
        <v>0</v>
      </c>
      <c r="Q146" s="175">
        <v>0</v>
      </c>
      <c r="R146" s="176">
        <v>134577.87999999998</v>
      </c>
    </row>
    <row r="147" spans="2:18" x14ac:dyDescent="0.25">
      <c r="B147" s="137"/>
      <c r="C147" s="455"/>
      <c r="D147" s="455"/>
      <c r="E147" s="453" t="s">
        <v>59</v>
      </c>
      <c r="F147" s="202">
        <v>0</v>
      </c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6"/>
    </row>
    <row r="148" spans="2:18" x14ac:dyDescent="0.25">
      <c r="B148" s="137">
        <v>1</v>
      </c>
      <c r="C148" s="451" t="s">
        <v>85</v>
      </c>
      <c r="D148" s="113">
        <v>74.63</v>
      </c>
      <c r="E148" s="114">
        <v>2</v>
      </c>
      <c r="F148" s="116">
        <v>31643.119999999999</v>
      </c>
      <c r="G148" s="116">
        <v>4627.0599999999995</v>
      </c>
      <c r="H148" s="117">
        <v>4179.28</v>
      </c>
      <c r="I148" s="116">
        <v>4627.0599999999995</v>
      </c>
      <c r="J148" s="116">
        <v>4477.7999999999993</v>
      </c>
      <c r="K148" s="116">
        <v>4627.0599999999995</v>
      </c>
      <c r="L148" s="116">
        <v>4477.7999999999993</v>
      </c>
      <c r="M148" s="116">
        <v>4627.0599999999995</v>
      </c>
      <c r="N148" s="116">
        <v>0</v>
      </c>
      <c r="O148" s="116">
        <v>0</v>
      </c>
      <c r="P148" s="116">
        <v>0</v>
      </c>
      <c r="Q148" s="116">
        <v>0</v>
      </c>
      <c r="R148" s="118">
        <v>0</v>
      </c>
    </row>
    <row r="149" spans="2:18" x14ac:dyDescent="0.25">
      <c r="B149" s="137">
        <v>2</v>
      </c>
      <c r="C149" s="451" t="s">
        <v>60</v>
      </c>
      <c r="D149" s="113">
        <v>71.400000000000006</v>
      </c>
      <c r="E149" s="114">
        <v>1</v>
      </c>
      <c r="F149" s="115">
        <v>15136.800000000001</v>
      </c>
      <c r="G149" s="116">
        <v>2213.4</v>
      </c>
      <c r="H149" s="117">
        <v>1999.2000000000003</v>
      </c>
      <c r="I149" s="116">
        <v>2213.4</v>
      </c>
      <c r="J149" s="116">
        <v>2142</v>
      </c>
      <c r="K149" s="116">
        <v>2213.4</v>
      </c>
      <c r="L149" s="116">
        <v>2142</v>
      </c>
      <c r="M149" s="116">
        <v>2213.4</v>
      </c>
      <c r="N149" s="116">
        <v>0</v>
      </c>
      <c r="O149" s="116">
        <v>0</v>
      </c>
      <c r="P149" s="116">
        <v>0</v>
      </c>
      <c r="Q149" s="116">
        <v>0</v>
      </c>
      <c r="R149" s="118">
        <v>0</v>
      </c>
    </row>
    <row r="150" spans="2:18" ht="31.5" customHeight="1" x14ac:dyDescent="0.25">
      <c r="B150" s="137">
        <v>3</v>
      </c>
      <c r="C150" s="451" t="s">
        <v>79</v>
      </c>
      <c r="D150" s="113">
        <v>71.400000000000006</v>
      </c>
      <c r="E150" s="114">
        <v>1</v>
      </c>
      <c r="F150" s="116">
        <v>15136.800000000001</v>
      </c>
      <c r="G150" s="116">
        <v>2213.4</v>
      </c>
      <c r="H150" s="117">
        <v>1999.2000000000003</v>
      </c>
      <c r="I150" s="116">
        <v>2213.4</v>
      </c>
      <c r="J150" s="116">
        <v>2142</v>
      </c>
      <c r="K150" s="116">
        <v>2213.4</v>
      </c>
      <c r="L150" s="116">
        <v>2142</v>
      </c>
      <c r="M150" s="116">
        <v>2213.4</v>
      </c>
      <c r="N150" s="116">
        <v>0</v>
      </c>
      <c r="O150" s="116">
        <v>0</v>
      </c>
      <c r="P150" s="116">
        <v>0</v>
      </c>
      <c r="Q150" s="116">
        <v>0</v>
      </c>
      <c r="R150" s="118">
        <v>0</v>
      </c>
    </row>
    <row r="151" spans="2:18" x14ac:dyDescent="0.25">
      <c r="B151" s="137">
        <v>4</v>
      </c>
      <c r="C151" s="451" t="s">
        <v>86</v>
      </c>
      <c r="D151" s="113">
        <v>71.400000000000006</v>
      </c>
      <c r="E151" s="114">
        <v>13</v>
      </c>
      <c r="F151" s="116">
        <v>196778.40000000002</v>
      </c>
      <c r="G151" s="116">
        <v>28774.2</v>
      </c>
      <c r="H151" s="117">
        <v>25989.600000000002</v>
      </c>
      <c r="I151" s="116">
        <v>28774.2</v>
      </c>
      <c r="J151" s="116">
        <v>27846</v>
      </c>
      <c r="K151" s="116">
        <v>28774.2</v>
      </c>
      <c r="L151" s="116">
        <v>27846</v>
      </c>
      <c r="M151" s="116">
        <v>28774.2</v>
      </c>
      <c r="N151" s="116">
        <v>0</v>
      </c>
      <c r="O151" s="116">
        <v>0</v>
      </c>
      <c r="P151" s="116">
        <v>0</v>
      </c>
      <c r="Q151" s="116">
        <v>0</v>
      </c>
      <c r="R151" s="118">
        <v>0</v>
      </c>
    </row>
    <row r="152" spans="2:18" x14ac:dyDescent="0.25">
      <c r="B152" s="137"/>
      <c r="C152" s="451" t="s">
        <v>51</v>
      </c>
      <c r="D152" s="113"/>
      <c r="E152" s="114"/>
      <c r="F152" s="184">
        <v>134577.87999999998</v>
      </c>
      <c r="G152" s="149"/>
      <c r="H152" s="117"/>
      <c r="I152" s="116"/>
      <c r="J152" s="116"/>
      <c r="K152" s="116"/>
      <c r="L152" s="116"/>
      <c r="M152" s="116"/>
      <c r="N152" s="116"/>
      <c r="O152" s="116"/>
      <c r="P152" s="116"/>
      <c r="Q152" s="116"/>
      <c r="R152" s="185">
        <v>134577.87999999998</v>
      </c>
    </row>
    <row r="153" spans="2:18" ht="30.75" customHeight="1" x14ac:dyDescent="0.25">
      <c r="B153" s="232"/>
      <c r="C153" s="491" t="s">
        <v>92</v>
      </c>
      <c r="D153" s="491"/>
      <c r="E153" s="191">
        <v>9</v>
      </c>
      <c r="F153" s="203">
        <v>234549</v>
      </c>
      <c r="G153" s="203">
        <v>19920.600000000002</v>
      </c>
      <c r="H153" s="203">
        <v>17992.800000000003</v>
      </c>
      <c r="I153" s="203">
        <v>19920.600000000002</v>
      </c>
      <c r="J153" s="203">
        <v>19278</v>
      </c>
      <c r="K153" s="203">
        <v>19920.600000000002</v>
      </c>
      <c r="L153" s="203">
        <v>19278</v>
      </c>
      <c r="M153" s="203">
        <v>19920.600000000002</v>
      </c>
      <c r="N153" s="203">
        <v>0</v>
      </c>
      <c r="O153" s="203">
        <v>0</v>
      </c>
      <c r="P153" s="203">
        <v>0</v>
      </c>
      <c r="Q153" s="203">
        <v>0</v>
      </c>
      <c r="R153" s="204">
        <v>98317.799999999988</v>
      </c>
    </row>
    <row r="154" spans="2:18" x14ac:dyDescent="0.25">
      <c r="B154" s="137"/>
      <c r="C154" s="455"/>
      <c r="D154" s="455"/>
      <c r="E154" s="453" t="s">
        <v>59</v>
      </c>
      <c r="F154" s="175">
        <v>0</v>
      </c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6"/>
    </row>
    <row r="155" spans="2:18" x14ac:dyDescent="0.25">
      <c r="B155" s="137">
        <v>1</v>
      </c>
      <c r="C155" s="451" t="s">
        <v>60</v>
      </c>
      <c r="D155" s="113">
        <v>71.400000000000006</v>
      </c>
      <c r="E155" s="114">
        <v>1</v>
      </c>
      <c r="F155" s="116">
        <v>15136.800000000001</v>
      </c>
      <c r="G155" s="116">
        <v>2213.4</v>
      </c>
      <c r="H155" s="117">
        <v>1999.2000000000003</v>
      </c>
      <c r="I155" s="116">
        <v>2213.4</v>
      </c>
      <c r="J155" s="116">
        <v>2142</v>
      </c>
      <c r="K155" s="116">
        <v>2213.4</v>
      </c>
      <c r="L155" s="116">
        <v>2142</v>
      </c>
      <c r="M155" s="116">
        <v>2213.4</v>
      </c>
      <c r="N155" s="116">
        <v>0</v>
      </c>
      <c r="O155" s="116">
        <v>0</v>
      </c>
      <c r="P155" s="116">
        <v>0</v>
      </c>
      <c r="Q155" s="116">
        <v>0</v>
      </c>
      <c r="R155" s="118">
        <v>0</v>
      </c>
    </row>
    <row r="156" spans="2:18" x14ac:dyDescent="0.25">
      <c r="B156" s="137">
        <v>2</v>
      </c>
      <c r="C156" s="451" t="s">
        <v>86</v>
      </c>
      <c r="D156" s="113">
        <v>71.400000000000006</v>
      </c>
      <c r="E156" s="114">
        <v>8</v>
      </c>
      <c r="F156" s="116">
        <v>121094.40000000001</v>
      </c>
      <c r="G156" s="116">
        <v>17707.2</v>
      </c>
      <c r="H156" s="117">
        <v>15993.600000000002</v>
      </c>
      <c r="I156" s="116">
        <v>17707.2</v>
      </c>
      <c r="J156" s="116">
        <v>17136</v>
      </c>
      <c r="K156" s="116">
        <v>17707.2</v>
      </c>
      <c r="L156" s="116">
        <v>17136</v>
      </c>
      <c r="M156" s="116">
        <v>17707.2</v>
      </c>
      <c r="N156" s="116">
        <v>0</v>
      </c>
      <c r="O156" s="116">
        <v>0</v>
      </c>
      <c r="P156" s="116">
        <v>0</v>
      </c>
      <c r="Q156" s="116">
        <v>0</v>
      </c>
      <c r="R156" s="118">
        <v>0</v>
      </c>
    </row>
    <row r="157" spans="2:18" x14ac:dyDescent="0.25">
      <c r="B157" s="137"/>
      <c r="C157" s="451" t="s">
        <v>51</v>
      </c>
      <c r="D157" s="113"/>
      <c r="E157" s="114"/>
      <c r="F157" s="115">
        <v>98317.799999999988</v>
      </c>
      <c r="G157" s="149"/>
      <c r="H157" s="117"/>
      <c r="I157" s="116"/>
      <c r="J157" s="116"/>
      <c r="K157" s="116"/>
      <c r="L157" s="116"/>
      <c r="M157" s="116"/>
      <c r="N157" s="116"/>
      <c r="O157" s="116"/>
      <c r="P157" s="116"/>
      <c r="Q157" s="116"/>
      <c r="R157" s="195">
        <v>98317.799999999988</v>
      </c>
    </row>
    <row r="158" spans="2:18" ht="31.5" customHeight="1" x14ac:dyDescent="0.25">
      <c r="B158" s="232"/>
      <c r="C158" s="491" t="s">
        <v>93</v>
      </c>
      <c r="D158" s="491"/>
      <c r="E158" s="191">
        <v>25</v>
      </c>
      <c r="F158" s="205">
        <v>677586</v>
      </c>
      <c r="G158" s="198">
        <v>55628.260000000009</v>
      </c>
      <c r="H158" s="198">
        <v>50244.88</v>
      </c>
      <c r="I158" s="198">
        <v>55628.260000000009</v>
      </c>
      <c r="J158" s="198">
        <v>53833.8</v>
      </c>
      <c r="K158" s="198">
        <v>55628.260000000009</v>
      </c>
      <c r="L158" s="198">
        <v>53833.8</v>
      </c>
      <c r="M158" s="198">
        <v>55628.260000000009</v>
      </c>
      <c r="N158" s="198">
        <v>0</v>
      </c>
      <c r="O158" s="198">
        <v>0</v>
      </c>
      <c r="P158" s="198">
        <v>0</v>
      </c>
      <c r="Q158" s="198">
        <v>0</v>
      </c>
      <c r="R158" s="206">
        <v>297160.48</v>
      </c>
    </row>
    <row r="159" spans="2:18" x14ac:dyDescent="0.25">
      <c r="B159" s="137"/>
      <c r="C159" s="455"/>
      <c r="D159" s="455"/>
      <c r="E159" s="453" t="s">
        <v>59</v>
      </c>
      <c r="F159" s="107">
        <v>0</v>
      </c>
      <c r="G159" s="198"/>
      <c r="H159" s="198"/>
      <c r="I159" s="207"/>
      <c r="J159" s="198"/>
      <c r="K159" s="198"/>
      <c r="L159" s="198"/>
      <c r="M159" s="198"/>
      <c r="N159" s="198"/>
      <c r="O159" s="198"/>
      <c r="P159" s="198"/>
      <c r="Q159" s="198"/>
      <c r="R159" s="206"/>
    </row>
    <row r="160" spans="2:18" x14ac:dyDescent="0.25">
      <c r="B160" s="137">
        <v>1</v>
      </c>
      <c r="C160" s="451" t="s">
        <v>60</v>
      </c>
      <c r="D160" s="113">
        <v>71.400000000000006</v>
      </c>
      <c r="E160" s="114">
        <v>1</v>
      </c>
      <c r="F160" s="116">
        <v>15136.800000000001</v>
      </c>
      <c r="G160" s="116">
        <v>2213.4</v>
      </c>
      <c r="H160" s="117">
        <v>1999.2000000000003</v>
      </c>
      <c r="I160" s="208">
        <v>2213.4</v>
      </c>
      <c r="J160" s="116">
        <v>2142</v>
      </c>
      <c r="K160" s="116">
        <v>2213.4</v>
      </c>
      <c r="L160" s="116">
        <v>2142</v>
      </c>
      <c r="M160" s="116">
        <v>2213.4</v>
      </c>
      <c r="N160" s="116">
        <v>0</v>
      </c>
      <c r="O160" s="116">
        <v>0</v>
      </c>
      <c r="P160" s="116">
        <v>0</v>
      </c>
      <c r="Q160" s="116">
        <v>0</v>
      </c>
      <c r="R160" s="118">
        <v>0</v>
      </c>
    </row>
    <row r="161" spans="2:18" x14ac:dyDescent="0.25">
      <c r="B161" s="137">
        <v>2</v>
      </c>
      <c r="C161" s="451" t="s">
        <v>86</v>
      </c>
      <c r="D161" s="113">
        <v>71.400000000000006</v>
      </c>
      <c r="E161" s="114">
        <v>23</v>
      </c>
      <c r="F161" s="115">
        <v>348146.4</v>
      </c>
      <c r="G161" s="116">
        <v>50908.200000000004</v>
      </c>
      <c r="H161" s="117">
        <v>45981.599999999999</v>
      </c>
      <c r="I161" s="208">
        <v>50908.200000000004</v>
      </c>
      <c r="J161" s="116">
        <v>49266</v>
      </c>
      <c r="K161" s="116">
        <v>50908.200000000004</v>
      </c>
      <c r="L161" s="116">
        <v>49266</v>
      </c>
      <c r="M161" s="116">
        <v>50908.200000000004</v>
      </c>
      <c r="N161" s="116">
        <v>0</v>
      </c>
      <c r="O161" s="116">
        <v>0</v>
      </c>
      <c r="P161" s="116">
        <v>0</v>
      </c>
      <c r="Q161" s="116">
        <v>0</v>
      </c>
      <c r="R161" s="118">
        <v>0</v>
      </c>
    </row>
    <row r="162" spans="2:18" x14ac:dyDescent="0.25">
      <c r="B162" s="137">
        <v>3</v>
      </c>
      <c r="C162" s="451" t="s">
        <v>61</v>
      </c>
      <c r="D162" s="113">
        <v>80.86</v>
      </c>
      <c r="E162" s="114">
        <v>1</v>
      </c>
      <c r="F162" s="115">
        <v>17142.32</v>
      </c>
      <c r="G162" s="116">
        <v>2506.66</v>
      </c>
      <c r="H162" s="117">
        <v>2264.08</v>
      </c>
      <c r="I162" s="208">
        <v>2506.66</v>
      </c>
      <c r="J162" s="116">
        <v>2425.8000000000002</v>
      </c>
      <c r="K162" s="116">
        <v>2506.66</v>
      </c>
      <c r="L162" s="116">
        <v>2425.8000000000002</v>
      </c>
      <c r="M162" s="116">
        <v>2506.66</v>
      </c>
      <c r="N162" s="116">
        <v>0</v>
      </c>
      <c r="O162" s="116">
        <v>0</v>
      </c>
      <c r="P162" s="116">
        <v>0</v>
      </c>
      <c r="Q162" s="116">
        <v>0</v>
      </c>
      <c r="R162" s="118">
        <v>0</v>
      </c>
    </row>
    <row r="163" spans="2:18" x14ac:dyDescent="0.25">
      <c r="B163" s="137"/>
      <c r="C163" s="451" t="s">
        <v>51</v>
      </c>
      <c r="D163" s="113"/>
      <c r="E163" s="114"/>
      <c r="F163" s="184">
        <v>297160.48</v>
      </c>
      <c r="G163" s="209"/>
      <c r="H163" s="210"/>
      <c r="I163" s="184"/>
      <c r="J163" s="184"/>
      <c r="K163" s="184"/>
      <c r="L163" s="184"/>
      <c r="M163" s="184"/>
      <c r="N163" s="184"/>
      <c r="O163" s="184"/>
      <c r="P163" s="184"/>
      <c r="Q163" s="184"/>
      <c r="R163" s="185">
        <v>297160.48</v>
      </c>
    </row>
    <row r="164" spans="2:18" x14ac:dyDescent="0.25">
      <c r="B164" s="137"/>
      <c r="C164" s="451"/>
      <c r="D164" s="113"/>
      <c r="E164" s="114"/>
      <c r="F164" s="119"/>
      <c r="G164" s="116"/>
      <c r="H164" s="117"/>
      <c r="I164" s="116"/>
      <c r="J164" s="116"/>
      <c r="K164" s="116"/>
      <c r="L164" s="116"/>
      <c r="M164" s="116"/>
      <c r="N164" s="116"/>
      <c r="O164" s="116"/>
      <c r="P164" s="116"/>
      <c r="Q164" s="116"/>
      <c r="R164" s="118"/>
    </row>
    <row r="165" spans="2:18" ht="34.5" customHeight="1" x14ac:dyDescent="0.25">
      <c r="B165" s="232"/>
      <c r="C165" s="491" t="s">
        <v>94</v>
      </c>
      <c r="D165" s="491"/>
      <c r="E165" s="191">
        <v>7</v>
      </c>
      <c r="F165" s="203">
        <v>182427</v>
      </c>
      <c r="G165" s="203">
        <v>15493.800000000001</v>
      </c>
      <c r="H165" s="203">
        <v>13994.400000000001</v>
      </c>
      <c r="I165" s="203">
        <v>15493.800000000001</v>
      </c>
      <c r="J165" s="203">
        <v>14994.000000000002</v>
      </c>
      <c r="K165" s="203">
        <v>15493.800000000001</v>
      </c>
      <c r="L165" s="203">
        <v>14994.000000000002</v>
      </c>
      <c r="M165" s="203">
        <v>15493.800000000001</v>
      </c>
      <c r="N165" s="203">
        <v>0</v>
      </c>
      <c r="O165" s="203">
        <v>0</v>
      </c>
      <c r="P165" s="203">
        <v>0</v>
      </c>
      <c r="Q165" s="203">
        <v>0</v>
      </c>
      <c r="R165" s="204">
        <v>76469.399999999994</v>
      </c>
    </row>
    <row r="166" spans="2:18" ht="16.5" customHeight="1" x14ac:dyDescent="0.25">
      <c r="B166" s="137"/>
      <c r="C166" s="455"/>
      <c r="D166" s="455"/>
      <c r="E166" s="453" t="s">
        <v>59</v>
      </c>
      <c r="F166" s="107">
        <v>0</v>
      </c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4"/>
    </row>
    <row r="167" spans="2:18" x14ac:dyDescent="0.25">
      <c r="B167" s="137">
        <v>1</v>
      </c>
      <c r="C167" s="451" t="s">
        <v>79</v>
      </c>
      <c r="D167" s="113">
        <v>71.400000000000006</v>
      </c>
      <c r="E167" s="114">
        <v>1</v>
      </c>
      <c r="F167" s="116">
        <v>15136.800000000001</v>
      </c>
      <c r="G167" s="116">
        <v>2213.4</v>
      </c>
      <c r="H167" s="117">
        <v>1999.2000000000003</v>
      </c>
      <c r="I167" s="116">
        <v>2213.4</v>
      </c>
      <c r="J167" s="116">
        <v>2142</v>
      </c>
      <c r="K167" s="116">
        <v>2213.4</v>
      </c>
      <c r="L167" s="116">
        <v>2142</v>
      </c>
      <c r="M167" s="116">
        <v>2213.4</v>
      </c>
      <c r="N167" s="116">
        <v>0</v>
      </c>
      <c r="O167" s="116">
        <v>0</v>
      </c>
      <c r="P167" s="116">
        <v>0</v>
      </c>
      <c r="Q167" s="116">
        <v>0</v>
      </c>
      <c r="R167" s="118">
        <v>0</v>
      </c>
    </row>
    <row r="168" spans="2:18" x14ac:dyDescent="0.25">
      <c r="B168" s="137">
        <v>2</v>
      </c>
      <c r="C168" s="451" t="s">
        <v>86</v>
      </c>
      <c r="D168" s="113">
        <v>71.400000000000006</v>
      </c>
      <c r="E168" s="114">
        <v>6</v>
      </c>
      <c r="F168" s="116">
        <v>90820.800000000003</v>
      </c>
      <c r="G168" s="116">
        <v>13280.400000000001</v>
      </c>
      <c r="H168" s="117">
        <v>11995.2</v>
      </c>
      <c r="I168" s="116">
        <v>13280.400000000001</v>
      </c>
      <c r="J168" s="116">
        <v>12852.000000000002</v>
      </c>
      <c r="K168" s="116">
        <v>13280.400000000001</v>
      </c>
      <c r="L168" s="116">
        <v>12852.000000000002</v>
      </c>
      <c r="M168" s="116">
        <v>13280.400000000001</v>
      </c>
      <c r="N168" s="116">
        <v>0</v>
      </c>
      <c r="O168" s="116">
        <v>0</v>
      </c>
      <c r="P168" s="116">
        <v>0</v>
      </c>
      <c r="Q168" s="116">
        <v>0</v>
      </c>
      <c r="R168" s="118">
        <v>0</v>
      </c>
    </row>
    <row r="169" spans="2:18" ht="15.75" thickBot="1" x14ac:dyDescent="0.3">
      <c r="B169" s="137"/>
      <c r="C169" s="451" t="s">
        <v>51</v>
      </c>
      <c r="D169" s="113"/>
      <c r="E169" s="147"/>
      <c r="F169" s="115">
        <v>76469.399999999994</v>
      </c>
      <c r="G169" s="149"/>
      <c r="H169" s="117"/>
      <c r="I169" s="116"/>
      <c r="J169" s="116"/>
      <c r="K169" s="116"/>
      <c r="L169" s="116"/>
      <c r="M169" s="116"/>
      <c r="N169" s="116"/>
      <c r="O169" s="116"/>
      <c r="P169" s="116"/>
      <c r="Q169" s="116"/>
      <c r="R169" s="211">
        <v>76469.399999999994</v>
      </c>
    </row>
    <row r="170" spans="2:18" ht="25.5" x14ac:dyDescent="0.25">
      <c r="B170" s="237"/>
      <c r="C170" s="213" t="s">
        <v>95</v>
      </c>
      <c r="D170" s="214"/>
      <c r="E170" s="214"/>
      <c r="F170" s="214"/>
      <c r="G170" s="215"/>
      <c r="H170" s="216"/>
      <c r="I170" s="215"/>
      <c r="J170" s="215"/>
      <c r="K170" s="215"/>
      <c r="L170" s="215"/>
      <c r="M170" s="215"/>
      <c r="N170" s="215"/>
      <c r="O170" s="215"/>
      <c r="P170" s="215"/>
      <c r="Q170" s="215"/>
      <c r="R170" s="217"/>
    </row>
    <row r="171" spans="2:18" ht="33.75" customHeight="1" thickBot="1" x14ac:dyDescent="0.3">
      <c r="B171" s="74"/>
      <c r="C171" s="489" t="s">
        <v>96</v>
      </c>
      <c r="D171" s="489"/>
      <c r="E171" s="165">
        <v>101</v>
      </c>
      <c r="F171" s="218">
        <v>2375903</v>
      </c>
      <c r="G171" s="218">
        <v>226756.63000000003</v>
      </c>
      <c r="H171" s="218">
        <v>204812.44000000003</v>
      </c>
      <c r="I171" s="218">
        <v>226756.63000000003</v>
      </c>
      <c r="J171" s="218">
        <v>169789.50000000006</v>
      </c>
      <c r="K171" s="218">
        <v>175449.15000000002</v>
      </c>
      <c r="L171" s="218">
        <v>169789.50000000006</v>
      </c>
      <c r="M171" s="218">
        <v>175449.15000000002</v>
      </c>
      <c r="N171" s="218">
        <v>0</v>
      </c>
      <c r="O171" s="218">
        <v>0</v>
      </c>
      <c r="P171" s="218">
        <v>0</v>
      </c>
      <c r="Q171" s="218">
        <v>0</v>
      </c>
      <c r="R171" s="219">
        <v>1027099.9999999999</v>
      </c>
    </row>
    <row r="172" spans="2:18" ht="33" customHeight="1" x14ac:dyDescent="0.25">
      <c r="B172" s="570"/>
      <c r="C172" s="490" t="s">
        <v>97</v>
      </c>
      <c r="D172" s="490"/>
      <c r="E172" s="220">
        <v>67</v>
      </c>
      <c r="F172" s="221">
        <v>1772630</v>
      </c>
      <c r="G172" s="222">
        <v>151066.41000000003</v>
      </c>
      <c r="H172" s="221">
        <v>136447.08000000002</v>
      </c>
      <c r="I172" s="221">
        <v>151066.41000000003</v>
      </c>
      <c r="J172" s="221">
        <v>146193.30000000005</v>
      </c>
      <c r="K172" s="221">
        <v>151066.41000000003</v>
      </c>
      <c r="L172" s="221">
        <v>146193.30000000005</v>
      </c>
      <c r="M172" s="221">
        <v>151066.41000000003</v>
      </c>
      <c r="N172" s="221">
        <v>0</v>
      </c>
      <c r="O172" s="221">
        <v>0</v>
      </c>
      <c r="P172" s="221">
        <v>0</v>
      </c>
      <c r="Q172" s="221">
        <v>0</v>
      </c>
      <c r="R172" s="223">
        <v>739530.67999999993</v>
      </c>
    </row>
    <row r="173" spans="2:18" x14ac:dyDescent="0.25">
      <c r="B173" s="137"/>
      <c r="C173" s="455"/>
      <c r="D173" s="455"/>
      <c r="E173" s="453" t="s">
        <v>59</v>
      </c>
      <c r="F173" s="175">
        <v>0</v>
      </c>
      <c r="G173" s="175"/>
      <c r="H173" s="175"/>
      <c r="I173" s="175"/>
      <c r="J173" s="175"/>
      <c r="K173" s="175"/>
      <c r="L173" s="175"/>
      <c r="M173" s="224"/>
      <c r="N173" s="175"/>
      <c r="O173" s="175"/>
      <c r="P173" s="225"/>
      <c r="Q173" s="197"/>
      <c r="R173" s="176"/>
    </row>
    <row r="174" spans="2:18" x14ac:dyDescent="0.25">
      <c r="B174" s="258">
        <v>1</v>
      </c>
      <c r="C174" s="178" t="s">
        <v>69</v>
      </c>
      <c r="D174" s="227">
        <v>72.540000000000006</v>
      </c>
      <c r="E174" s="228">
        <v>4</v>
      </c>
      <c r="F174" s="208">
        <v>61513.920000000006</v>
      </c>
      <c r="G174" s="208">
        <v>8994.9600000000009</v>
      </c>
      <c r="H174" s="229">
        <v>8124.4800000000005</v>
      </c>
      <c r="I174" s="208">
        <v>8994.9600000000009</v>
      </c>
      <c r="J174" s="208">
        <v>8704.8000000000011</v>
      </c>
      <c r="K174" s="208">
        <v>8994.9600000000009</v>
      </c>
      <c r="L174" s="208">
        <v>8704.8000000000011</v>
      </c>
      <c r="M174" s="116">
        <v>8994.9600000000009</v>
      </c>
      <c r="N174" s="116">
        <v>0</v>
      </c>
      <c r="O174" s="116">
        <v>0</v>
      </c>
      <c r="P174" s="116">
        <v>0</v>
      </c>
      <c r="Q174" s="116">
        <v>0</v>
      </c>
      <c r="R174" s="118">
        <v>0</v>
      </c>
    </row>
    <row r="175" spans="2:18" x14ac:dyDescent="0.25">
      <c r="B175" s="137">
        <v>2</v>
      </c>
      <c r="C175" s="451" t="s">
        <v>84</v>
      </c>
      <c r="D175" s="113">
        <v>73.59</v>
      </c>
      <c r="E175" s="114">
        <v>1</v>
      </c>
      <c r="F175" s="116">
        <v>15601.08</v>
      </c>
      <c r="G175" s="208">
        <v>2281.29</v>
      </c>
      <c r="H175" s="229">
        <v>2060.52</v>
      </c>
      <c r="I175" s="208">
        <v>2281.29</v>
      </c>
      <c r="J175" s="208">
        <v>2207.7000000000003</v>
      </c>
      <c r="K175" s="208">
        <v>2281.29</v>
      </c>
      <c r="L175" s="208">
        <v>2207.7000000000003</v>
      </c>
      <c r="M175" s="116">
        <v>2281.29</v>
      </c>
      <c r="N175" s="116">
        <v>0</v>
      </c>
      <c r="O175" s="116">
        <v>0</v>
      </c>
      <c r="P175" s="116">
        <v>0</v>
      </c>
      <c r="Q175" s="116">
        <v>0</v>
      </c>
      <c r="R175" s="118">
        <v>0</v>
      </c>
    </row>
    <row r="176" spans="2:18" x14ac:dyDescent="0.25">
      <c r="B176" s="137">
        <v>3</v>
      </c>
      <c r="C176" s="451" t="s">
        <v>98</v>
      </c>
      <c r="D176" s="113">
        <v>77.59</v>
      </c>
      <c r="E176" s="114">
        <v>1</v>
      </c>
      <c r="F176" s="116">
        <v>16449.080000000002</v>
      </c>
      <c r="G176" s="208">
        <v>2405.29</v>
      </c>
      <c r="H176" s="229">
        <v>2172.52</v>
      </c>
      <c r="I176" s="208">
        <v>2405.29</v>
      </c>
      <c r="J176" s="208">
        <v>2327.7000000000003</v>
      </c>
      <c r="K176" s="208">
        <v>2405.29</v>
      </c>
      <c r="L176" s="208">
        <v>2327.7000000000003</v>
      </c>
      <c r="M176" s="116">
        <v>2405.29</v>
      </c>
      <c r="N176" s="116">
        <v>0</v>
      </c>
      <c r="O176" s="116">
        <v>0</v>
      </c>
      <c r="P176" s="116">
        <v>0</v>
      </c>
      <c r="Q176" s="116">
        <v>0</v>
      </c>
      <c r="R176" s="118">
        <v>0</v>
      </c>
    </row>
    <row r="177" spans="2:18" x14ac:dyDescent="0.25">
      <c r="B177" s="235">
        <v>4</v>
      </c>
      <c r="C177" s="121" t="s">
        <v>99</v>
      </c>
      <c r="D177" s="122">
        <v>71.400000000000006</v>
      </c>
      <c r="E177" s="123">
        <v>15</v>
      </c>
      <c r="F177" s="126">
        <v>227052.00000000003</v>
      </c>
      <c r="G177" s="230">
        <v>33201</v>
      </c>
      <c r="H177" s="231">
        <v>29988</v>
      </c>
      <c r="I177" s="230">
        <v>33201</v>
      </c>
      <c r="J177" s="230">
        <v>32130</v>
      </c>
      <c r="K177" s="230">
        <v>33201</v>
      </c>
      <c r="L177" s="230">
        <v>32130</v>
      </c>
      <c r="M177" s="126">
        <v>33201</v>
      </c>
      <c r="N177" s="126">
        <v>0</v>
      </c>
      <c r="O177" s="126">
        <v>0</v>
      </c>
      <c r="P177" s="126">
        <v>0</v>
      </c>
      <c r="Q177" s="126">
        <v>0</v>
      </c>
      <c r="R177" s="128">
        <v>0</v>
      </c>
    </row>
    <row r="178" spans="2:18" x14ac:dyDescent="0.25">
      <c r="B178" s="232">
        <v>5</v>
      </c>
      <c r="C178" s="454" t="s">
        <v>74</v>
      </c>
      <c r="D178" s="188">
        <v>71.400000000000006</v>
      </c>
      <c r="E178" s="114">
        <v>1</v>
      </c>
      <c r="F178" s="184">
        <v>15136.800000000001</v>
      </c>
      <c r="G178" s="116">
        <v>2213.4</v>
      </c>
      <c r="H178" s="116">
        <v>1999.2000000000003</v>
      </c>
      <c r="I178" s="116">
        <v>2213.4</v>
      </c>
      <c r="J178" s="116">
        <v>2142</v>
      </c>
      <c r="K178" s="116">
        <v>2213.4</v>
      </c>
      <c r="L178" s="116">
        <v>2142</v>
      </c>
      <c r="M178" s="116">
        <v>2213.4</v>
      </c>
      <c r="N178" s="116">
        <v>0</v>
      </c>
      <c r="O178" s="116">
        <v>0</v>
      </c>
      <c r="P178" s="116">
        <v>0</v>
      </c>
      <c r="Q178" s="116">
        <v>0</v>
      </c>
      <c r="R178" s="118">
        <v>0</v>
      </c>
    </row>
    <row r="179" spans="2:18" x14ac:dyDescent="0.25">
      <c r="B179" s="232">
        <v>5</v>
      </c>
      <c r="C179" s="454" t="s">
        <v>89</v>
      </c>
      <c r="D179" s="188">
        <v>72.540000000000006</v>
      </c>
      <c r="E179" s="114">
        <v>4</v>
      </c>
      <c r="F179" s="184">
        <v>61513.920000000006</v>
      </c>
      <c r="G179" s="208">
        <v>8994.9600000000009</v>
      </c>
      <c r="H179" s="229">
        <v>8124.4800000000005</v>
      </c>
      <c r="I179" s="208">
        <v>8994.9600000000009</v>
      </c>
      <c r="J179" s="208">
        <v>8704.8000000000011</v>
      </c>
      <c r="K179" s="208">
        <v>8994.9600000000009</v>
      </c>
      <c r="L179" s="208">
        <v>8704.8000000000011</v>
      </c>
      <c r="M179" s="116">
        <v>8994.9600000000009</v>
      </c>
      <c r="N179" s="116">
        <v>0</v>
      </c>
      <c r="O179" s="116">
        <v>0</v>
      </c>
      <c r="P179" s="116">
        <v>0</v>
      </c>
      <c r="Q179" s="116">
        <v>0</v>
      </c>
      <c r="R179" s="118">
        <v>0</v>
      </c>
    </row>
    <row r="180" spans="2:18" x14ac:dyDescent="0.25">
      <c r="B180" s="232">
        <v>6</v>
      </c>
      <c r="C180" s="454" t="s">
        <v>100</v>
      </c>
      <c r="D180" s="188">
        <v>73.59</v>
      </c>
      <c r="E180" s="114">
        <v>1</v>
      </c>
      <c r="F180" s="184">
        <v>15601.08</v>
      </c>
      <c r="G180" s="208">
        <v>2281.29</v>
      </c>
      <c r="H180" s="229">
        <v>2060.52</v>
      </c>
      <c r="I180" s="208">
        <v>2281.29</v>
      </c>
      <c r="J180" s="208">
        <v>2207.7000000000003</v>
      </c>
      <c r="K180" s="208">
        <v>2281.29</v>
      </c>
      <c r="L180" s="208">
        <v>2207.7000000000003</v>
      </c>
      <c r="M180" s="116">
        <v>2281.29</v>
      </c>
      <c r="N180" s="116">
        <v>0</v>
      </c>
      <c r="O180" s="116">
        <v>0</v>
      </c>
      <c r="P180" s="116">
        <v>0</v>
      </c>
      <c r="Q180" s="116">
        <v>0</v>
      </c>
      <c r="R180" s="118">
        <v>0</v>
      </c>
    </row>
    <row r="181" spans="2:18" x14ac:dyDescent="0.25">
      <c r="B181" s="232">
        <v>7</v>
      </c>
      <c r="C181" s="454" t="s">
        <v>101</v>
      </c>
      <c r="D181" s="188">
        <v>77.59</v>
      </c>
      <c r="E181" s="114">
        <v>2</v>
      </c>
      <c r="F181" s="184">
        <v>32898.160000000003</v>
      </c>
      <c r="G181" s="208">
        <v>4810.58</v>
      </c>
      <c r="H181" s="229">
        <v>4345.04</v>
      </c>
      <c r="I181" s="208">
        <v>4810.58</v>
      </c>
      <c r="J181" s="208">
        <v>4655.4000000000005</v>
      </c>
      <c r="K181" s="208">
        <v>4810.58</v>
      </c>
      <c r="L181" s="208">
        <v>4655.4000000000005</v>
      </c>
      <c r="M181" s="116">
        <v>4810.58</v>
      </c>
      <c r="N181" s="116">
        <v>0</v>
      </c>
      <c r="O181" s="116">
        <v>0</v>
      </c>
      <c r="P181" s="116">
        <v>0</v>
      </c>
      <c r="Q181" s="116">
        <v>0</v>
      </c>
      <c r="R181" s="118">
        <v>0</v>
      </c>
    </row>
    <row r="182" spans="2:18" x14ac:dyDescent="0.25">
      <c r="B182" s="232">
        <v>8</v>
      </c>
      <c r="C182" s="454" t="s">
        <v>19</v>
      </c>
      <c r="D182" s="188">
        <v>71.400000000000006</v>
      </c>
      <c r="E182" s="114">
        <v>16</v>
      </c>
      <c r="F182" s="184">
        <v>242188.80000000002</v>
      </c>
      <c r="G182" s="208">
        <v>35414.400000000001</v>
      </c>
      <c r="H182" s="229">
        <v>31987.200000000004</v>
      </c>
      <c r="I182" s="208">
        <v>35414.400000000001</v>
      </c>
      <c r="J182" s="208">
        <v>34272</v>
      </c>
      <c r="K182" s="208">
        <v>35414.400000000001</v>
      </c>
      <c r="L182" s="208">
        <v>34272</v>
      </c>
      <c r="M182" s="116">
        <v>35414.400000000001</v>
      </c>
      <c r="N182" s="116">
        <v>0</v>
      </c>
      <c r="O182" s="116">
        <v>0</v>
      </c>
      <c r="P182" s="116">
        <v>0</v>
      </c>
      <c r="Q182" s="116">
        <v>0</v>
      </c>
      <c r="R182" s="118">
        <v>0</v>
      </c>
    </row>
    <row r="183" spans="2:18" x14ac:dyDescent="0.25">
      <c r="B183" s="232">
        <v>9</v>
      </c>
      <c r="C183" s="454" t="s">
        <v>39</v>
      </c>
      <c r="D183" s="188">
        <v>75.64</v>
      </c>
      <c r="E183" s="114">
        <v>4</v>
      </c>
      <c r="F183" s="184">
        <v>64142.720000000001</v>
      </c>
      <c r="G183" s="208">
        <v>9379.36</v>
      </c>
      <c r="H183" s="229">
        <v>8471.68</v>
      </c>
      <c r="I183" s="208">
        <v>9379.36</v>
      </c>
      <c r="J183" s="208">
        <v>9076.7999999999993</v>
      </c>
      <c r="K183" s="208">
        <v>9379.36</v>
      </c>
      <c r="L183" s="208">
        <v>9076.7999999999993</v>
      </c>
      <c r="M183" s="116">
        <v>9379.36</v>
      </c>
      <c r="N183" s="116">
        <v>0</v>
      </c>
      <c r="O183" s="116">
        <v>0</v>
      </c>
      <c r="P183" s="116">
        <v>0</v>
      </c>
      <c r="Q183" s="116">
        <v>0</v>
      </c>
      <c r="R183" s="118">
        <v>0</v>
      </c>
    </row>
    <row r="184" spans="2:18" x14ac:dyDescent="0.25">
      <c r="B184" s="232">
        <v>10</v>
      </c>
      <c r="C184" s="454" t="s">
        <v>36</v>
      </c>
      <c r="D184" s="188">
        <v>71.400000000000006</v>
      </c>
      <c r="E184" s="114">
        <v>2</v>
      </c>
      <c r="F184" s="184">
        <v>30273.600000000002</v>
      </c>
      <c r="G184" s="208">
        <v>4426.8</v>
      </c>
      <c r="H184" s="229">
        <v>3998.4000000000005</v>
      </c>
      <c r="I184" s="208">
        <v>4426.8</v>
      </c>
      <c r="J184" s="208">
        <v>4284</v>
      </c>
      <c r="K184" s="208">
        <v>4426.8</v>
      </c>
      <c r="L184" s="208">
        <v>4284</v>
      </c>
      <c r="M184" s="116">
        <v>4426.8</v>
      </c>
      <c r="N184" s="116">
        <v>0</v>
      </c>
      <c r="O184" s="116">
        <v>0</v>
      </c>
      <c r="P184" s="116">
        <v>0</v>
      </c>
      <c r="Q184" s="116">
        <v>0</v>
      </c>
      <c r="R184" s="118">
        <v>0</v>
      </c>
    </row>
    <row r="185" spans="2:18" x14ac:dyDescent="0.25">
      <c r="B185" s="232">
        <v>11</v>
      </c>
      <c r="C185" s="454" t="s">
        <v>62</v>
      </c>
      <c r="D185" s="188">
        <v>78.25</v>
      </c>
      <c r="E185" s="114">
        <v>2</v>
      </c>
      <c r="F185" s="184">
        <v>33178</v>
      </c>
      <c r="G185" s="208">
        <v>4851.5</v>
      </c>
      <c r="H185" s="229">
        <v>4382</v>
      </c>
      <c r="I185" s="208">
        <v>4851.5</v>
      </c>
      <c r="J185" s="208">
        <v>4695</v>
      </c>
      <c r="K185" s="208">
        <v>4851.5</v>
      </c>
      <c r="L185" s="208">
        <v>4695</v>
      </c>
      <c r="M185" s="116">
        <v>4851.5</v>
      </c>
      <c r="N185" s="116">
        <v>0</v>
      </c>
      <c r="O185" s="116">
        <v>0</v>
      </c>
      <c r="P185" s="116">
        <v>0</v>
      </c>
      <c r="Q185" s="116">
        <v>0</v>
      </c>
      <c r="R185" s="118">
        <v>0</v>
      </c>
    </row>
    <row r="186" spans="2:18" x14ac:dyDescent="0.25">
      <c r="B186" s="232">
        <v>12</v>
      </c>
      <c r="C186" s="454" t="s">
        <v>86</v>
      </c>
      <c r="D186" s="188">
        <v>71.400000000000006</v>
      </c>
      <c r="E186" s="114">
        <v>8</v>
      </c>
      <c r="F186" s="184">
        <v>121094.40000000001</v>
      </c>
      <c r="G186" s="208">
        <v>17707.2</v>
      </c>
      <c r="H186" s="229">
        <v>15993.600000000002</v>
      </c>
      <c r="I186" s="208">
        <v>17707.2</v>
      </c>
      <c r="J186" s="208">
        <v>17136</v>
      </c>
      <c r="K186" s="208">
        <v>17707.2</v>
      </c>
      <c r="L186" s="208">
        <v>17136</v>
      </c>
      <c r="M186" s="116">
        <v>17707.2</v>
      </c>
      <c r="N186" s="116">
        <v>0</v>
      </c>
      <c r="O186" s="116">
        <v>0</v>
      </c>
      <c r="P186" s="116">
        <v>0</v>
      </c>
      <c r="Q186" s="116">
        <v>0</v>
      </c>
      <c r="R186" s="118">
        <v>0</v>
      </c>
    </row>
    <row r="187" spans="2:18" x14ac:dyDescent="0.25">
      <c r="B187" s="232">
        <v>13</v>
      </c>
      <c r="C187" s="454" t="s">
        <v>80</v>
      </c>
      <c r="D187" s="188">
        <v>72.540000000000006</v>
      </c>
      <c r="E187" s="114">
        <v>3</v>
      </c>
      <c r="F187" s="184">
        <v>46135.44</v>
      </c>
      <c r="G187" s="208">
        <v>6746.22</v>
      </c>
      <c r="H187" s="229">
        <v>6093.3600000000006</v>
      </c>
      <c r="I187" s="208">
        <v>6746.22</v>
      </c>
      <c r="J187" s="208">
        <v>6528.6</v>
      </c>
      <c r="K187" s="208">
        <v>6746.22</v>
      </c>
      <c r="L187" s="208">
        <v>6528.6</v>
      </c>
      <c r="M187" s="116">
        <v>6746.22</v>
      </c>
      <c r="N187" s="116">
        <v>0</v>
      </c>
      <c r="O187" s="116">
        <v>0</v>
      </c>
      <c r="P187" s="116">
        <v>0</v>
      </c>
      <c r="Q187" s="116">
        <v>0</v>
      </c>
      <c r="R187" s="118">
        <v>0</v>
      </c>
    </row>
    <row r="188" spans="2:18" ht="26.25" x14ac:dyDescent="0.25">
      <c r="B188" s="232">
        <v>14</v>
      </c>
      <c r="C188" s="454" t="s">
        <v>65</v>
      </c>
      <c r="D188" s="188">
        <v>75.64</v>
      </c>
      <c r="E188" s="114">
        <v>1</v>
      </c>
      <c r="F188" s="184">
        <v>16035.68</v>
      </c>
      <c r="G188" s="208">
        <v>2344.84</v>
      </c>
      <c r="H188" s="229">
        <v>2117.92</v>
      </c>
      <c r="I188" s="208">
        <v>2344.84</v>
      </c>
      <c r="J188" s="208">
        <v>2269.1999999999998</v>
      </c>
      <c r="K188" s="208">
        <v>2344.84</v>
      </c>
      <c r="L188" s="208">
        <v>2269.1999999999998</v>
      </c>
      <c r="M188" s="116">
        <v>2344.84</v>
      </c>
      <c r="N188" s="116">
        <v>0</v>
      </c>
      <c r="O188" s="116">
        <v>0</v>
      </c>
      <c r="P188" s="116">
        <v>0</v>
      </c>
      <c r="Q188" s="116">
        <v>0</v>
      </c>
      <c r="R188" s="118">
        <v>0</v>
      </c>
    </row>
    <row r="189" spans="2:18" x14ac:dyDescent="0.25">
      <c r="B189" s="232">
        <v>15</v>
      </c>
      <c r="C189" s="454" t="s">
        <v>61</v>
      </c>
      <c r="D189" s="188">
        <v>80.86</v>
      </c>
      <c r="E189" s="114">
        <v>2</v>
      </c>
      <c r="F189" s="184">
        <v>34284.639999999999</v>
      </c>
      <c r="G189" s="208">
        <v>5013.32</v>
      </c>
      <c r="H189" s="229">
        <v>4528.16</v>
      </c>
      <c r="I189" s="208">
        <v>5013.32</v>
      </c>
      <c r="J189" s="208">
        <v>4851.6000000000004</v>
      </c>
      <c r="K189" s="208">
        <v>5013.32</v>
      </c>
      <c r="L189" s="208">
        <v>4851.6000000000004</v>
      </c>
      <c r="M189" s="116">
        <v>5013.32</v>
      </c>
      <c r="N189" s="116">
        <v>0</v>
      </c>
      <c r="O189" s="116">
        <v>0</v>
      </c>
      <c r="P189" s="116">
        <v>0</v>
      </c>
      <c r="Q189" s="116">
        <v>0</v>
      </c>
      <c r="R189" s="118">
        <v>0</v>
      </c>
    </row>
    <row r="190" spans="2:18" x14ac:dyDescent="0.25">
      <c r="B190" s="232"/>
      <c r="C190" s="451" t="s">
        <v>51</v>
      </c>
      <c r="D190" s="113"/>
      <c r="E190" s="114"/>
      <c r="F190" s="116">
        <v>739530.67999999993</v>
      </c>
      <c r="G190" s="149"/>
      <c r="H190" s="117"/>
      <c r="I190" s="116"/>
      <c r="J190" s="119"/>
      <c r="K190" s="119"/>
      <c r="L190" s="116"/>
      <c r="M190" s="116"/>
      <c r="N190" s="116"/>
      <c r="O190" s="116"/>
      <c r="P190" s="116"/>
      <c r="Q190" s="116"/>
      <c r="R190" s="118">
        <v>739530.67999999993</v>
      </c>
    </row>
    <row r="191" spans="2:18" x14ac:dyDescent="0.25">
      <c r="B191" s="137"/>
      <c r="C191" s="451"/>
      <c r="D191" s="113"/>
      <c r="E191" s="114"/>
      <c r="F191" s="116"/>
      <c r="G191" s="119"/>
      <c r="H191" s="117"/>
      <c r="I191" s="116"/>
      <c r="J191" s="119"/>
      <c r="K191" s="119"/>
      <c r="L191" s="116"/>
      <c r="M191" s="116"/>
      <c r="N191" s="116"/>
      <c r="O191" s="116"/>
      <c r="P191" s="116"/>
      <c r="Q191" s="116"/>
      <c r="R191" s="157"/>
    </row>
    <row r="192" spans="2:18" ht="33" customHeight="1" x14ac:dyDescent="0.25">
      <c r="B192" s="232"/>
      <c r="C192" s="594" t="s">
        <v>102</v>
      </c>
      <c r="D192" s="594"/>
      <c r="E192" s="191">
        <v>23</v>
      </c>
      <c r="F192" s="152">
        <v>316185</v>
      </c>
      <c r="G192" s="152">
        <v>51307.48000000001</v>
      </c>
      <c r="H192" s="152">
        <v>46342.240000000005</v>
      </c>
      <c r="I192" s="152">
        <v>51307.48000000001</v>
      </c>
      <c r="J192" s="152">
        <v>0</v>
      </c>
      <c r="K192" s="152">
        <v>0</v>
      </c>
      <c r="L192" s="152">
        <v>0</v>
      </c>
      <c r="M192" s="152">
        <v>0</v>
      </c>
      <c r="N192" s="152">
        <v>0</v>
      </c>
      <c r="O192" s="152">
        <v>0</v>
      </c>
      <c r="P192" s="152">
        <v>0</v>
      </c>
      <c r="Q192" s="152">
        <v>0</v>
      </c>
      <c r="R192" s="153">
        <v>167227.79999999999</v>
      </c>
    </row>
    <row r="193" spans="2:18" x14ac:dyDescent="0.25">
      <c r="B193" s="137"/>
      <c r="C193" s="455"/>
      <c r="D193" s="455"/>
      <c r="E193" s="233" t="s">
        <v>59</v>
      </c>
      <c r="F193" s="175">
        <v>0</v>
      </c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6"/>
    </row>
    <row r="194" spans="2:18" x14ac:dyDescent="0.25">
      <c r="B194" s="232">
        <v>3</v>
      </c>
      <c r="C194" s="454" t="s">
        <v>69</v>
      </c>
      <c r="D194" s="188">
        <v>72.540000000000006</v>
      </c>
      <c r="E194" s="114">
        <v>2</v>
      </c>
      <c r="F194" s="184">
        <v>13057.2</v>
      </c>
      <c r="G194" s="116">
        <v>4497.4800000000005</v>
      </c>
      <c r="H194" s="117">
        <v>4062.2400000000002</v>
      </c>
      <c r="I194" s="116">
        <v>4497.4800000000005</v>
      </c>
      <c r="J194" s="184">
        <v>0</v>
      </c>
      <c r="K194" s="116">
        <v>0</v>
      </c>
      <c r="L194" s="116">
        <v>0</v>
      </c>
      <c r="M194" s="116">
        <v>0</v>
      </c>
      <c r="N194" s="116">
        <v>0</v>
      </c>
      <c r="O194" s="116">
        <v>0</v>
      </c>
      <c r="P194" s="116">
        <v>0</v>
      </c>
      <c r="Q194" s="116">
        <v>0</v>
      </c>
      <c r="R194" s="118">
        <v>0</v>
      </c>
    </row>
    <row r="195" spans="2:18" x14ac:dyDescent="0.25">
      <c r="B195" s="232">
        <v>2</v>
      </c>
      <c r="C195" s="454" t="s">
        <v>60</v>
      </c>
      <c r="D195" s="188">
        <v>71.400000000000006</v>
      </c>
      <c r="E195" s="114">
        <v>14</v>
      </c>
      <c r="F195" s="184">
        <v>89964</v>
      </c>
      <c r="G195" s="116">
        <v>30987.600000000006</v>
      </c>
      <c r="H195" s="117">
        <v>27988.800000000003</v>
      </c>
      <c r="I195" s="116">
        <v>30987.600000000006</v>
      </c>
      <c r="J195" s="184">
        <v>0</v>
      </c>
      <c r="K195" s="116">
        <v>0</v>
      </c>
      <c r="L195" s="116">
        <v>0</v>
      </c>
      <c r="M195" s="116">
        <v>0</v>
      </c>
      <c r="N195" s="116">
        <v>0</v>
      </c>
      <c r="O195" s="116">
        <v>0</v>
      </c>
      <c r="P195" s="116">
        <v>0</v>
      </c>
      <c r="Q195" s="116">
        <v>0</v>
      </c>
      <c r="R195" s="118">
        <v>0</v>
      </c>
    </row>
    <row r="196" spans="2:18" x14ac:dyDescent="0.25">
      <c r="B196" s="232">
        <v>3</v>
      </c>
      <c r="C196" s="454" t="s">
        <v>19</v>
      </c>
      <c r="D196" s="188">
        <v>71.400000000000006</v>
      </c>
      <c r="E196" s="114">
        <v>2</v>
      </c>
      <c r="F196" s="184">
        <v>12852.000000000002</v>
      </c>
      <c r="G196" s="116">
        <v>4426.8</v>
      </c>
      <c r="H196" s="117">
        <v>3998.4000000000005</v>
      </c>
      <c r="I196" s="116">
        <v>4426.8</v>
      </c>
      <c r="J196" s="184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v>0</v>
      </c>
      <c r="P196" s="116">
        <v>0</v>
      </c>
      <c r="Q196" s="116">
        <v>0</v>
      </c>
      <c r="R196" s="118">
        <v>0</v>
      </c>
    </row>
    <row r="197" spans="2:18" x14ac:dyDescent="0.25">
      <c r="B197" s="232">
        <v>2</v>
      </c>
      <c r="C197" s="454" t="s">
        <v>103</v>
      </c>
      <c r="D197" s="188">
        <v>80.86</v>
      </c>
      <c r="E197" s="114">
        <v>1</v>
      </c>
      <c r="F197" s="184">
        <v>7277.4</v>
      </c>
      <c r="G197" s="116">
        <v>2506.66</v>
      </c>
      <c r="H197" s="117">
        <v>2264.08</v>
      </c>
      <c r="I197" s="116">
        <v>2506.66</v>
      </c>
      <c r="J197" s="184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v>0</v>
      </c>
      <c r="P197" s="116">
        <v>0</v>
      </c>
      <c r="Q197" s="116">
        <v>0</v>
      </c>
      <c r="R197" s="118">
        <v>0</v>
      </c>
    </row>
    <row r="198" spans="2:18" x14ac:dyDescent="0.25">
      <c r="B198" s="232">
        <v>2</v>
      </c>
      <c r="C198" s="454" t="s">
        <v>43</v>
      </c>
      <c r="D198" s="188">
        <v>72.540000000000006</v>
      </c>
      <c r="E198" s="114">
        <v>1</v>
      </c>
      <c r="F198" s="184">
        <v>6528.6</v>
      </c>
      <c r="G198" s="116">
        <v>2248.7400000000002</v>
      </c>
      <c r="H198" s="117">
        <v>2031.1200000000001</v>
      </c>
      <c r="I198" s="116">
        <v>2248.7400000000002</v>
      </c>
      <c r="J198" s="184">
        <v>0</v>
      </c>
      <c r="K198" s="116">
        <v>0</v>
      </c>
      <c r="L198" s="116">
        <v>0</v>
      </c>
      <c r="M198" s="116">
        <v>0</v>
      </c>
      <c r="N198" s="116">
        <v>0</v>
      </c>
      <c r="O198" s="116">
        <v>0</v>
      </c>
      <c r="P198" s="116">
        <v>0</v>
      </c>
      <c r="Q198" s="116">
        <v>0</v>
      </c>
      <c r="R198" s="118">
        <v>0</v>
      </c>
    </row>
    <row r="199" spans="2:18" x14ac:dyDescent="0.25">
      <c r="B199" s="232">
        <v>5</v>
      </c>
      <c r="C199" s="454" t="s">
        <v>86</v>
      </c>
      <c r="D199" s="188">
        <v>71.400000000000006</v>
      </c>
      <c r="E199" s="114">
        <v>3</v>
      </c>
      <c r="F199" s="184">
        <v>19278</v>
      </c>
      <c r="G199" s="184">
        <v>6640.2000000000007</v>
      </c>
      <c r="H199" s="210">
        <v>5997.6</v>
      </c>
      <c r="I199" s="184">
        <v>6640.2000000000007</v>
      </c>
      <c r="J199" s="184">
        <v>0</v>
      </c>
      <c r="K199" s="116">
        <v>0</v>
      </c>
      <c r="L199" s="116">
        <v>0</v>
      </c>
      <c r="M199" s="116">
        <v>0</v>
      </c>
      <c r="N199" s="116">
        <v>0</v>
      </c>
      <c r="O199" s="116">
        <v>0</v>
      </c>
      <c r="P199" s="116">
        <v>0</v>
      </c>
      <c r="Q199" s="116">
        <v>0</v>
      </c>
      <c r="R199" s="118">
        <v>0</v>
      </c>
    </row>
    <row r="200" spans="2:18" x14ac:dyDescent="0.25">
      <c r="B200" s="137"/>
      <c r="C200" s="451" t="s">
        <v>51</v>
      </c>
      <c r="D200" s="113"/>
      <c r="E200" s="114"/>
      <c r="F200" s="184">
        <v>167227.79999999999</v>
      </c>
      <c r="G200" s="149"/>
      <c r="H200" s="117"/>
      <c r="I200" s="116"/>
      <c r="J200" s="116"/>
      <c r="K200" s="116"/>
      <c r="L200" s="116"/>
      <c r="M200" s="116"/>
      <c r="N200" s="116"/>
      <c r="O200" s="116"/>
      <c r="P200" s="116"/>
      <c r="Q200" s="116"/>
      <c r="R200" s="185">
        <v>167227.79999999999</v>
      </c>
    </row>
    <row r="201" spans="2:18" x14ac:dyDescent="0.25">
      <c r="B201" s="137"/>
      <c r="C201" s="451"/>
      <c r="D201" s="113"/>
      <c r="E201" s="114"/>
      <c r="F201" s="116"/>
      <c r="G201" s="116"/>
      <c r="H201" s="117"/>
      <c r="I201" s="116"/>
      <c r="J201" s="116"/>
      <c r="K201" s="116"/>
      <c r="L201" s="116"/>
      <c r="M201" s="116"/>
      <c r="N201" s="116"/>
      <c r="O201" s="116"/>
      <c r="P201" s="116"/>
      <c r="Q201" s="116"/>
      <c r="R201" s="118"/>
    </row>
    <row r="202" spans="2:18" ht="30.75" customHeight="1" x14ac:dyDescent="0.25">
      <c r="B202" s="137"/>
      <c r="C202" s="595" t="s">
        <v>104</v>
      </c>
      <c r="D202" s="595"/>
      <c r="E202" s="191">
        <v>1</v>
      </c>
      <c r="F202" s="152">
        <v>26061</v>
      </c>
      <c r="G202" s="152">
        <v>2213.4</v>
      </c>
      <c r="H202" s="152">
        <v>1999.2000000000003</v>
      </c>
      <c r="I202" s="152">
        <v>2213.4</v>
      </c>
      <c r="J202" s="152">
        <v>2142</v>
      </c>
      <c r="K202" s="152">
        <v>2213.4</v>
      </c>
      <c r="L202" s="152">
        <v>2142</v>
      </c>
      <c r="M202" s="152">
        <v>2213.4</v>
      </c>
      <c r="N202" s="152">
        <v>0</v>
      </c>
      <c r="O202" s="152">
        <v>0</v>
      </c>
      <c r="P202" s="152">
        <v>0</v>
      </c>
      <c r="Q202" s="152">
        <v>0</v>
      </c>
      <c r="R202" s="153">
        <v>10924.199999999999</v>
      </c>
    </row>
    <row r="203" spans="2:18" x14ac:dyDescent="0.25">
      <c r="B203" s="137">
        <v>1</v>
      </c>
      <c r="C203" s="451" t="s">
        <v>60</v>
      </c>
      <c r="D203" s="113">
        <v>71.400000000000006</v>
      </c>
      <c r="E203" s="114">
        <v>1</v>
      </c>
      <c r="F203" s="116">
        <v>15136.800000000001</v>
      </c>
      <c r="G203" s="116">
        <v>2213.4</v>
      </c>
      <c r="H203" s="117">
        <v>1999.2000000000003</v>
      </c>
      <c r="I203" s="116">
        <v>2213.4</v>
      </c>
      <c r="J203" s="116">
        <v>2142</v>
      </c>
      <c r="K203" s="116">
        <v>2213.4</v>
      </c>
      <c r="L203" s="116">
        <v>2142</v>
      </c>
      <c r="M203" s="116">
        <v>2213.4</v>
      </c>
      <c r="N203" s="116">
        <v>0</v>
      </c>
      <c r="O203" s="116">
        <v>0</v>
      </c>
      <c r="P203" s="116">
        <v>0</v>
      </c>
      <c r="Q203" s="116">
        <v>0</v>
      </c>
      <c r="R203" s="118">
        <v>0</v>
      </c>
    </row>
    <row r="204" spans="2:18" x14ac:dyDescent="0.25">
      <c r="B204" s="137"/>
      <c r="C204" s="451" t="s">
        <v>51</v>
      </c>
      <c r="D204" s="113"/>
      <c r="E204" s="114"/>
      <c r="F204" s="184">
        <v>10924.199999999999</v>
      </c>
      <c r="G204" s="149"/>
      <c r="H204" s="117"/>
      <c r="I204" s="116"/>
      <c r="J204" s="116"/>
      <c r="K204" s="116"/>
      <c r="L204" s="116"/>
      <c r="M204" s="116"/>
      <c r="N204" s="116"/>
      <c r="O204" s="116"/>
      <c r="P204" s="116"/>
      <c r="Q204" s="116"/>
      <c r="R204" s="118">
        <v>10924.199999999999</v>
      </c>
    </row>
    <row r="205" spans="2:18" x14ac:dyDescent="0.25">
      <c r="B205" s="137"/>
      <c r="C205" s="451"/>
      <c r="D205" s="113"/>
      <c r="E205" s="114"/>
      <c r="F205" s="116"/>
      <c r="G205" s="116"/>
      <c r="H205" s="117"/>
      <c r="I205" s="116"/>
      <c r="J205" s="116"/>
      <c r="K205" s="116"/>
      <c r="L205" s="116"/>
      <c r="M205" s="116"/>
      <c r="N205" s="116"/>
      <c r="O205" s="116"/>
      <c r="P205" s="116"/>
      <c r="Q205" s="116"/>
      <c r="R205" s="118"/>
    </row>
    <row r="206" spans="2:18" ht="30" customHeight="1" x14ac:dyDescent="0.25">
      <c r="B206" s="137"/>
      <c r="C206" s="595" t="s">
        <v>105</v>
      </c>
      <c r="D206" s="595"/>
      <c r="E206" s="191">
        <v>1</v>
      </c>
      <c r="F206" s="152">
        <v>26061</v>
      </c>
      <c r="G206" s="152">
        <v>2213.4</v>
      </c>
      <c r="H206" s="152">
        <v>1999.2000000000003</v>
      </c>
      <c r="I206" s="152">
        <v>2213.4</v>
      </c>
      <c r="J206" s="152">
        <v>2142</v>
      </c>
      <c r="K206" s="152">
        <v>2213.4</v>
      </c>
      <c r="L206" s="152">
        <v>2142</v>
      </c>
      <c r="M206" s="152">
        <v>2213.4</v>
      </c>
      <c r="N206" s="152">
        <v>0</v>
      </c>
      <c r="O206" s="152">
        <v>0</v>
      </c>
      <c r="P206" s="152">
        <v>0</v>
      </c>
      <c r="Q206" s="152">
        <v>0</v>
      </c>
      <c r="R206" s="153">
        <v>10924.199999999999</v>
      </c>
    </row>
    <row r="207" spans="2:18" x14ac:dyDescent="0.25">
      <c r="B207" s="137">
        <v>1</v>
      </c>
      <c r="C207" s="451" t="s">
        <v>79</v>
      </c>
      <c r="D207" s="113">
        <v>71.400000000000006</v>
      </c>
      <c r="E207" s="114">
        <v>1</v>
      </c>
      <c r="F207" s="116">
        <v>15136.800000000001</v>
      </c>
      <c r="G207" s="116">
        <v>2213.4</v>
      </c>
      <c r="H207" s="117">
        <v>1999.2000000000003</v>
      </c>
      <c r="I207" s="116">
        <v>2213.4</v>
      </c>
      <c r="J207" s="116">
        <v>2142</v>
      </c>
      <c r="K207" s="116">
        <v>2213.4</v>
      </c>
      <c r="L207" s="116">
        <v>2142</v>
      </c>
      <c r="M207" s="116">
        <v>2213.4</v>
      </c>
      <c r="N207" s="116">
        <v>0</v>
      </c>
      <c r="O207" s="116">
        <v>0</v>
      </c>
      <c r="P207" s="116">
        <v>0</v>
      </c>
      <c r="Q207" s="116">
        <v>0</v>
      </c>
      <c r="R207" s="118">
        <v>0</v>
      </c>
    </row>
    <row r="208" spans="2:18" x14ac:dyDescent="0.25">
      <c r="B208" s="137"/>
      <c r="C208" s="451" t="s">
        <v>51</v>
      </c>
      <c r="D208" s="113"/>
      <c r="E208" s="114"/>
      <c r="F208" s="184">
        <v>10924.199999999999</v>
      </c>
      <c r="G208" s="149"/>
      <c r="H208" s="117"/>
      <c r="I208" s="116"/>
      <c r="J208" s="116"/>
      <c r="K208" s="116"/>
      <c r="L208" s="116"/>
      <c r="M208" s="116"/>
      <c r="N208" s="116"/>
      <c r="O208" s="116"/>
      <c r="P208" s="116"/>
      <c r="Q208" s="116"/>
      <c r="R208" s="118">
        <v>10924.199999999999</v>
      </c>
    </row>
    <row r="209" spans="2:18" x14ac:dyDescent="0.25">
      <c r="B209" s="137"/>
      <c r="C209" s="451"/>
      <c r="D209" s="113"/>
      <c r="E209" s="114"/>
      <c r="F209" s="116"/>
      <c r="G209" s="116"/>
      <c r="H209" s="117"/>
      <c r="I209" s="116"/>
      <c r="J209" s="116"/>
      <c r="K209" s="116"/>
      <c r="L209" s="116"/>
      <c r="M209" s="116"/>
      <c r="N209" s="116"/>
      <c r="O209" s="116"/>
      <c r="P209" s="116"/>
      <c r="Q209" s="116"/>
      <c r="R209" s="118"/>
    </row>
    <row r="210" spans="2:18" x14ac:dyDescent="0.25">
      <c r="B210" s="137"/>
      <c r="C210" s="493" t="s">
        <v>106</v>
      </c>
      <c r="D210" s="493"/>
      <c r="E210" s="191">
        <v>1</v>
      </c>
      <c r="F210" s="152">
        <v>26061</v>
      </c>
      <c r="G210" s="152">
        <v>2213.4</v>
      </c>
      <c r="H210" s="152">
        <v>1999.2000000000003</v>
      </c>
      <c r="I210" s="152">
        <v>2213.4</v>
      </c>
      <c r="J210" s="152">
        <v>2142</v>
      </c>
      <c r="K210" s="152">
        <v>2213.4</v>
      </c>
      <c r="L210" s="152">
        <v>2142</v>
      </c>
      <c r="M210" s="152">
        <v>2213.4</v>
      </c>
      <c r="N210" s="152">
        <v>0</v>
      </c>
      <c r="O210" s="152">
        <v>0</v>
      </c>
      <c r="P210" s="152">
        <v>0</v>
      </c>
      <c r="Q210" s="152">
        <v>0</v>
      </c>
      <c r="R210" s="153">
        <v>10924.199999999999</v>
      </c>
    </row>
    <row r="211" spans="2:18" x14ac:dyDescent="0.25">
      <c r="B211" s="137">
        <v>1</v>
      </c>
      <c r="C211" s="451" t="s">
        <v>60</v>
      </c>
      <c r="D211" s="113">
        <v>71.400000000000006</v>
      </c>
      <c r="E211" s="114">
        <v>1</v>
      </c>
      <c r="F211" s="116">
        <v>15136.800000000001</v>
      </c>
      <c r="G211" s="116">
        <v>2213.4</v>
      </c>
      <c r="H211" s="117">
        <v>1999.2000000000003</v>
      </c>
      <c r="I211" s="116">
        <v>2213.4</v>
      </c>
      <c r="J211" s="116">
        <v>2142</v>
      </c>
      <c r="K211" s="116">
        <v>2213.4</v>
      </c>
      <c r="L211" s="116">
        <v>2142</v>
      </c>
      <c r="M211" s="116">
        <v>2213.4</v>
      </c>
      <c r="N211" s="116">
        <v>0</v>
      </c>
      <c r="O211" s="116">
        <v>0</v>
      </c>
      <c r="P211" s="116">
        <v>0</v>
      </c>
      <c r="Q211" s="116">
        <v>0</v>
      </c>
      <c r="R211" s="118">
        <v>0</v>
      </c>
    </row>
    <row r="212" spans="2:18" x14ac:dyDescent="0.25">
      <c r="B212" s="137"/>
      <c r="C212" s="451" t="s">
        <v>51</v>
      </c>
      <c r="D212" s="113"/>
      <c r="E212" s="114"/>
      <c r="F212" s="184">
        <v>10924.199999999999</v>
      </c>
      <c r="G212" s="149"/>
      <c r="H212" s="117"/>
      <c r="I212" s="116"/>
      <c r="J212" s="116"/>
      <c r="K212" s="116"/>
      <c r="L212" s="116"/>
      <c r="M212" s="116"/>
      <c r="N212" s="116"/>
      <c r="O212" s="116"/>
      <c r="P212" s="116"/>
      <c r="Q212" s="116"/>
      <c r="R212" s="118">
        <v>10924.199999999999</v>
      </c>
    </row>
    <row r="213" spans="2:18" x14ac:dyDescent="0.25">
      <c r="B213" s="137"/>
      <c r="C213" s="451"/>
      <c r="D213" s="113"/>
      <c r="E213" s="114"/>
      <c r="F213" s="116"/>
      <c r="G213" s="116"/>
      <c r="H213" s="117"/>
      <c r="I213" s="116"/>
      <c r="J213" s="116"/>
      <c r="K213" s="116"/>
      <c r="L213" s="116"/>
      <c r="M213" s="116"/>
      <c r="N213" s="116"/>
      <c r="O213" s="116"/>
      <c r="P213" s="116"/>
      <c r="Q213" s="116"/>
      <c r="R213" s="118"/>
    </row>
    <row r="214" spans="2:18" ht="33" customHeight="1" x14ac:dyDescent="0.25">
      <c r="B214" s="137"/>
      <c r="C214" s="595" t="s">
        <v>107</v>
      </c>
      <c r="D214" s="595"/>
      <c r="E214" s="191">
        <v>4</v>
      </c>
      <c r="F214" s="152">
        <v>104244</v>
      </c>
      <c r="G214" s="152">
        <v>8853.6</v>
      </c>
      <c r="H214" s="152">
        <v>7996.8000000000011</v>
      </c>
      <c r="I214" s="152">
        <v>8853.6</v>
      </c>
      <c r="J214" s="152">
        <v>8568</v>
      </c>
      <c r="K214" s="152">
        <v>8853.6</v>
      </c>
      <c r="L214" s="152">
        <v>8568</v>
      </c>
      <c r="M214" s="152">
        <v>8853.6</v>
      </c>
      <c r="N214" s="152">
        <v>0</v>
      </c>
      <c r="O214" s="152">
        <v>0</v>
      </c>
      <c r="P214" s="152">
        <v>0</v>
      </c>
      <c r="Q214" s="152">
        <v>0</v>
      </c>
      <c r="R214" s="153">
        <v>43696.799999999996</v>
      </c>
    </row>
    <row r="215" spans="2:18" x14ac:dyDescent="0.25">
      <c r="B215" s="494"/>
      <c r="C215" s="495"/>
      <c r="D215" s="496"/>
      <c r="E215" s="453" t="s">
        <v>59</v>
      </c>
      <c r="F215" s="175">
        <v>0</v>
      </c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3"/>
    </row>
    <row r="216" spans="2:18" x14ac:dyDescent="0.25">
      <c r="B216" s="137">
        <v>1</v>
      </c>
      <c r="C216" s="451" t="s">
        <v>60</v>
      </c>
      <c r="D216" s="113">
        <v>71.400000000000006</v>
      </c>
      <c r="E216" s="114">
        <v>1</v>
      </c>
      <c r="F216" s="116">
        <v>15136.800000000001</v>
      </c>
      <c r="G216" s="116">
        <v>2213.4</v>
      </c>
      <c r="H216" s="117">
        <v>1999.2000000000003</v>
      </c>
      <c r="I216" s="116">
        <v>2213.4</v>
      </c>
      <c r="J216" s="116">
        <v>2142</v>
      </c>
      <c r="K216" s="116">
        <v>2213.4</v>
      </c>
      <c r="L216" s="116">
        <v>2142</v>
      </c>
      <c r="M216" s="116">
        <v>2213.4</v>
      </c>
      <c r="N216" s="116">
        <v>0</v>
      </c>
      <c r="O216" s="116">
        <v>0</v>
      </c>
      <c r="P216" s="116">
        <v>0</v>
      </c>
      <c r="Q216" s="116">
        <v>0</v>
      </c>
      <c r="R216" s="118">
        <v>0</v>
      </c>
    </row>
    <row r="217" spans="2:18" x14ac:dyDescent="0.25">
      <c r="B217" s="137">
        <v>2</v>
      </c>
      <c r="C217" s="451" t="s">
        <v>19</v>
      </c>
      <c r="D217" s="113">
        <v>71.400000000000006</v>
      </c>
      <c r="E217" s="114">
        <v>1</v>
      </c>
      <c r="F217" s="116">
        <v>15136.800000000001</v>
      </c>
      <c r="G217" s="116">
        <v>2213.4</v>
      </c>
      <c r="H217" s="117">
        <v>1999.2000000000003</v>
      </c>
      <c r="I217" s="116">
        <v>2213.4</v>
      </c>
      <c r="J217" s="116">
        <v>2142</v>
      </c>
      <c r="K217" s="116">
        <v>2213.4</v>
      </c>
      <c r="L217" s="116">
        <v>2142</v>
      </c>
      <c r="M217" s="116">
        <v>2213.4</v>
      </c>
      <c r="N217" s="116">
        <v>0</v>
      </c>
      <c r="O217" s="116">
        <v>0</v>
      </c>
      <c r="P217" s="116">
        <v>0</v>
      </c>
      <c r="Q217" s="116">
        <v>0</v>
      </c>
      <c r="R217" s="118">
        <v>0</v>
      </c>
    </row>
    <row r="218" spans="2:18" x14ac:dyDescent="0.25">
      <c r="B218" s="137">
        <v>3</v>
      </c>
      <c r="C218" s="451" t="s">
        <v>36</v>
      </c>
      <c r="D218" s="113">
        <v>71.400000000000006</v>
      </c>
      <c r="E218" s="114">
        <v>1</v>
      </c>
      <c r="F218" s="116">
        <v>15136.800000000001</v>
      </c>
      <c r="G218" s="116">
        <v>2213.4</v>
      </c>
      <c r="H218" s="117">
        <v>1999.2000000000003</v>
      </c>
      <c r="I218" s="116">
        <v>2213.4</v>
      </c>
      <c r="J218" s="116">
        <v>2142</v>
      </c>
      <c r="K218" s="116">
        <v>2213.4</v>
      </c>
      <c r="L218" s="116">
        <v>2142</v>
      </c>
      <c r="M218" s="116">
        <v>2213.4</v>
      </c>
      <c r="N218" s="116">
        <v>0</v>
      </c>
      <c r="O218" s="116">
        <v>0</v>
      </c>
      <c r="P218" s="116">
        <v>0</v>
      </c>
      <c r="Q218" s="116">
        <v>0</v>
      </c>
      <c r="R218" s="118">
        <v>0</v>
      </c>
    </row>
    <row r="219" spans="2:18" x14ac:dyDescent="0.25">
      <c r="B219" s="137">
        <v>4</v>
      </c>
      <c r="C219" s="451" t="s">
        <v>86</v>
      </c>
      <c r="D219" s="113">
        <v>71.400000000000006</v>
      </c>
      <c r="E219" s="114">
        <v>1</v>
      </c>
      <c r="F219" s="116">
        <v>15136.800000000001</v>
      </c>
      <c r="G219" s="116">
        <v>2213.4</v>
      </c>
      <c r="H219" s="117">
        <v>1999.2000000000003</v>
      </c>
      <c r="I219" s="116">
        <v>2213.4</v>
      </c>
      <c r="J219" s="116">
        <v>2142</v>
      </c>
      <c r="K219" s="116">
        <v>2213.4</v>
      </c>
      <c r="L219" s="116">
        <v>2142</v>
      </c>
      <c r="M219" s="116">
        <v>2213.4</v>
      </c>
      <c r="N219" s="116">
        <v>0</v>
      </c>
      <c r="O219" s="116">
        <v>0</v>
      </c>
      <c r="P219" s="116">
        <v>0</v>
      </c>
      <c r="Q219" s="116">
        <v>0</v>
      </c>
      <c r="R219" s="118">
        <v>0</v>
      </c>
    </row>
    <row r="220" spans="2:18" x14ac:dyDescent="0.25">
      <c r="B220" s="137"/>
      <c r="C220" s="451" t="s">
        <v>51</v>
      </c>
      <c r="D220" s="113"/>
      <c r="E220" s="114"/>
      <c r="F220" s="116">
        <v>43696.799999999996</v>
      </c>
      <c r="G220" s="116"/>
      <c r="H220" s="117"/>
      <c r="I220" s="116"/>
      <c r="J220" s="116"/>
      <c r="K220" s="116"/>
      <c r="L220" s="116"/>
      <c r="M220" s="116"/>
      <c r="N220" s="116"/>
      <c r="O220" s="116"/>
      <c r="P220" s="116"/>
      <c r="Q220" s="116"/>
      <c r="R220" s="118">
        <v>43696.799999999996</v>
      </c>
    </row>
    <row r="221" spans="2:18" x14ac:dyDescent="0.25">
      <c r="B221" s="137"/>
      <c r="C221" s="451"/>
      <c r="D221" s="113"/>
      <c r="E221" s="114"/>
      <c r="F221" s="116"/>
      <c r="G221" s="116"/>
      <c r="H221" s="117"/>
      <c r="I221" s="116"/>
      <c r="J221" s="116"/>
      <c r="K221" s="116"/>
      <c r="L221" s="116"/>
      <c r="M221" s="116"/>
      <c r="N221" s="116"/>
      <c r="O221" s="116"/>
      <c r="P221" s="116"/>
      <c r="Q221" s="116"/>
      <c r="R221" s="118"/>
    </row>
    <row r="222" spans="2:18" ht="34.5" customHeight="1" x14ac:dyDescent="0.25">
      <c r="B222" s="137"/>
      <c r="C222" s="595" t="s">
        <v>108</v>
      </c>
      <c r="D222" s="595"/>
      <c r="E222" s="191">
        <v>4</v>
      </c>
      <c r="F222" s="152">
        <v>104661</v>
      </c>
      <c r="G222" s="152">
        <v>8888.94</v>
      </c>
      <c r="H222" s="152">
        <v>8028.72</v>
      </c>
      <c r="I222" s="152">
        <v>8888.94</v>
      </c>
      <c r="J222" s="152">
        <v>8602.2000000000007</v>
      </c>
      <c r="K222" s="152">
        <v>8888.94</v>
      </c>
      <c r="L222" s="152">
        <v>8602.2000000000007</v>
      </c>
      <c r="M222" s="152">
        <v>8888.94</v>
      </c>
      <c r="N222" s="152">
        <v>0</v>
      </c>
      <c r="O222" s="152">
        <v>0</v>
      </c>
      <c r="P222" s="152">
        <v>0</v>
      </c>
      <c r="Q222" s="152">
        <v>0</v>
      </c>
      <c r="R222" s="234">
        <v>43872.119999999995</v>
      </c>
    </row>
    <row r="223" spans="2:18" ht="26.25" customHeight="1" x14ac:dyDescent="0.25">
      <c r="B223" s="137"/>
      <c r="C223" s="455"/>
      <c r="D223" s="455"/>
      <c r="E223" s="453" t="s">
        <v>59</v>
      </c>
      <c r="F223" s="175">
        <v>0</v>
      </c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6"/>
    </row>
    <row r="224" spans="2:18" x14ac:dyDescent="0.25">
      <c r="B224" s="137">
        <v>1</v>
      </c>
      <c r="C224" s="451" t="s">
        <v>109</v>
      </c>
      <c r="D224" s="113">
        <v>72.540000000000006</v>
      </c>
      <c r="E224" s="114">
        <v>1</v>
      </c>
      <c r="F224" s="116">
        <v>15378.480000000001</v>
      </c>
      <c r="G224" s="116">
        <v>2248.7400000000002</v>
      </c>
      <c r="H224" s="117">
        <v>2031.1200000000001</v>
      </c>
      <c r="I224" s="116">
        <v>2248.7400000000002</v>
      </c>
      <c r="J224" s="116">
        <v>2176.2000000000003</v>
      </c>
      <c r="K224" s="116">
        <v>2248.7400000000002</v>
      </c>
      <c r="L224" s="116">
        <v>2176.2000000000003</v>
      </c>
      <c r="M224" s="116">
        <v>2248.7400000000002</v>
      </c>
      <c r="N224" s="116">
        <v>0</v>
      </c>
      <c r="O224" s="116">
        <v>0</v>
      </c>
      <c r="P224" s="116">
        <v>0</v>
      </c>
      <c r="Q224" s="116">
        <v>0</v>
      </c>
      <c r="R224" s="118">
        <v>0</v>
      </c>
    </row>
    <row r="225" spans="2:18" x14ac:dyDescent="0.25">
      <c r="B225" s="137">
        <v>2</v>
      </c>
      <c r="C225" s="451" t="s">
        <v>60</v>
      </c>
      <c r="D225" s="113">
        <v>71.400000000000006</v>
      </c>
      <c r="E225" s="114">
        <v>3</v>
      </c>
      <c r="F225" s="116">
        <v>45410.400000000001</v>
      </c>
      <c r="G225" s="116">
        <v>6640.2000000000007</v>
      </c>
      <c r="H225" s="117">
        <v>5997.6</v>
      </c>
      <c r="I225" s="116">
        <v>6640.2000000000007</v>
      </c>
      <c r="J225" s="116">
        <v>6426.0000000000009</v>
      </c>
      <c r="K225" s="116">
        <v>6640.2000000000007</v>
      </c>
      <c r="L225" s="116">
        <v>6426.0000000000009</v>
      </c>
      <c r="M225" s="116">
        <v>6640.2000000000007</v>
      </c>
      <c r="N225" s="116">
        <v>0</v>
      </c>
      <c r="O225" s="116">
        <v>0</v>
      </c>
      <c r="P225" s="116">
        <v>0</v>
      </c>
      <c r="Q225" s="116">
        <v>0</v>
      </c>
      <c r="R225" s="118">
        <v>0</v>
      </c>
    </row>
    <row r="226" spans="2:18" ht="15.75" thickBot="1" x14ac:dyDescent="0.3">
      <c r="B226" s="235"/>
      <c r="C226" s="121" t="s">
        <v>51</v>
      </c>
      <c r="D226" s="122"/>
      <c r="E226" s="236"/>
      <c r="F226" s="126">
        <v>43872.119999999995</v>
      </c>
      <c r="G226" s="124"/>
      <c r="H226" s="14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8">
        <v>43872.119999999995</v>
      </c>
    </row>
    <row r="227" spans="2:18" ht="25.5" customHeight="1" x14ac:dyDescent="0.25">
      <c r="B227" s="237"/>
      <c r="C227" s="497" t="s">
        <v>110</v>
      </c>
      <c r="D227" s="498"/>
      <c r="E227" s="214"/>
      <c r="F227" s="215"/>
      <c r="G227" s="215"/>
      <c r="H227" s="216"/>
      <c r="I227" s="215"/>
      <c r="J227" s="215"/>
      <c r="K227" s="215"/>
      <c r="L227" s="215"/>
      <c r="M227" s="215"/>
      <c r="N227" s="215"/>
      <c r="O227" s="215"/>
      <c r="P227" s="215"/>
      <c r="Q227" s="215"/>
      <c r="R227" s="217"/>
    </row>
    <row r="228" spans="2:18" ht="42.75" customHeight="1" thickBot="1" x14ac:dyDescent="0.3">
      <c r="B228" s="74"/>
      <c r="C228" s="489" t="s">
        <v>111</v>
      </c>
      <c r="D228" s="489"/>
      <c r="E228" s="238">
        <v>28</v>
      </c>
      <c r="F228" s="239">
        <v>741393</v>
      </c>
      <c r="G228" s="239">
        <v>62967.199999999997</v>
      </c>
      <c r="H228" s="239">
        <v>56873.600000000006</v>
      </c>
      <c r="I228" s="239">
        <v>62967.199999999997</v>
      </c>
      <c r="J228" s="239">
        <v>60936</v>
      </c>
      <c r="K228" s="239">
        <v>62967.199999999997</v>
      </c>
      <c r="L228" s="239">
        <v>60936</v>
      </c>
      <c r="M228" s="239">
        <v>62967.199999999997</v>
      </c>
      <c r="N228" s="240">
        <v>0</v>
      </c>
      <c r="O228" s="240">
        <v>0</v>
      </c>
      <c r="P228" s="240">
        <v>0</v>
      </c>
      <c r="Q228" s="240">
        <v>0</v>
      </c>
      <c r="R228" s="241">
        <v>310778.59999999998</v>
      </c>
    </row>
    <row r="229" spans="2:18" x14ac:dyDescent="0.25">
      <c r="B229" s="137"/>
      <c r="C229" s="455"/>
      <c r="D229" s="455"/>
      <c r="E229" s="453" t="s">
        <v>59</v>
      </c>
      <c r="F229" s="175">
        <v>0</v>
      </c>
      <c r="G229" s="175"/>
      <c r="H229" s="175"/>
      <c r="I229" s="175"/>
      <c r="J229" s="175"/>
      <c r="K229" s="175"/>
      <c r="L229" s="175"/>
      <c r="M229" s="175"/>
      <c r="N229" s="242"/>
      <c r="O229" s="194"/>
      <c r="P229" s="175"/>
      <c r="Q229" s="175"/>
      <c r="R229" s="176"/>
    </row>
    <row r="230" spans="2:18" x14ac:dyDescent="0.25">
      <c r="B230" s="243">
        <v>1</v>
      </c>
      <c r="C230" s="244" t="s">
        <v>60</v>
      </c>
      <c r="D230" s="179">
        <v>71.400000000000006</v>
      </c>
      <c r="E230" s="180">
        <v>9</v>
      </c>
      <c r="F230" s="182">
        <v>136231.20000000001</v>
      </c>
      <c r="G230" s="184">
        <v>19920.600000000002</v>
      </c>
      <c r="H230" s="210">
        <v>17992.8</v>
      </c>
      <c r="I230" s="184">
        <v>19920.600000000002</v>
      </c>
      <c r="J230" s="184">
        <v>19278</v>
      </c>
      <c r="K230" s="184">
        <v>19920.600000000002</v>
      </c>
      <c r="L230" s="184">
        <v>19278</v>
      </c>
      <c r="M230" s="184">
        <v>19920.600000000002</v>
      </c>
      <c r="N230" s="184">
        <v>0</v>
      </c>
      <c r="O230" s="184">
        <v>0</v>
      </c>
      <c r="P230" s="184">
        <v>0</v>
      </c>
      <c r="Q230" s="184">
        <v>0</v>
      </c>
      <c r="R230" s="185">
        <v>0</v>
      </c>
    </row>
    <row r="231" spans="2:18" x14ac:dyDescent="0.25">
      <c r="B231" s="137">
        <v>2</v>
      </c>
      <c r="C231" s="451" t="s">
        <v>112</v>
      </c>
      <c r="D231" s="113">
        <v>73.59</v>
      </c>
      <c r="E231" s="114">
        <v>1</v>
      </c>
      <c r="F231" s="116">
        <v>15601.08</v>
      </c>
      <c r="G231" s="184">
        <v>2281.29</v>
      </c>
      <c r="H231" s="210">
        <v>2060.52</v>
      </c>
      <c r="I231" s="184">
        <v>2281.29</v>
      </c>
      <c r="J231" s="184">
        <v>2207.7000000000003</v>
      </c>
      <c r="K231" s="184">
        <v>2281.29</v>
      </c>
      <c r="L231" s="184">
        <v>2207.7000000000003</v>
      </c>
      <c r="M231" s="184">
        <v>2281.29</v>
      </c>
      <c r="N231" s="184">
        <v>0</v>
      </c>
      <c r="O231" s="184">
        <v>0</v>
      </c>
      <c r="P231" s="184">
        <v>0</v>
      </c>
      <c r="Q231" s="184">
        <v>0</v>
      </c>
      <c r="R231" s="185">
        <v>0</v>
      </c>
    </row>
    <row r="232" spans="2:18" x14ac:dyDescent="0.25">
      <c r="B232" s="137">
        <v>3</v>
      </c>
      <c r="C232" s="451" t="s">
        <v>76</v>
      </c>
      <c r="D232" s="113">
        <v>74.63</v>
      </c>
      <c r="E232" s="114">
        <v>1</v>
      </c>
      <c r="F232" s="116">
        <v>15821.56</v>
      </c>
      <c r="G232" s="184">
        <v>2313.5299999999997</v>
      </c>
      <c r="H232" s="210">
        <v>2089.64</v>
      </c>
      <c r="I232" s="184">
        <v>2313.5299999999997</v>
      </c>
      <c r="J232" s="184">
        <v>2238.8999999999996</v>
      </c>
      <c r="K232" s="184">
        <v>2313.5299999999997</v>
      </c>
      <c r="L232" s="184">
        <v>2238.8999999999996</v>
      </c>
      <c r="M232" s="184">
        <v>2313.5299999999997</v>
      </c>
      <c r="N232" s="184">
        <v>0</v>
      </c>
      <c r="O232" s="184">
        <v>0</v>
      </c>
      <c r="P232" s="184">
        <v>0</v>
      </c>
      <c r="Q232" s="184">
        <v>0</v>
      </c>
      <c r="R232" s="185">
        <v>0</v>
      </c>
    </row>
    <row r="233" spans="2:18" x14ac:dyDescent="0.25">
      <c r="B233" s="232">
        <v>4</v>
      </c>
      <c r="C233" s="454" t="s">
        <v>19</v>
      </c>
      <c r="D233" s="188">
        <v>71.400000000000006</v>
      </c>
      <c r="E233" s="114">
        <v>7</v>
      </c>
      <c r="F233" s="184">
        <v>105957.6</v>
      </c>
      <c r="G233" s="184">
        <v>15493.800000000003</v>
      </c>
      <c r="H233" s="210">
        <v>13994.400000000001</v>
      </c>
      <c r="I233" s="184">
        <v>15493.800000000003</v>
      </c>
      <c r="J233" s="184">
        <v>14994.000000000002</v>
      </c>
      <c r="K233" s="184">
        <v>15493.800000000003</v>
      </c>
      <c r="L233" s="184">
        <v>14994.000000000002</v>
      </c>
      <c r="M233" s="184">
        <v>15493.800000000003</v>
      </c>
      <c r="N233" s="184">
        <v>0</v>
      </c>
      <c r="O233" s="184">
        <v>0</v>
      </c>
      <c r="P233" s="184">
        <v>0</v>
      </c>
      <c r="Q233" s="184">
        <v>0</v>
      </c>
      <c r="R233" s="185">
        <v>0</v>
      </c>
    </row>
    <row r="234" spans="2:18" x14ac:dyDescent="0.25">
      <c r="B234" s="137">
        <v>6</v>
      </c>
      <c r="C234" s="451" t="s">
        <v>113</v>
      </c>
      <c r="D234" s="113">
        <v>72.540000000000006</v>
      </c>
      <c r="E234" s="114">
        <v>2</v>
      </c>
      <c r="F234" s="116">
        <v>30756.960000000003</v>
      </c>
      <c r="G234" s="184">
        <v>4497.4800000000005</v>
      </c>
      <c r="H234" s="210">
        <v>4062.2400000000002</v>
      </c>
      <c r="I234" s="184">
        <v>4497.4800000000005</v>
      </c>
      <c r="J234" s="184">
        <v>4352.4000000000005</v>
      </c>
      <c r="K234" s="184">
        <v>4497.4800000000005</v>
      </c>
      <c r="L234" s="184">
        <v>4352.4000000000005</v>
      </c>
      <c r="M234" s="184">
        <v>4497.4800000000005</v>
      </c>
      <c r="N234" s="184">
        <v>0</v>
      </c>
      <c r="O234" s="184">
        <v>0</v>
      </c>
      <c r="P234" s="184">
        <v>0</v>
      </c>
      <c r="Q234" s="184">
        <v>0</v>
      </c>
      <c r="R234" s="185">
        <v>0</v>
      </c>
    </row>
    <row r="235" spans="2:18" ht="33.75" customHeight="1" x14ac:dyDescent="0.25">
      <c r="B235" s="137">
        <v>7</v>
      </c>
      <c r="C235" s="451" t="s">
        <v>62</v>
      </c>
      <c r="D235" s="113">
        <v>78.25</v>
      </c>
      <c r="E235" s="114">
        <v>2</v>
      </c>
      <c r="F235" s="116">
        <v>33178</v>
      </c>
      <c r="G235" s="184">
        <v>4851.5</v>
      </c>
      <c r="H235" s="210">
        <v>4382</v>
      </c>
      <c r="I235" s="184">
        <v>4851.5</v>
      </c>
      <c r="J235" s="184">
        <v>4695</v>
      </c>
      <c r="K235" s="184">
        <v>4851.5</v>
      </c>
      <c r="L235" s="184">
        <v>4695</v>
      </c>
      <c r="M235" s="184">
        <v>4851.5</v>
      </c>
      <c r="N235" s="184">
        <v>0</v>
      </c>
      <c r="O235" s="184">
        <v>0</v>
      </c>
      <c r="P235" s="184">
        <v>0</v>
      </c>
      <c r="Q235" s="184">
        <v>0</v>
      </c>
      <c r="R235" s="185">
        <v>0</v>
      </c>
    </row>
    <row r="236" spans="2:18" ht="30.75" customHeight="1" x14ac:dyDescent="0.25">
      <c r="B236" s="137">
        <v>8</v>
      </c>
      <c r="C236" s="451" t="s">
        <v>63</v>
      </c>
      <c r="D236" s="113">
        <v>72.540000000000006</v>
      </c>
      <c r="E236" s="114">
        <v>1</v>
      </c>
      <c r="F236" s="116">
        <v>15378.480000000001</v>
      </c>
      <c r="G236" s="184">
        <v>2248.7400000000002</v>
      </c>
      <c r="H236" s="210">
        <v>2031.1200000000001</v>
      </c>
      <c r="I236" s="184">
        <v>2248.7400000000002</v>
      </c>
      <c r="J236" s="184">
        <v>2176.2000000000003</v>
      </c>
      <c r="K236" s="184">
        <v>2248.7400000000002</v>
      </c>
      <c r="L236" s="184">
        <v>2176.2000000000003</v>
      </c>
      <c r="M236" s="184">
        <v>2248.7400000000002</v>
      </c>
      <c r="N236" s="184">
        <v>0</v>
      </c>
      <c r="O236" s="184">
        <v>0</v>
      </c>
      <c r="P236" s="184">
        <v>0</v>
      </c>
      <c r="Q236" s="184">
        <v>0</v>
      </c>
      <c r="R236" s="185">
        <v>0</v>
      </c>
    </row>
    <row r="237" spans="2:18" x14ac:dyDescent="0.25">
      <c r="B237" s="137">
        <v>9</v>
      </c>
      <c r="C237" s="451" t="s">
        <v>114</v>
      </c>
      <c r="D237" s="113">
        <v>71.400000000000006</v>
      </c>
      <c r="E237" s="114">
        <v>4</v>
      </c>
      <c r="F237" s="116">
        <v>60547.200000000004</v>
      </c>
      <c r="G237" s="184">
        <v>8853.6</v>
      </c>
      <c r="H237" s="210">
        <v>7996.8000000000011</v>
      </c>
      <c r="I237" s="184">
        <v>8853.6</v>
      </c>
      <c r="J237" s="184">
        <v>8568</v>
      </c>
      <c r="K237" s="184">
        <v>8853.6</v>
      </c>
      <c r="L237" s="184">
        <v>8568</v>
      </c>
      <c r="M237" s="184">
        <v>8853.6</v>
      </c>
      <c r="N237" s="184">
        <v>0</v>
      </c>
      <c r="O237" s="184">
        <v>0</v>
      </c>
      <c r="P237" s="184">
        <v>0</v>
      </c>
      <c r="Q237" s="184">
        <v>0</v>
      </c>
      <c r="R237" s="185">
        <v>0</v>
      </c>
    </row>
    <row r="238" spans="2:18" x14ac:dyDescent="0.25">
      <c r="B238" s="137">
        <v>10</v>
      </c>
      <c r="C238" s="451" t="s">
        <v>61</v>
      </c>
      <c r="D238" s="113">
        <v>80.86</v>
      </c>
      <c r="E238" s="114">
        <v>1</v>
      </c>
      <c r="F238" s="116">
        <v>17142.32</v>
      </c>
      <c r="G238" s="184">
        <v>2506.66</v>
      </c>
      <c r="H238" s="210">
        <v>2264.08</v>
      </c>
      <c r="I238" s="184">
        <v>2506.66</v>
      </c>
      <c r="J238" s="184">
        <v>2425.8000000000002</v>
      </c>
      <c r="K238" s="184">
        <v>2506.66</v>
      </c>
      <c r="L238" s="184">
        <v>2425.8000000000002</v>
      </c>
      <c r="M238" s="184">
        <v>2506.66</v>
      </c>
      <c r="N238" s="184">
        <v>0</v>
      </c>
      <c r="O238" s="184">
        <v>0</v>
      </c>
      <c r="P238" s="184">
        <v>0</v>
      </c>
      <c r="Q238" s="184">
        <v>0</v>
      </c>
      <c r="R238" s="185">
        <v>0</v>
      </c>
    </row>
    <row r="239" spans="2:18" ht="15.75" thickBot="1" x14ac:dyDescent="0.3">
      <c r="B239" s="245"/>
      <c r="C239" s="246" t="s">
        <v>51</v>
      </c>
      <c r="D239" s="247"/>
      <c r="E239" s="248"/>
      <c r="F239" s="249">
        <v>310778.59999999998</v>
      </c>
      <c r="G239" s="249"/>
      <c r="H239" s="250"/>
      <c r="I239" s="249"/>
      <c r="J239" s="251"/>
      <c r="K239" s="252"/>
      <c r="L239" s="252"/>
      <c r="M239" s="252"/>
      <c r="N239" s="252"/>
      <c r="O239" s="252"/>
      <c r="P239" s="252"/>
      <c r="Q239" s="252"/>
      <c r="R239" s="253">
        <v>310778.59999999998</v>
      </c>
    </row>
    <row r="240" spans="2:18" x14ac:dyDescent="0.25">
      <c r="B240" s="237"/>
      <c r="C240" s="499" t="s">
        <v>115</v>
      </c>
      <c r="D240" s="500"/>
      <c r="E240" s="214"/>
      <c r="F240" s="215"/>
      <c r="G240" s="215"/>
      <c r="H240" s="216"/>
      <c r="I240" s="215"/>
      <c r="J240" s="215"/>
      <c r="K240" s="215"/>
      <c r="L240" s="215"/>
      <c r="M240" s="215"/>
      <c r="N240" s="215"/>
      <c r="O240" s="215"/>
      <c r="P240" s="215"/>
      <c r="Q240" s="215"/>
      <c r="R240" s="217"/>
    </row>
    <row r="241" spans="2:18" ht="32.25" customHeight="1" thickBot="1" x14ac:dyDescent="0.3">
      <c r="B241" s="254"/>
      <c r="C241" s="501" t="s">
        <v>116</v>
      </c>
      <c r="D241" s="501"/>
      <c r="E241" s="255">
        <v>112</v>
      </c>
      <c r="F241" s="256">
        <v>2861116</v>
      </c>
      <c r="G241" s="256">
        <v>253608.21</v>
      </c>
      <c r="H241" s="256">
        <v>229065.48</v>
      </c>
      <c r="I241" s="256">
        <v>253608.21</v>
      </c>
      <c r="J241" s="256">
        <v>245427.30000000008</v>
      </c>
      <c r="K241" s="256">
        <v>253608.21</v>
      </c>
      <c r="L241" s="256">
        <v>245427.30000000008</v>
      </c>
      <c r="M241" s="256">
        <v>253608.21</v>
      </c>
      <c r="N241" s="256">
        <v>0</v>
      </c>
      <c r="O241" s="256">
        <v>0</v>
      </c>
      <c r="P241" s="256">
        <v>0</v>
      </c>
      <c r="Q241" s="256">
        <v>0</v>
      </c>
      <c r="R241" s="257">
        <v>1126763.0799999998</v>
      </c>
    </row>
    <row r="242" spans="2:18" x14ac:dyDescent="0.25">
      <c r="B242" s="137"/>
      <c r="C242" s="455"/>
      <c r="D242" s="455"/>
      <c r="E242" s="453" t="s">
        <v>59</v>
      </c>
      <c r="F242" s="222">
        <v>0</v>
      </c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6"/>
    </row>
    <row r="243" spans="2:18" x14ac:dyDescent="0.25">
      <c r="B243" s="258">
        <v>1</v>
      </c>
      <c r="C243" s="259" t="s">
        <v>69</v>
      </c>
      <c r="D243" s="227">
        <v>72.540000000000006</v>
      </c>
      <c r="E243" s="228">
        <v>34</v>
      </c>
      <c r="F243" s="182">
        <v>522868.32000000007</v>
      </c>
      <c r="G243" s="184">
        <v>76457.16</v>
      </c>
      <c r="H243" s="210">
        <v>69058.080000000002</v>
      </c>
      <c r="I243" s="184">
        <v>76457.16</v>
      </c>
      <c r="J243" s="184">
        <v>73990.8</v>
      </c>
      <c r="K243" s="184">
        <v>76457.16</v>
      </c>
      <c r="L243" s="184">
        <v>73990.8</v>
      </c>
      <c r="M243" s="184">
        <v>76457.16</v>
      </c>
      <c r="N243" s="184">
        <v>0</v>
      </c>
      <c r="O243" s="184">
        <v>0</v>
      </c>
      <c r="P243" s="184">
        <v>0</v>
      </c>
      <c r="Q243" s="184">
        <v>0</v>
      </c>
      <c r="R243" s="185">
        <v>0</v>
      </c>
    </row>
    <row r="244" spans="2:18" x14ac:dyDescent="0.25">
      <c r="B244" s="137">
        <v>2</v>
      </c>
      <c r="C244" s="260" t="s">
        <v>117</v>
      </c>
      <c r="D244" s="113">
        <v>73.59</v>
      </c>
      <c r="E244" s="114">
        <v>2</v>
      </c>
      <c r="F244" s="184">
        <v>31202.16</v>
      </c>
      <c r="G244" s="184">
        <v>4562.58</v>
      </c>
      <c r="H244" s="210">
        <v>4121.04</v>
      </c>
      <c r="I244" s="184">
        <v>4562.58</v>
      </c>
      <c r="J244" s="184">
        <v>4415.4000000000005</v>
      </c>
      <c r="K244" s="184">
        <v>4562.58</v>
      </c>
      <c r="L244" s="184">
        <v>4415.4000000000005</v>
      </c>
      <c r="M244" s="184">
        <v>4562.58</v>
      </c>
      <c r="N244" s="184">
        <v>0</v>
      </c>
      <c r="O244" s="184">
        <v>0</v>
      </c>
      <c r="P244" s="184">
        <v>0</v>
      </c>
      <c r="Q244" s="184">
        <v>0</v>
      </c>
      <c r="R244" s="185">
        <v>0</v>
      </c>
    </row>
    <row r="245" spans="2:18" x14ac:dyDescent="0.25">
      <c r="B245" s="137">
        <v>3</v>
      </c>
      <c r="C245" s="260" t="s">
        <v>118</v>
      </c>
      <c r="D245" s="113">
        <v>71.400000000000006</v>
      </c>
      <c r="E245" s="114">
        <v>29</v>
      </c>
      <c r="F245" s="184">
        <v>438967.2</v>
      </c>
      <c r="G245" s="184">
        <v>64188.600000000013</v>
      </c>
      <c r="H245" s="210">
        <v>57976.80000000001</v>
      </c>
      <c r="I245" s="184">
        <v>64188.600000000013</v>
      </c>
      <c r="J245" s="184">
        <v>62118.000000000015</v>
      </c>
      <c r="K245" s="184">
        <v>64188.600000000013</v>
      </c>
      <c r="L245" s="184">
        <v>62118.000000000015</v>
      </c>
      <c r="M245" s="184">
        <v>64188.600000000013</v>
      </c>
      <c r="N245" s="184">
        <v>0</v>
      </c>
      <c r="O245" s="184">
        <v>0</v>
      </c>
      <c r="P245" s="184">
        <v>0</v>
      </c>
      <c r="Q245" s="184">
        <v>0</v>
      </c>
      <c r="R245" s="185">
        <v>0</v>
      </c>
    </row>
    <row r="246" spans="2:18" x14ac:dyDescent="0.25">
      <c r="B246" s="232">
        <v>4</v>
      </c>
      <c r="C246" s="261" t="s">
        <v>74</v>
      </c>
      <c r="D246" s="188">
        <v>71.400000000000006</v>
      </c>
      <c r="E246" s="114">
        <v>2</v>
      </c>
      <c r="F246" s="184">
        <v>30273.600000000002</v>
      </c>
      <c r="G246" s="184">
        <v>4426.8</v>
      </c>
      <c r="H246" s="210">
        <v>3998.4000000000005</v>
      </c>
      <c r="I246" s="184">
        <v>4426.8</v>
      </c>
      <c r="J246" s="184">
        <v>4284</v>
      </c>
      <c r="K246" s="184">
        <v>4426.8</v>
      </c>
      <c r="L246" s="184">
        <v>4284</v>
      </c>
      <c r="M246" s="184">
        <v>4426.8</v>
      </c>
      <c r="N246" s="184">
        <v>0</v>
      </c>
      <c r="O246" s="184">
        <v>0</v>
      </c>
      <c r="P246" s="184">
        <v>0</v>
      </c>
      <c r="Q246" s="184">
        <v>0</v>
      </c>
      <c r="R246" s="185">
        <v>0</v>
      </c>
    </row>
    <row r="247" spans="2:18" x14ac:dyDescent="0.25">
      <c r="B247" s="258">
        <v>5</v>
      </c>
      <c r="C247" s="262" t="s">
        <v>119</v>
      </c>
      <c r="D247" s="188">
        <v>71.400000000000006</v>
      </c>
      <c r="E247" s="114">
        <v>1</v>
      </c>
      <c r="F247" s="184">
        <v>15136.800000000001</v>
      </c>
      <c r="G247" s="184">
        <v>2213.4</v>
      </c>
      <c r="H247" s="210">
        <v>1999.2000000000003</v>
      </c>
      <c r="I247" s="184">
        <v>2213.4</v>
      </c>
      <c r="J247" s="184">
        <v>2142</v>
      </c>
      <c r="K247" s="184">
        <v>2213.4</v>
      </c>
      <c r="L247" s="184">
        <v>2142</v>
      </c>
      <c r="M247" s="184">
        <v>2213.4</v>
      </c>
      <c r="N247" s="184">
        <v>0</v>
      </c>
      <c r="O247" s="184">
        <v>0</v>
      </c>
      <c r="P247" s="184">
        <v>0</v>
      </c>
      <c r="Q247" s="184">
        <v>0</v>
      </c>
      <c r="R247" s="185">
        <v>0</v>
      </c>
    </row>
    <row r="248" spans="2:18" x14ac:dyDescent="0.25">
      <c r="B248" s="137">
        <v>6</v>
      </c>
      <c r="C248" s="262" t="s">
        <v>120</v>
      </c>
      <c r="D248" s="188">
        <v>71.400000000000006</v>
      </c>
      <c r="E248" s="114">
        <v>1</v>
      </c>
      <c r="F248" s="184">
        <v>15136.800000000001</v>
      </c>
      <c r="G248" s="184">
        <v>2213.4</v>
      </c>
      <c r="H248" s="210">
        <v>1999.2000000000003</v>
      </c>
      <c r="I248" s="184">
        <v>2213.4</v>
      </c>
      <c r="J248" s="184">
        <v>2142</v>
      </c>
      <c r="K248" s="184">
        <v>2213.4</v>
      </c>
      <c r="L248" s="184">
        <v>2142</v>
      </c>
      <c r="M248" s="184">
        <v>2213.4</v>
      </c>
      <c r="N248" s="184">
        <v>0</v>
      </c>
      <c r="O248" s="184">
        <v>0</v>
      </c>
      <c r="P248" s="184">
        <v>0</v>
      </c>
      <c r="Q248" s="184">
        <v>0</v>
      </c>
      <c r="R248" s="185">
        <v>0</v>
      </c>
    </row>
    <row r="249" spans="2:18" x14ac:dyDescent="0.25">
      <c r="B249" s="137">
        <v>7</v>
      </c>
      <c r="C249" s="262" t="s">
        <v>60</v>
      </c>
      <c r="D249" s="188">
        <v>71.400000000000006</v>
      </c>
      <c r="E249" s="114">
        <v>9</v>
      </c>
      <c r="F249" s="184">
        <v>136231.20000000001</v>
      </c>
      <c r="G249" s="184">
        <v>19920.600000000002</v>
      </c>
      <c r="H249" s="210">
        <v>17992.8</v>
      </c>
      <c r="I249" s="184">
        <v>19920.600000000002</v>
      </c>
      <c r="J249" s="184">
        <v>19278</v>
      </c>
      <c r="K249" s="184">
        <v>19920.600000000002</v>
      </c>
      <c r="L249" s="184">
        <v>19278</v>
      </c>
      <c r="M249" s="184">
        <v>19920.600000000002</v>
      </c>
      <c r="N249" s="184">
        <v>0</v>
      </c>
      <c r="O249" s="184">
        <v>0</v>
      </c>
      <c r="P249" s="184">
        <v>0</v>
      </c>
      <c r="Q249" s="184">
        <v>0</v>
      </c>
      <c r="R249" s="185">
        <v>0</v>
      </c>
    </row>
    <row r="250" spans="2:18" x14ac:dyDescent="0.25">
      <c r="B250" s="232">
        <v>8</v>
      </c>
      <c r="C250" s="262" t="s">
        <v>89</v>
      </c>
      <c r="D250" s="188">
        <v>72.540000000000006</v>
      </c>
      <c r="E250" s="114">
        <v>3</v>
      </c>
      <c r="F250" s="184">
        <v>46135.44</v>
      </c>
      <c r="G250" s="184">
        <v>6746.22</v>
      </c>
      <c r="H250" s="210">
        <v>6093.3600000000006</v>
      </c>
      <c r="I250" s="184">
        <v>6746.22</v>
      </c>
      <c r="J250" s="184">
        <v>6528.6</v>
      </c>
      <c r="K250" s="184">
        <v>6746.22</v>
      </c>
      <c r="L250" s="184">
        <v>6528.6</v>
      </c>
      <c r="M250" s="184">
        <v>6746.22</v>
      </c>
      <c r="N250" s="184">
        <v>0</v>
      </c>
      <c r="O250" s="184">
        <v>0</v>
      </c>
      <c r="P250" s="184">
        <v>0</v>
      </c>
      <c r="Q250" s="184">
        <v>0</v>
      </c>
      <c r="R250" s="185">
        <v>0</v>
      </c>
    </row>
    <row r="251" spans="2:18" x14ac:dyDescent="0.25">
      <c r="B251" s="258">
        <v>9</v>
      </c>
      <c r="C251" s="262" t="s">
        <v>101</v>
      </c>
      <c r="D251" s="188">
        <v>77.59</v>
      </c>
      <c r="E251" s="114">
        <v>1</v>
      </c>
      <c r="F251" s="184">
        <v>16449.080000000002</v>
      </c>
      <c r="G251" s="184">
        <v>2405.29</v>
      </c>
      <c r="H251" s="210">
        <v>2172.52</v>
      </c>
      <c r="I251" s="184">
        <v>2405.29</v>
      </c>
      <c r="J251" s="184">
        <v>2327.7000000000003</v>
      </c>
      <c r="K251" s="184">
        <v>2405.29</v>
      </c>
      <c r="L251" s="184">
        <v>2327.7000000000003</v>
      </c>
      <c r="M251" s="184">
        <v>2405.29</v>
      </c>
      <c r="N251" s="184">
        <v>0</v>
      </c>
      <c r="O251" s="184">
        <v>0</v>
      </c>
      <c r="P251" s="184">
        <v>0</v>
      </c>
      <c r="Q251" s="184">
        <v>0</v>
      </c>
      <c r="R251" s="185">
        <v>0</v>
      </c>
    </row>
    <row r="252" spans="2:18" x14ac:dyDescent="0.25">
      <c r="B252" s="137">
        <v>10</v>
      </c>
      <c r="C252" s="262" t="s">
        <v>19</v>
      </c>
      <c r="D252" s="188">
        <v>71.400000000000006</v>
      </c>
      <c r="E252" s="114">
        <v>7</v>
      </c>
      <c r="F252" s="184">
        <v>105957.6</v>
      </c>
      <c r="G252" s="184">
        <v>15493.800000000003</v>
      </c>
      <c r="H252" s="210">
        <v>13994.400000000001</v>
      </c>
      <c r="I252" s="184">
        <v>15493.800000000003</v>
      </c>
      <c r="J252" s="184">
        <v>14994.000000000002</v>
      </c>
      <c r="K252" s="184">
        <v>15493.800000000003</v>
      </c>
      <c r="L252" s="184">
        <v>14994.000000000002</v>
      </c>
      <c r="M252" s="184">
        <v>15493.800000000003</v>
      </c>
      <c r="N252" s="184">
        <v>0</v>
      </c>
      <c r="O252" s="184">
        <v>0</v>
      </c>
      <c r="P252" s="184">
        <v>0</v>
      </c>
      <c r="Q252" s="184">
        <v>0</v>
      </c>
      <c r="R252" s="185">
        <v>0</v>
      </c>
    </row>
    <row r="253" spans="2:18" x14ac:dyDescent="0.25">
      <c r="B253" s="137">
        <v>11</v>
      </c>
      <c r="C253" s="260" t="s">
        <v>121</v>
      </c>
      <c r="D253" s="113">
        <v>73.59</v>
      </c>
      <c r="E253" s="114">
        <v>1</v>
      </c>
      <c r="F253" s="184">
        <v>15601.08</v>
      </c>
      <c r="G253" s="184">
        <v>2281.29</v>
      </c>
      <c r="H253" s="210">
        <v>2060.52</v>
      </c>
      <c r="I253" s="184">
        <v>2281.29</v>
      </c>
      <c r="J253" s="184">
        <v>2207.7000000000003</v>
      </c>
      <c r="K253" s="184">
        <v>2281.29</v>
      </c>
      <c r="L253" s="184">
        <v>2207.7000000000003</v>
      </c>
      <c r="M253" s="184">
        <v>2281.29</v>
      </c>
      <c r="N253" s="184">
        <v>0</v>
      </c>
      <c r="O253" s="184">
        <v>0</v>
      </c>
      <c r="P253" s="184">
        <v>0</v>
      </c>
      <c r="Q253" s="184">
        <v>0</v>
      </c>
      <c r="R253" s="185">
        <v>0</v>
      </c>
    </row>
    <row r="254" spans="2:18" x14ac:dyDescent="0.25">
      <c r="B254" s="232">
        <v>12</v>
      </c>
      <c r="C254" s="260" t="s">
        <v>39</v>
      </c>
      <c r="D254" s="113">
        <v>75.64</v>
      </c>
      <c r="E254" s="263">
        <v>1</v>
      </c>
      <c r="F254" s="184">
        <v>16035.68</v>
      </c>
      <c r="G254" s="184">
        <v>2344.84</v>
      </c>
      <c r="H254" s="210">
        <v>2117.92</v>
      </c>
      <c r="I254" s="184">
        <v>2344.84</v>
      </c>
      <c r="J254" s="184">
        <v>2269.1999999999998</v>
      </c>
      <c r="K254" s="184">
        <v>2344.84</v>
      </c>
      <c r="L254" s="184">
        <v>2269.1999999999998</v>
      </c>
      <c r="M254" s="184">
        <v>2344.84</v>
      </c>
      <c r="N254" s="184">
        <v>0</v>
      </c>
      <c r="O254" s="184">
        <v>0</v>
      </c>
      <c r="P254" s="184">
        <v>0</v>
      </c>
      <c r="Q254" s="184">
        <v>0</v>
      </c>
      <c r="R254" s="185">
        <v>0</v>
      </c>
    </row>
    <row r="255" spans="2:18" x14ac:dyDescent="0.25">
      <c r="B255" s="258">
        <v>13</v>
      </c>
      <c r="C255" s="260" t="s">
        <v>36</v>
      </c>
      <c r="D255" s="113">
        <v>71.400000000000006</v>
      </c>
      <c r="E255" s="114">
        <v>1</v>
      </c>
      <c r="F255" s="184">
        <v>15136.800000000001</v>
      </c>
      <c r="G255" s="184">
        <v>2213.4</v>
      </c>
      <c r="H255" s="210">
        <v>1999.2000000000003</v>
      </c>
      <c r="I255" s="184">
        <v>2213.4</v>
      </c>
      <c r="J255" s="184">
        <v>2142</v>
      </c>
      <c r="K255" s="184">
        <v>2213.4</v>
      </c>
      <c r="L255" s="184">
        <v>2142</v>
      </c>
      <c r="M255" s="184">
        <v>2213.4</v>
      </c>
      <c r="N255" s="184">
        <v>0</v>
      </c>
      <c r="O255" s="184">
        <v>0</v>
      </c>
      <c r="P255" s="184">
        <v>0</v>
      </c>
      <c r="Q255" s="184">
        <v>0</v>
      </c>
      <c r="R255" s="185">
        <v>0</v>
      </c>
    </row>
    <row r="256" spans="2:18" x14ac:dyDescent="0.25">
      <c r="B256" s="137">
        <v>14</v>
      </c>
      <c r="C256" s="260" t="s">
        <v>62</v>
      </c>
      <c r="D256" s="113">
        <v>78.25</v>
      </c>
      <c r="E256" s="114">
        <v>9</v>
      </c>
      <c r="F256" s="184">
        <v>149301</v>
      </c>
      <c r="G256" s="184">
        <v>21831.75</v>
      </c>
      <c r="H256" s="210">
        <v>19719</v>
      </c>
      <c r="I256" s="184">
        <v>21831.75</v>
      </c>
      <c r="J256" s="184">
        <v>21127.5</v>
      </c>
      <c r="K256" s="184">
        <v>21831.75</v>
      </c>
      <c r="L256" s="184">
        <v>21127.5</v>
      </c>
      <c r="M256" s="184">
        <v>21831.75</v>
      </c>
      <c r="N256" s="184">
        <v>0</v>
      </c>
      <c r="O256" s="184">
        <v>0</v>
      </c>
      <c r="P256" s="184">
        <v>0</v>
      </c>
      <c r="Q256" s="184">
        <v>0</v>
      </c>
      <c r="R256" s="185">
        <v>0</v>
      </c>
    </row>
    <row r="257" spans="2:18" x14ac:dyDescent="0.25">
      <c r="B257" s="137">
        <v>15</v>
      </c>
      <c r="C257" s="260" t="s">
        <v>63</v>
      </c>
      <c r="D257" s="113">
        <v>72.540000000000006</v>
      </c>
      <c r="E257" s="114">
        <v>1</v>
      </c>
      <c r="F257" s="184">
        <v>15378.480000000001</v>
      </c>
      <c r="G257" s="184">
        <v>2248.7400000000002</v>
      </c>
      <c r="H257" s="210">
        <v>2031.1200000000001</v>
      </c>
      <c r="I257" s="184">
        <v>2248.7400000000002</v>
      </c>
      <c r="J257" s="184">
        <v>2176.2000000000003</v>
      </c>
      <c r="K257" s="184">
        <v>2248.7400000000002</v>
      </c>
      <c r="L257" s="184">
        <v>2176.2000000000003</v>
      </c>
      <c r="M257" s="184">
        <v>2248.7400000000002</v>
      </c>
      <c r="N257" s="184">
        <v>0</v>
      </c>
      <c r="O257" s="184">
        <v>0</v>
      </c>
      <c r="P257" s="184">
        <v>0</v>
      </c>
      <c r="Q257" s="184">
        <v>0</v>
      </c>
      <c r="R257" s="185">
        <v>0</v>
      </c>
    </row>
    <row r="258" spans="2:18" x14ac:dyDescent="0.25">
      <c r="B258" s="232">
        <v>16</v>
      </c>
      <c r="C258" s="260" t="s">
        <v>86</v>
      </c>
      <c r="D258" s="113">
        <v>71.400000000000006</v>
      </c>
      <c r="E258" s="114">
        <v>2</v>
      </c>
      <c r="F258" s="184">
        <v>30273.600000000002</v>
      </c>
      <c r="G258" s="184">
        <v>4426.8</v>
      </c>
      <c r="H258" s="210">
        <v>3998.4000000000005</v>
      </c>
      <c r="I258" s="184">
        <v>4426.8</v>
      </c>
      <c r="J258" s="184">
        <v>4284</v>
      </c>
      <c r="K258" s="184">
        <v>4426.8</v>
      </c>
      <c r="L258" s="184">
        <v>4284</v>
      </c>
      <c r="M258" s="184">
        <v>4426.8</v>
      </c>
      <c r="N258" s="184">
        <v>0</v>
      </c>
      <c r="O258" s="184">
        <v>0</v>
      </c>
      <c r="P258" s="184">
        <v>0</v>
      </c>
      <c r="Q258" s="184">
        <v>0</v>
      </c>
      <c r="R258" s="185">
        <v>0</v>
      </c>
    </row>
    <row r="259" spans="2:18" ht="30" customHeight="1" x14ac:dyDescent="0.25">
      <c r="B259" s="258">
        <v>17</v>
      </c>
      <c r="C259" s="260" t="s">
        <v>65</v>
      </c>
      <c r="D259" s="113">
        <v>75.64</v>
      </c>
      <c r="E259" s="114">
        <v>1</v>
      </c>
      <c r="F259" s="184">
        <v>16035.68</v>
      </c>
      <c r="G259" s="184">
        <v>2344.84</v>
      </c>
      <c r="H259" s="210">
        <v>2117.92</v>
      </c>
      <c r="I259" s="184">
        <v>2344.84</v>
      </c>
      <c r="J259" s="184">
        <v>2269.1999999999998</v>
      </c>
      <c r="K259" s="184">
        <v>2344.84</v>
      </c>
      <c r="L259" s="184">
        <v>2269.1999999999998</v>
      </c>
      <c r="M259" s="184">
        <v>2344.84</v>
      </c>
      <c r="N259" s="184">
        <v>0</v>
      </c>
      <c r="O259" s="184">
        <v>0</v>
      </c>
      <c r="P259" s="184">
        <v>0</v>
      </c>
      <c r="Q259" s="184">
        <v>0</v>
      </c>
      <c r="R259" s="185">
        <v>0</v>
      </c>
    </row>
    <row r="260" spans="2:18" x14ac:dyDescent="0.25">
      <c r="B260" s="258">
        <v>18</v>
      </c>
      <c r="C260" s="260" t="s">
        <v>122</v>
      </c>
      <c r="D260" s="113">
        <v>72.540000000000006</v>
      </c>
      <c r="E260" s="114">
        <v>1</v>
      </c>
      <c r="F260" s="184">
        <v>15378.480000000001</v>
      </c>
      <c r="G260" s="184">
        <v>2248.7400000000002</v>
      </c>
      <c r="H260" s="210">
        <v>2031.1200000000001</v>
      </c>
      <c r="I260" s="184">
        <v>2248.7400000000002</v>
      </c>
      <c r="J260" s="184">
        <v>2176.2000000000003</v>
      </c>
      <c r="K260" s="184">
        <v>2248.7400000000002</v>
      </c>
      <c r="L260" s="184">
        <v>2176.2000000000003</v>
      </c>
      <c r="M260" s="184">
        <v>2248.7400000000002</v>
      </c>
      <c r="N260" s="184">
        <v>0</v>
      </c>
      <c r="O260" s="184">
        <v>0</v>
      </c>
      <c r="P260" s="184">
        <v>0</v>
      </c>
      <c r="Q260" s="184"/>
      <c r="R260" s="185">
        <v>0</v>
      </c>
    </row>
    <row r="261" spans="2:18" x14ac:dyDescent="0.25">
      <c r="B261" s="137">
        <v>19</v>
      </c>
      <c r="C261" s="260" t="s">
        <v>61</v>
      </c>
      <c r="D261" s="113">
        <v>80.86</v>
      </c>
      <c r="E261" s="114">
        <v>6</v>
      </c>
      <c r="F261" s="184">
        <v>102853.92</v>
      </c>
      <c r="G261" s="184">
        <v>15039.96</v>
      </c>
      <c r="H261" s="210">
        <v>13584.48</v>
      </c>
      <c r="I261" s="184">
        <v>15039.96</v>
      </c>
      <c r="J261" s="184">
        <v>14554.8</v>
      </c>
      <c r="K261" s="184">
        <v>15039.96</v>
      </c>
      <c r="L261" s="184">
        <v>14554.8</v>
      </c>
      <c r="M261" s="184">
        <v>15039.96</v>
      </c>
      <c r="N261" s="184">
        <v>0</v>
      </c>
      <c r="O261" s="184">
        <v>0</v>
      </c>
      <c r="P261" s="184">
        <v>0</v>
      </c>
      <c r="Q261" s="184">
        <v>0</v>
      </c>
      <c r="R261" s="185">
        <v>0</v>
      </c>
    </row>
    <row r="262" spans="2:18" ht="15.75" thickBot="1" x14ac:dyDescent="0.3">
      <c r="B262" s="235"/>
      <c r="C262" s="121" t="s">
        <v>51</v>
      </c>
      <c r="D262" s="122"/>
      <c r="E262" s="236"/>
      <c r="F262" s="264">
        <v>1126763.0799999998</v>
      </c>
      <c r="G262" s="124"/>
      <c r="H262" s="146"/>
      <c r="I262" s="126"/>
      <c r="J262" s="265"/>
      <c r="K262" s="265"/>
      <c r="L262" s="126"/>
      <c r="M262" s="265"/>
      <c r="N262" s="126"/>
      <c r="O262" s="126"/>
      <c r="P262" s="126"/>
      <c r="Q262" s="126"/>
      <c r="R262" s="266">
        <v>1126763.0799999998</v>
      </c>
    </row>
    <row r="263" spans="2:18" ht="51.75" x14ac:dyDescent="0.25">
      <c r="B263" s="267"/>
      <c r="C263" s="449" t="s">
        <v>123</v>
      </c>
      <c r="D263" s="269"/>
      <c r="E263" s="270"/>
      <c r="F263" s="271"/>
      <c r="G263" s="271"/>
      <c r="H263" s="271"/>
      <c r="I263" s="271"/>
      <c r="J263" s="271"/>
      <c r="K263" s="271"/>
      <c r="L263" s="271"/>
      <c r="M263" s="271"/>
      <c r="N263" s="131"/>
      <c r="O263" s="131"/>
      <c r="P263" s="131"/>
      <c r="Q263" s="131"/>
      <c r="R263" s="217"/>
    </row>
    <row r="264" spans="2:18" ht="33.75" customHeight="1" thickBot="1" x14ac:dyDescent="0.3">
      <c r="B264" s="254"/>
      <c r="C264" s="501" t="s">
        <v>124</v>
      </c>
      <c r="D264" s="501"/>
      <c r="E264" s="272">
        <v>157</v>
      </c>
      <c r="F264" s="273">
        <v>4217152</v>
      </c>
      <c r="G264" s="273">
        <v>355851.17000000004</v>
      </c>
      <c r="H264" s="273">
        <v>321413.95999999996</v>
      </c>
      <c r="I264" s="273">
        <v>355851.17000000004</v>
      </c>
      <c r="J264" s="273">
        <v>344372.10000000003</v>
      </c>
      <c r="K264" s="273">
        <v>355851.17000000004</v>
      </c>
      <c r="L264" s="273">
        <v>344372.10000000003</v>
      </c>
      <c r="M264" s="273">
        <v>355851.17000000004</v>
      </c>
      <c r="N264" s="273">
        <v>0</v>
      </c>
      <c r="O264" s="273">
        <v>0</v>
      </c>
      <c r="P264" s="273">
        <v>0</v>
      </c>
      <c r="Q264" s="273">
        <v>0</v>
      </c>
      <c r="R264" s="274">
        <v>1783589.1600000001</v>
      </c>
    </row>
    <row r="265" spans="2:18" x14ac:dyDescent="0.25">
      <c r="B265" s="137"/>
      <c r="C265" s="455"/>
      <c r="D265" s="455"/>
      <c r="E265" s="453" t="s">
        <v>59</v>
      </c>
      <c r="F265" s="222">
        <v>0</v>
      </c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275"/>
    </row>
    <row r="266" spans="2:18" x14ac:dyDescent="0.25">
      <c r="B266" s="258">
        <v>1</v>
      </c>
      <c r="C266" s="178" t="s">
        <v>69</v>
      </c>
      <c r="D266" s="113">
        <v>72.540000000000006</v>
      </c>
      <c r="E266" s="114">
        <v>20</v>
      </c>
      <c r="F266" s="184">
        <v>307569.60000000003</v>
      </c>
      <c r="G266" s="184">
        <v>44974.8</v>
      </c>
      <c r="H266" s="210">
        <v>40622.400000000009</v>
      </c>
      <c r="I266" s="184">
        <v>44974.8</v>
      </c>
      <c r="J266" s="184">
        <v>43524.000000000007</v>
      </c>
      <c r="K266" s="184">
        <v>44974.8</v>
      </c>
      <c r="L266" s="184">
        <v>43524.000000000007</v>
      </c>
      <c r="M266" s="184">
        <v>44974.8</v>
      </c>
      <c r="N266" s="184">
        <v>0</v>
      </c>
      <c r="O266" s="184">
        <v>0</v>
      </c>
      <c r="P266" s="184">
        <v>0</v>
      </c>
      <c r="Q266" s="184">
        <v>0</v>
      </c>
      <c r="R266" s="185">
        <v>0</v>
      </c>
    </row>
    <row r="267" spans="2:18" x14ac:dyDescent="0.25">
      <c r="B267" s="137">
        <v>2</v>
      </c>
      <c r="C267" s="451" t="s">
        <v>84</v>
      </c>
      <c r="D267" s="113">
        <v>73.59</v>
      </c>
      <c r="E267" s="114">
        <v>17</v>
      </c>
      <c r="F267" s="184">
        <v>265218.36</v>
      </c>
      <c r="G267" s="184">
        <v>38781.93</v>
      </c>
      <c r="H267" s="210">
        <v>35028.839999999997</v>
      </c>
      <c r="I267" s="184">
        <v>38781.93</v>
      </c>
      <c r="J267" s="184">
        <v>37530.9</v>
      </c>
      <c r="K267" s="184">
        <v>38781.93</v>
      </c>
      <c r="L267" s="184">
        <v>37530.9</v>
      </c>
      <c r="M267" s="184">
        <v>38781.93</v>
      </c>
      <c r="N267" s="184">
        <v>0</v>
      </c>
      <c r="O267" s="184">
        <v>0</v>
      </c>
      <c r="P267" s="184">
        <v>0</v>
      </c>
      <c r="Q267" s="184">
        <v>0</v>
      </c>
      <c r="R267" s="185">
        <v>0</v>
      </c>
    </row>
    <row r="268" spans="2:18" x14ac:dyDescent="0.25">
      <c r="B268" s="137">
        <v>3</v>
      </c>
      <c r="C268" s="451" t="s">
        <v>85</v>
      </c>
      <c r="D268" s="113">
        <v>74.63</v>
      </c>
      <c r="E268" s="114">
        <v>13</v>
      </c>
      <c r="F268" s="184">
        <v>205680.28</v>
      </c>
      <c r="G268" s="184">
        <v>30075.89</v>
      </c>
      <c r="H268" s="210">
        <v>27165.32</v>
      </c>
      <c r="I268" s="184">
        <v>30075.89</v>
      </c>
      <c r="J268" s="184">
        <v>29105.699999999997</v>
      </c>
      <c r="K268" s="184">
        <v>30075.89</v>
      </c>
      <c r="L268" s="184">
        <v>29105.699999999997</v>
      </c>
      <c r="M268" s="184">
        <v>30075.89</v>
      </c>
      <c r="N268" s="184">
        <v>0</v>
      </c>
      <c r="O268" s="184">
        <v>0</v>
      </c>
      <c r="P268" s="184">
        <v>0</v>
      </c>
      <c r="Q268" s="184">
        <v>0</v>
      </c>
      <c r="R268" s="185">
        <v>0</v>
      </c>
    </row>
    <row r="269" spans="2:18" x14ac:dyDescent="0.25">
      <c r="B269" s="137">
        <v>5</v>
      </c>
      <c r="C269" s="451" t="s">
        <v>118</v>
      </c>
      <c r="D269" s="113">
        <v>71.400000000000006</v>
      </c>
      <c r="E269" s="114">
        <v>5</v>
      </c>
      <c r="F269" s="184">
        <v>75684</v>
      </c>
      <c r="G269" s="184">
        <v>11067</v>
      </c>
      <c r="H269" s="210">
        <v>9996</v>
      </c>
      <c r="I269" s="184">
        <v>11067</v>
      </c>
      <c r="J269" s="184">
        <v>10710</v>
      </c>
      <c r="K269" s="184">
        <v>11067</v>
      </c>
      <c r="L269" s="184">
        <v>10710</v>
      </c>
      <c r="M269" s="184">
        <v>11067</v>
      </c>
      <c r="N269" s="184">
        <v>0</v>
      </c>
      <c r="O269" s="184">
        <v>0</v>
      </c>
      <c r="P269" s="184">
        <v>0</v>
      </c>
      <c r="Q269" s="184">
        <v>0</v>
      </c>
      <c r="R269" s="185">
        <v>0</v>
      </c>
    </row>
    <row r="270" spans="2:18" x14ac:dyDescent="0.25">
      <c r="B270" s="137">
        <v>6</v>
      </c>
      <c r="C270" s="451" t="s">
        <v>119</v>
      </c>
      <c r="D270" s="113">
        <v>71.400000000000006</v>
      </c>
      <c r="E270" s="114">
        <v>1</v>
      </c>
      <c r="F270" s="184">
        <v>15136.800000000001</v>
      </c>
      <c r="G270" s="184">
        <v>2213.4</v>
      </c>
      <c r="H270" s="210">
        <v>1999.2000000000003</v>
      </c>
      <c r="I270" s="184">
        <v>2213.4</v>
      </c>
      <c r="J270" s="184">
        <v>2142</v>
      </c>
      <c r="K270" s="184">
        <v>2213.4</v>
      </c>
      <c r="L270" s="184">
        <v>2142</v>
      </c>
      <c r="M270" s="184">
        <v>2213.4</v>
      </c>
      <c r="N270" s="184">
        <v>0</v>
      </c>
      <c r="O270" s="184">
        <v>0</v>
      </c>
      <c r="P270" s="184">
        <v>0</v>
      </c>
      <c r="Q270" s="184">
        <v>0</v>
      </c>
      <c r="R270" s="185">
        <v>0</v>
      </c>
    </row>
    <row r="271" spans="2:18" x14ac:dyDescent="0.25">
      <c r="B271" s="137">
        <v>7</v>
      </c>
      <c r="C271" s="451" t="s">
        <v>60</v>
      </c>
      <c r="D271" s="113">
        <v>71.400000000000006</v>
      </c>
      <c r="E271" s="114">
        <v>4</v>
      </c>
      <c r="F271" s="184">
        <v>60547.200000000004</v>
      </c>
      <c r="G271" s="184">
        <v>8853.6</v>
      </c>
      <c r="H271" s="210">
        <v>7996.8000000000011</v>
      </c>
      <c r="I271" s="184">
        <v>8853.6</v>
      </c>
      <c r="J271" s="184">
        <v>8568</v>
      </c>
      <c r="K271" s="184">
        <v>8853.6</v>
      </c>
      <c r="L271" s="184">
        <v>8568</v>
      </c>
      <c r="M271" s="184">
        <v>8853.6</v>
      </c>
      <c r="N271" s="184">
        <v>0</v>
      </c>
      <c r="O271" s="184">
        <v>0</v>
      </c>
      <c r="P271" s="184">
        <v>0</v>
      </c>
      <c r="Q271" s="184">
        <v>0</v>
      </c>
      <c r="R271" s="185">
        <v>0</v>
      </c>
    </row>
    <row r="272" spans="2:18" x14ac:dyDescent="0.25">
      <c r="B272" s="137">
        <v>8</v>
      </c>
      <c r="C272" s="451" t="s">
        <v>112</v>
      </c>
      <c r="D272" s="113">
        <v>73.59</v>
      </c>
      <c r="E272" s="114">
        <v>4</v>
      </c>
      <c r="F272" s="184">
        <v>62404.32</v>
      </c>
      <c r="G272" s="184">
        <v>9125.16</v>
      </c>
      <c r="H272" s="210">
        <v>8242.08</v>
      </c>
      <c r="I272" s="184">
        <v>9125.16</v>
      </c>
      <c r="J272" s="184">
        <v>8830.8000000000011</v>
      </c>
      <c r="K272" s="184">
        <v>9125.16</v>
      </c>
      <c r="L272" s="184">
        <v>8830.8000000000011</v>
      </c>
      <c r="M272" s="184">
        <v>9125.16</v>
      </c>
      <c r="N272" s="184">
        <v>0</v>
      </c>
      <c r="O272" s="184">
        <v>0</v>
      </c>
      <c r="P272" s="184">
        <v>0</v>
      </c>
      <c r="Q272" s="184">
        <v>0</v>
      </c>
      <c r="R272" s="185">
        <v>0</v>
      </c>
    </row>
    <row r="273" spans="2:18" x14ac:dyDescent="0.25">
      <c r="B273" s="137">
        <v>9</v>
      </c>
      <c r="C273" s="451" t="s">
        <v>76</v>
      </c>
      <c r="D273" s="113">
        <v>74.63</v>
      </c>
      <c r="E273" s="114">
        <v>1</v>
      </c>
      <c r="F273" s="184">
        <v>15821.56</v>
      </c>
      <c r="G273" s="184">
        <v>2313.5299999999997</v>
      </c>
      <c r="H273" s="210">
        <v>2089.64</v>
      </c>
      <c r="I273" s="184">
        <v>2313.5299999999997</v>
      </c>
      <c r="J273" s="184">
        <v>2238.8999999999996</v>
      </c>
      <c r="K273" s="184">
        <v>2313.5299999999997</v>
      </c>
      <c r="L273" s="184">
        <v>2238.8999999999996</v>
      </c>
      <c r="M273" s="184">
        <v>2313.5299999999997</v>
      </c>
      <c r="N273" s="184">
        <v>0</v>
      </c>
      <c r="O273" s="184">
        <v>0</v>
      </c>
      <c r="P273" s="184">
        <v>0</v>
      </c>
      <c r="Q273" s="184">
        <v>0</v>
      </c>
      <c r="R273" s="185">
        <v>0</v>
      </c>
    </row>
    <row r="274" spans="2:18" x14ac:dyDescent="0.25">
      <c r="B274" s="137">
        <v>10</v>
      </c>
      <c r="C274" s="451" t="s">
        <v>125</v>
      </c>
      <c r="D274" s="113">
        <v>72.540000000000006</v>
      </c>
      <c r="E274" s="114">
        <v>1</v>
      </c>
      <c r="F274" s="184">
        <v>15378.480000000001</v>
      </c>
      <c r="G274" s="184">
        <v>2248.7400000000002</v>
      </c>
      <c r="H274" s="210">
        <v>2031.1200000000001</v>
      </c>
      <c r="I274" s="184">
        <v>2248.7400000000002</v>
      </c>
      <c r="J274" s="184">
        <v>2176.2000000000003</v>
      </c>
      <c r="K274" s="184">
        <v>2248.7400000000002</v>
      </c>
      <c r="L274" s="184">
        <v>2176.2000000000003</v>
      </c>
      <c r="M274" s="184">
        <v>2248.7400000000002</v>
      </c>
      <c r="N274" s="184">
        <v>0</v>
      </c>
      <c r="O274" s="184">
        <v>0</v>
      </c>
      <c r="P274" s="184">
        <v>0</v>
      </c>
      <c r="Q274" s="184">
        <v>0</v>
      </c>
      <c r="R274" s="185">
        <v>0</v>
      </c>
    </row>
    <row r="275" spans="2:18" x14ac:dyDescent="0.25">
      <c r="B275" s="137">
        <v>11</v>
      </c>
      <c r="C275" s="451" t="s">
        <v>19</v>
      </c>
      <c r="D275" s="113">
        <v>71.400000000000006</v>
      </c>
      <c r="E275" s="114">
        <v>2</v>
      </c>
      <c r="F275" s="184">
        <v>30273.600000000002</v>
      </c>
      <c r="G275" s="184">
        <v>4426.8</v>
      </c>
      <c r="H275" s="210">
        <v>3998.4000000000005</v>
      </c>
      <c r="I275" s="184">
        <v>4426.8</v>
      </c>
      <c r="J275" s="184">
        <v>4284</v>
      </c>
      <c r="K275" s="184">
        <v>4426.8</v>
      </c>
      <c r="L275" s="184">
        <v>4284</v>
      </c>
      <c r="M275" s="184">
        <v>4426.8</v>
      </c>
      <c r="N275" s="184">
        <v>0</v>
      </c>
      <c r="O275" s="184">
        <v>0</v>
      </c>
      <c r="P275" s="184">
        <v>0</v>
      </c>
      <c r="Q275" s="184">
        <v>0</v>
      </c>
      <c r="R275" s="185">
        <v>0</v>
      </c>
    </row>
    <row r="276" spans="2:18" x14ac:dyDescent="0.25">
      <c r="B276" s="137">
        <v>12</v>
      </c>
      <c r="C276" s="451" t="s">
        <v>103</v>
      </c>
      <c r="D276" s="113">
        <v>80.86</v>
      </c>
      <c r="E276" s="114">
        <v>1</v>
      </c>
      <c r="F276" s="184">
        <v>17142.32</v>
      </c>
      <c r="G276" s="184">
        <v>2506.66</v>
      </c>
      <c r="H276" s="210">
        <v>2264.08</v>
      </c>
      <c r="I276" s="184">
        <v>2506.66</v>
      </c>
      <c r="J276" s="184">
        <v>2425.8000000000002</v>
      </c>
      <c r="K276" s="184">
        <v>2506.66</v>
      </c>
      <c r="L276" s="184">
        <v>2425.8000000000002</v>
      </c>
      <c r="M276" s="184">
        <v>2506.66</v>
      </c>
      <c r="N276" s="184">
        <v>0</v>
      </c>
      <c r="O276" s="184">
        <v>0</v>
      </c>
      <c r="P276" s="184">
        <v>0</v>
      </c>
      <c r="Q276" s="184">
        <v>0</v>
      </c>
      <c r="R276" s="185">
        <v>0</v>
      </c>
    </row>
    <row r="277" spans="2:18" x14ac:dyDescent="0.25">
      <c r="B277" s="137">
        <v>13</v>
      </c>
      <c r="C277" s="451" t="s">
        <v>62</v>
      </c>
      <c r="D277" s="113">
        <v>78.25</v>
      </c>
      <c r="E277" s="114">
        <v>20</v>
      </c>
      <c r="F277" s="184">
        <v>331780</v>
      </c>
      <c r="G277" s="184">
        <v>48515</v>
      </c>
      <c r="H277" s="210">
        <v>43820</v>
      </c>
      <c r="I277" s="184">
        <v>48515</v>
      </c>
      <c r="J277" s="184">
        <v>46950</v>
      </c>
      <c r="K277" s="184">
        <v>48515</v>
      </c>
      <c r="L277" s="184">
        <v>46950</v>
      </c>
      <c r="M277" s="184">
        <v>48515</v>
      </c>
      <c r="N277" s="184">
        <v>0</v>
      </c>
      <c r="O277" s="184">
        <v>0</v>
      </c>
      <c r="P277" s="184">
        <v>0</v>
      </c>
      <c r="Q277" s="184">
        <v>0</v>
      </c>
      <c r="R277" s="185">
        <v>0</v>
      </c>
    </row>
    <row r="278" spans="2:18" x14ac:dyDescent="0.25">
      <c r="B278" s="137">
        <v>14</v>
      </c>
      <c r="C278" s="451" t="s">
        <v>46</v>
      </c>
      <c r="D278" s="113">
        <v>72.540000000000006</v>
      </c>
      <c r="E278" s="114">
        <v>2</v>
      </c>
      <c r="F278" s="184">
        <v>30756.960000000003</v>
      </c>
      <c r="G278" s="184">
        <v>4497.4800000000005</v>
      </c>
      <c r="H278" s="210">
        <v>4062.2400000000002</v>
      </c>
      <c r="I278" s="184">
        <v>4497.4800000000005</v>
      </c>
      <c r="J278" s="184">
        <v>4352.4000000000005</v>
      </c>
      <c r="K278" s="184">
        <v>4497.4800000000005</v>
      </c>
      <c r="L278" s="184">
        <v>4352.4000000000005</v>
      </c>
      <c r="M278" s="184">
        <v>4497.4800000000005</v>
      </c>
      <c r="N278" s="184">
        <v>0</v>
      </c>
      <c r="O278" s="184">
        <v>0</v>
      </c>
      <c r="P278" s="184">
        <v>0</v>
      </c>
      <c r="Q278" s="184">
        <v>0</v>
      </c>
      <c r="R278" s="185">
        <v>0</v>
      </c>
    </row>
    <row r="279" spans="2:18" x14ac:dyDescent="0.25">
      <c r="B279" s="137">
        <v>16</v>
      </c>
      <c r="C279" s="454" t="s">
        <v>79</v>
      </c>
      <c r="D279" s="188">
        <v>71.400000000000006</v>
      </c>
      <c r="E279" s="114">
        <v>38</v>
      </c>
      <c r="F279" s="184">
        <v>575198.4</v>
      </c>
      <c r="G279" s="184">
        <v>84109.200000000012</v>
      </c>
      <c r="H279" s="210">
        <v>75969.600000000006</v>
      </c>
      <c r="I279" s="184">
        <v>84109.200000000012</v>
      </c>
      <c r="J279" s="184">
        <v>81396.000000000015</v>
      </c>
      <c r="K279" s="184">
        <v>84109.200000000012</v>
      </c>
      <c r="L279" s="184">
        <v>81396.000000000015</v>
      </c>
      <c r="M279" s="184">
        <v>84109.200000000012</v>
      </c>
      <c r="N279" s="184">
        <v>0</v>
      </c>
      <c r="O279" s="184">
        <v>0</v>
      </c>
      <c r="P279" s="184">
        <v>0</v>
      </c>
      <c r="Q279" s="184">
        <v>0</v>
      </c>
      <c r="R279" s="185">
        <v>0</v>
      </c>
    </row>
    <row r="280" spans="2:18" x14ac:dyDescent="0.25">
      <c r="B280" s="137">
        <v>17</v>
      </c>
      <c r="C280" s="451" t="s">
        <v>86</v>
      </c>
      <c r="D280" s="113">
        <v>71.400000000000006</v>
      </c>
      <c r="E280" s="114">
        <v>26</v>
      </c>
      <c r="F280" s="184">
        <v>393556.80000000005</v>
      </c>
      <c r="G280" s="184">
        <v>57548.4</v>
      </c>
      <c r="H280" s="210">
        <v>51979.200000000004</v>
      </c>
      <c r="I280" s="184">
        <v>57548.4</v>
      </c>
      <c r="J280" s="184">
        <v>55692</v>
      </c>
      <c r="K280" s="184">
        <v>57548.4</v>
      </c>
      <c r="L280" s="184">
        <v>55692</v>
      </c>
      <c r="M280" s="184">
        <v>57548.4</v>
      </c>
      <c r="N280" s="184">
        <v>0</v>
      </c>
      <c r="O280" s="184">
        <v>0</v>
      </c>
      <c r="P280" s="184">
        <v>0</v>
      </c>
      <c r="Q280" s="184">
        <v>0</v>
      </c>
      <c r="R280" s="185">
        <v>0</v>
      </c>
    </row>
    <row r="281" spans="2:18" ht="32.25" customHeight="1" x14ac:dyDescent="0.25">
      <c r="B281" s="137"/>
      <c r="C281" s="451" t="s">
        <v>80</v>
      </c>
      <c r="D281" s="113">
        <v>72.540000000000006</v>
      </c>
      <c r="E281" s="114">
        <v>1</v>
      </c>
      <c r="F281" s="184">
        <v>15378.480000000001</v>
      </c>
      <c r="G281" s="184">
        <v>2248.7400000000002</v>
      </c>
      <c r="H281" s="210">
        <v>2031.1200000000001</v>
      </c>
      <c r="I281" s="184">
        <v>2248.7400000000002</v>
      </c>
      <c r="J281" s="184">
        <v>2176.2000000000003</v>
      </c>
      <c r="K281" s="184">
        <v>2248.7400000000002</v>
      </c>
      <c r="L281" s="184">
        <v>2176.2000000000003</v>
      </c>
      <c r="M281" s="184">
        <v>2248.7400000000002</v>
      </c>
      <c r="N281" s="184">
        <v>0</v>
      </c>
      <c r="O281" s="184">
        <v>0</v>
      </c>
      <c r="P281" s="184">
        <v>0</v>
      </c>
      <c r="Q281" s="184">
        <v>0</v>
      </c>
      <c r="R281" s="185">
        <v>0</v>
      </c>
    </row>
    <row r="282" spans="2:18" ht="27" customHeight="1" x14ac:dyDescent="0.25">
      <c r="B282" s="137">
        <v>19</v>
      </c>
      <c r="C282" s="451" t="s">
        <v>65</v>
      </c>
      <c r="D282" s="113">
        <v>75.64</v>
      </c>
      <c r="E282" s="114">
        <v>1</v>
      </c>
      <c r="F282" s="184">
        <v>16035.68</v>
      </c>
      <c r="G282" s="184">
        <v>2344.84</v>
      </c>
      <c r="H282" s="210">
        <v>2117.92</v>
      </c>
      <c r="I282" s="184">
        <v>2344.84</v>
      </c>
      <c r="J282" s="184">
        <v>2269.1999999999998</v>
      </c>
      <c r="K282" s="184">
        <v>2344.84</v>
      </c>
      <c r="L282" s="184">
        <v>2269.1999999999998</v>
      </c>
      <c r="M282" s="184">
        <v>2344.84</v>
      </c>
      <c r="N282" s="184">
        <v>0</v>
      </c>
      <c r="O282" s="184">
        <v>0</v>
      </c>
      <c r="P282" s="184">
        <v>0</v>
      </c>
      <c r="Q282" s="184">
        <v>0</v>
      </c>
      <c r="R282" s="185">
        <v>0</v>
      </c>
    </row>
    <row r="283" spans="2:18" ht="15.75" thickBot="1" x14ac:dyDescent="0.3">
      <c r="B283" s="235"/>
      <c r="C283" s="121" t="s">
        <v>51</v>
      </c>
      <c r="D283" s="122"/>
      <c r="E283" s="236"/>
      <c r="F283" s="126">
        <v>1783589.1600000001</v>
      </c>
      <c r="G283" s="124"/>
      <c r="H283" s="125"/>
      <c r="I283" s="126"/>
      <c r="J283" s="265"/>
      <c r="K283" s="126"/>
      <c r="L283" s="265"/>
      <c r="M283" s="126"/>
      <c r="N283" s="126"/>
      <c r="O283" s="126"/>
      <c r="P283" s="126"/>
      <c r="Q283" s="126"/>
      <c r="R283" s="128">
        <v>1783589.1600000001</v>
      </c>
    </row>
    <row r="284" spans="2:18" ht="15.75" thickBot="1" x14ac:dyDescent="0.3">
      <c r="B284" s="276"/>
      <c r="C284" s="277" t="s">
        <v>126</v>
      </c>
      <c r="D284" s="278"/>
      <c r="E284" s="279">
        <v>0</v>
      </c>
      <c r="F284" s="280">
        <v>0</v>
      </c>
      <c r="G284" s="280">
        <v>0</v>
      </c>
      <c r="H284" s="280">
        <v>0</v>
      </c>
      <c r="I284" s="280">
        <v>0</v>
      </c>
      <c r="J284" s="280">
        <v>0</v>
      </c>
      <c r="K284" s="280">
        <v>0</v>
      </c>
      <c r="L284" s="280">
        <v>0</v>
      </c>
      <c r="M284" s="280">
        <v>0</v>
      </c>
      <c r="N284" s="280">
        <v>0</v>
      </c>
      <c r="O284" s="280">
        <v>0</v>
      </c>
      <c r="P284" s="280">
        <v>0</v>
      </c>
      <c r="Q284" s="280">
        <v>0</v>
      </c>
      <c r="R284" s="281">
        <v>0</v>
      </c>
    </row>
    <row r="285" spans="2:18" x14ac:dyDescent="0.25">
      <c r="B285" s="267"/>
      <c r="C285" s="484" t="s">
        <v>71</v>
      </c>
      <c r="D285" s="484"/>
      <c r="E285" s="282"/>
      <c r="F285" s="283"/>
      <c r="G285" s="283"/>
      <c r="H285" s="283"/>
      <c r="I285" s="283"/>
      <c r="J285" s="283"/>
      <c r="K285" s="283"/>
      <c r="L285" s="283"/>
      <c r="M285" s="283"/>
      <c r="N285" s="283"/>
      <c r="O285" s="283"/>
      <c r="P285" s="283"/>
      <c r="Q285" s="283"/>
      <c r="R285" s="284"/>
    </row>
    <row r="286" spans="2:18" ht="32.25" customHeight="1" thickBot="1" x14ac:dyDescent="0.3">
      <c r="B286" s="254"/>
      <c r="C286" s="501" t="s">
        <v>127</v>
      </c>
      <c r="D286" s="501"/>
      <c r="E286" s="285">
        <v>0</v>
      </c>
      <c r="F286" s="256">
        <v>0</v>
      </c>
      <c r="G286" s="256">
        <v>0</v>
      </c>
      <c r="H286" s="256">
        <v>0</v>
      </c>
      <c r="I286" s="256">
        <v>0</v>
      </c>
      <c r="J286" s="256">
        <v>0</v>
      </c>
      <c r="K286" s="256">
        <v>0</v>
      </c>
      <c r="L286" s="256">
        <v>0</v>
      </c>
      <c r="M286" s="256">
        <v>0</v>
      </c>
      <c r="N286" s="256">
        <v>0</v>
      </c>
      <c r="O286" s="256">
        <v>0</v>
      </c>
      <c r="P286" s="256">
        <v>0</v>
      </c>
      <c r="Q286" s="256">
        <v>0</v>
      </c>
      <c r="R286" s="257">
        <v>0</v>
      </c>
    </row>
    <row r="287" spans="2:18" ht="30.75" customHeight="1" x14ac:dyDescent="0.25">
      <c r="B287" s="286"/>
      <c r="C287" s="502" t="s">
        <v>128</v>
      </c>
      <c r="D287" s="503"/>
      <c r="E287" s="287">
        <v>0</v>
      </c>
      <c r="F287" s="288">
        <v>0</v>
      </c>
      <c r="G287" s="288">
        <v>0</v>
      </c>
      <c r="H287" s="288">
        <v>0</v>
      </c>
      <c r="I287" s="288">
        <v>0</v>
      </c>
      <c r="J287" s="288">
        <v>0</v>
      </c>
      <c r="K287" s="288">
        <v>0</v>
      </c>
      <c r="L287" s="288">
        <v>0</v>
      </c>
      <c r="M287" s="288">
        <v>0</v>
      </c>
      <c r="N287" s="288">
        <v>0</v>
      </c>
      <c r="O287" s="288">
        <v>0</v>
      </c>
      <c r="P287" s="288">
        <v>0</v>
      </c>
      <c r="Q287" s="288">
        <v>0</v>
      </c>
      <c r="R287" s="289">
        <v>0</v>
      </c>
    </row>
    <row r="288" spans="2:18" x14ac:dyDescent="0.25">
      <c r="B288" s="290"/>
      <c r="C288" s="291"/>
      <c r="D288" s="292"/>
      <c r="E288" s="293"/>
      <c r="F288" s="294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3"/>
    </row>
    <row r="289" spans="2:18" x14ac:dyDescent="0.25">
      <c r="B289" s="137"/>
      <c r="C289" s="448" t="s">
        <v>51</v>
      </c>
      <c r="D289" s="113"/>
      <c r="E289" s="147"/>
      <c r="F289" s="116">
        <v>0</v>
      </c>
      <c r="G289" s="149"/>
      <c r="H289" s="117"/>
      <c r="I289" s="116"/>
      <c r="J289" s="116"/>
      <c r="K289" s="116"/>
      <c r="L289" s="116"/>
      <c r="M289" s="116"/>
      <c r="N289" s="116"/>
      <c r="O289" s="116"/>
      <c r="P289" s="116"/>
      <c r="Q289" s="116"/>
      <c r="R289" s="118">
        <v>0</v>
      </c>
    </row>
    <row r="290" spans="2:18" x14ac:dyDescent="0.25">
      <c r="B290" s="137"/>
      <c r="C290" s="504" t="s">
        <v>129</v>
      </c>
      <c r="D290" s="505"/>
      <c r="E290" s="147"/>
      <c r="F290" s="116"/>
      <c r="G290" s="116"/>
      <c r="H290" s="117"/>
      <c r="I290" s="116"/>
      <c r="J290" s="116"/>
      <c r="K290" s="116"/>
      <c r="L290" s="116"/>
      <c r="M290" s="116"/>
      <c r="N290" s="116"/>
      <c r="O290" s="116"/>
      <c r="P290" s="116"/>
      <c r="Q290" s="116"/>
      <c r="R290" s="118"/>
    </row>
    <row r="291" spans="2:18" x14ac:dyDescent="0.25">
      <c r="B291" s="258"/>
      <c r="C291" s="506"/>
      <c r="D291" s="507"/>
      <c r="E291" s="296">
        <v>0</v>
      </c>
      <c r="F291" s="297">
        <v>0</v>
      </c>
      <c r="G291" s="297">
        <v>0</v>
      </c>
      <c r="H291" s="297">
        <v>0</v>
      </c>
      <c r="I291" s="297">
        <v>0</v>
      </c>
      <c r="J291" s="297">
        <v>0</v>
      </c>
      <c r="K291" s="297">
        <v>0</v>
      </c>
      <c r="L291" s="297">
        <v>0</v>
      </c>
      <c r="M291" s="297">
        <v>0</v>
      </c>
      <c r="N291" s="297">
        <v>0</v>
      </c>
      <c r="O291" s="297">
        <v>0</v>
      </c>
      <c r="P291" s="297">
        <v>0</v>
      </c>
      <c r="Q291" s="297">
        <v>0</v>
      </c>
      <c r="R291" s="298">
        <v>0</v>
      </c>
    </row>
    <row r="292" spans="2:18" x14ac:dyDescent="0.25">
      <c r="B292" s="137"/>
      <c r="C292" s="291"/>
      <c r="D292" s="292"/>
      <c r="E292" s="293"/>
      <c r="F292" s="294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3"/>
    </row>
    <row r="293" spans="2:18" x14ac:dyDescent="0.25">
      <c r="B293" s="137"/>
      <c r="C293" s="448" t="s">
        <v>51</v>
      </c>
      <c r="D293" s="113"/>
      <c r="E293" s="147"/>
      <c r="F293" s="116">
        <v>0</v>
      </c>
      <c r="G293" s="149"/>
      <c r="H293" s="117"/>
      <c r="I293" s="116"/>
      <c r="J293" s="116"/>
      <c r="K293" s="116"/>
      <c r="L293" s="116"/>
      <c r="M293" s="116"/>
      <c r="N293" s="116"/>
      <c r="O293" s="116"/>
      <c r="P293" s="116"/>
      <c r="Q293" s="116"/>
      <c r="R293" s="118">
        <v>0</v>
      </c>
    </row>
    <row r="294" spans="2:18" ht="33.75" customHeight="1" x14ac:dyDescent="0.25">
      <c r="B294" s="299"/>
      <c r="C294" s="504" t="s">
        <v>130</v>
      </c>
      <c r="D294" s="505"/>
      <c r="E294" s="300"/>
      <c r="F294" s="230"/>
      <c r="G294" s="230"/>
      <c r="H294" s="231"/>
      <c r="I294" s="230"/>
      <c r="J294" s="230"/>
      <c r="K294" s="230"/>
      <c r="L294" s="230"/>
      <c r="M294" s="230"/>
      <c r="N294" s="230"/>
      <c r="O294" s="230"/>
      <c r="P294" s="230"/>
      <c r="Q294" s="230"/>
      <c r="R294" s="301"/>
    </row>
    <row r="295" spans="2:18" x14ac:dyDescent="0.25">
      <c r="B295" s="299"/>
      <c r="C295" s="506"/>
      <c r="D295" s="507"/>
      <c r="E295" s="302">
        <v>0</v>
      </c>
      <c r="F295" s="297">
        <v>0</v>
      </c>
      <c r="G295" s="297">
        <v>0</v>
      </c>
      <c r="H295" s="297">
        <v>0</v>
      </c>
      <c r="I295" s="297">
        <v>0</v>
      </c>
      <c r="J295" s="297">
        <v>0</v>
      </c>
      <c r="K295" s="297">
        <v>0</v>
      </c>
      <c r="L295" s="297">
        <v>0</v>
      </c>
      <c r="M295" s="297">
        <v>0</v>
      </c>
      <c r="N295" s="297">
        <v>0</v>
      </c>
      <c r="O295" s="297">
        <v>0</v>
      </c>
      <c r="P295" s="297">
        <v>0</v>
      </c>
      <c r="Q295" s="297">
        <v>0</v>
      </c>
      <c r="R295" s="298">
        <v>0</v>
      </c>
    </row>
    <row r="296" spans="2:18" x14ac:dyDescent="0.25">
      <c r="B296" s="137"/>
      <c r="C296" s="291"/>
      <c r="D296" s="292"/>
      <c r="E296" s="293"/>
      <c r="F296" s="294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3"/>
    </row>
    <row r="297" spans="2:18" x14ac:dyDescent="0.25">
      <c r="B297" s="137"/>
      <c r="C297" s="448" t="s">
        <v>51</v>
      </c>
      <c r="D297" s="113"/>
      <c r="E297" s="147"/>
      <c r="F297" s="116">
        <v>0</v>
      </c>
      <c r="G297" s="149"/>
      <c r="H297" s="156"/>
      <c r="I297" s="116"/>
      <c r="J297" s="116"/>
      <c r="K297" s="116"/>
      <c r="L297" s="119"/>
      <c r="M297" s="116"/>
      <c r="N297" s="116"/>
      <c r="O297" s="116"/>
      <c r="P297" s="116"/>
      <c r="Q297" s="116"/>
      <c r="R297" s="118">
        <v>0</v>
      </c>
    </row>
    <row r="298" spans="2:18" x14ac:dyDescent="0.25">
      <c r="B298" s="299"/>
      <c r="C298" s="303"/>
      <c r="D298" s="304"/>
      <c r="E298" s="300"/>
      <c r="F298" s="230"/>
      <c r="G298" s="230"/>
      <c r="H298" s="305"/>
      <c r="I298" s="230"/>
      <c r="J298" s="230"/>
      <c r="K298" s="230"/>
      <c r="L298" s="306"/>
      <c r="M298" s="230"/>
      <c r="N298" s="230"/>
      <c r="O298" s="230"/>
      <c r="P298" s="230"/>
      <c r="Q298" s="230"/>
      <c r="R298" s="301"/>
    </row>
    <row r="299" spans="2:18" ht="30" customHeight="1" x14ac:dyDescent="0.25">
      <c r="B299" s="299"/>
      <c r="C299" s="571" t="s">
        <v>131</v>
      </c>
      <c r="D299" s="572"/>
      <c r="E299" s="302">
        <v>0</v>
      </c>
      <c r="F299" s="297">
        <v>0</v>
      </c>
      <c r="G299" s="297">
        <v>0</v>
      </c>
      <c r="H299" s="297">
        <v>0</v>
      </c>
      <c r="I299" s="297">
        <v>0</v>
      </c>
      <c r="J299" s="297">
        <v>0</v>
      </c>
      <c r="K299" s="297">
        <v>0</v>
      </c>
      <c r="L299" s="297">
        <v>0</v>
      </c>
      <c r="M299" s="297">
        <v>0</v>
      </c>
      <c r="N299" s="297">
        <v>0</v>
      </c>
      <c r="O299" s="297">
        <v>0</v>
      </c>
      <c r="P299" s="297">
        <v>0</v>
      </c>
      <c r="Q299" s="297">
        <v>0</v>
      </c>
      <c r="R299" s="298">
        <v>0</v>
      </c>
    </row>
    <row r="300" spans="2:18" x14ac:dyDescent="0.25">
      <c r="B300" s="137"/>
      <c r="C300" s="291"/>
      <c r="D300" s="292"/>
      <c r="E300" s="293"/>
      <c r="F300" s="294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3"/>
    </row>
    <row r="301" spans="2:18" x14ac:dyDescent="0.25">
      <c r="B301" s="137"/>
      <c r="C301" s="448" t="s">
        <v>51</v>
      </c>
      <c r="D301" s="113"/>
      <c r="E301" s="147"/>
      <c r="F301" s="116">
        <v>0</v>
      </c>
      <c r="G301" s="149"/>
      <c r="H301" s="156"/>
      <c r="I301" s="116"/>
      <c r="J301" s="116"/>
      <c r="K301" s="116"/>
      <c r="L301" s="119"/>
      <c r="M301" s="116"/>
      <c r="N301" s="116"/>
      <c r="O301" s="116"/>
      <c r="P301" s="116"/>
      <c r="Q301" s="116"/>
      <c r="R301" s="118">
        <v>0</v>
      </c>
    </row>
    <row r="302" spans="2:18" x14ac:dyDescent="0.25">
      <c r="B302" s="299"/>
      <c r="C302" s="510" t="s">
        <v>132</v>
      </c>
      <c r="D302" s="511"/>
      <c r="E302" s="300"/>
      <c r="F302" s="230"/>
      <c r="G302" s="306"/>
      <c r="H302" s="305"/>
      <c r="I302" s="230"/>
      <c r="J302" s="230"/>
      <c r="K302" s="230"/>
      <c r="L302" s="306"/>
      <c r="M302" s="230"/>
      <c r="N302" s="230"/>
      <c r="O302" s="230"/>
      <c r="P302" s="230"/>
      <c r="Q302" s="230"/>
      <c r="R302" s="301"/>
    </row>
    <row r="303" spans="2:18" x14ac:dyDescent="0.25">
      <c r="B303" s="299"/>
      <c r="C303" s="512"/>
      <c r="D303" s="513"/>
      <c r="E303" s="296">
        <v>0</v>
      </c>
      <c r="F303" s="297">
        <v>0</v>
      </c>
      <c r="G303" s="297">
        <v>0</v>
      </c>
      <c r="H303" s="297">
        <v>0</v>
      </c>
      <c r="I303" s="297">
        <v>0</v>
      </c>
      <c r="J303" s="297">
        <v>0</v>
      </c>
      <c r="K303" s="297">
        <v>0</v>
      </c>
      <c r="L303" s="297">
        <v>0</v>
      </c>
      <c r="M303" s="297">
        <v>0</v>
      </c>
      <c r="N303" s="297">
        <v>0</v>
      </c>
      <c r="O303" s="297">
        <v>0</v>
      </c>
      <c r="P303" s="297">
        <v>0</v>
      </c>
      <c r="Q303" s="297">
        <v>0</v>
      </c>
      <c r="R303" s="298">
        <v>0</v>
      </c>
    </row>
    <row r="304" spans="2:18" x14ac:dyDescent="0.25">
      <c r="B304" s="137"/>
      <c r="C304" s="291"/>
      <c r="D304" s="292"/>
      <c r="E304" s="293"/>
      <c r="F304" s="294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3"/>
    </row>
    <row r="305" spans="2:18" x14ac:dyDescent="0.25">
      <c r="B305" s="137"/>
      <c r="C305" s="448" t="s">
        <v>51</v>
      </c>
      <c r="D305" s="113"/>
      <c r="E305" s="147"/>
      <c r="F305" s="116">
        <v>0</v>
      </c>
      <c r="G305" s="149"/>
      <c r="H305" s="117"/>
      <c r="I305" s="116"/>
      <c r="J305" s="116"/>
      <c r="K305" s="116"/>
      <c r="L305" s="116"/>
      <c r="M305" s="116"/>
      <c r="N305" s="116"/>
      <c r="O305" s="116"/>
      <c r="P305" s="116"/>
      <c r="Q305" s="116"/>
      <c r="R305" s="118">
        <v>0</v>
      </c>
    </row>
    <row r="306" spans="2:18" ht="30" customHeight="1" x14ac:dyDescent="0.25">
      <c r="B306" s="299"/>
      <c r="C306" s="504" t="s">
        <v>133</v>
      </c>
      <c r="D306" s="505"/>
      <c r="E306" s="300"/>
      <c r="F306" s="306"/>
      <c r="G306" s="306"/>
      <c r="H306" s="305"/>
      <c r="I306" s="230"/>
      <c r="J306" s="230"/>
      <c r="K306" s="230"/>
      <c r="L306" s="230"/>
      <c r="M306" s="230"/>
      <c r="N306" s="230"/>
      <c r="O306" s="230"/>
      <c r="P306" s="230"/>
      <c r="Q306" s="230"/>
      <c r="R306" s="301"/>
    </row>
    <row r="307" spans="2:18" x14ac:dyDescent="0.25">
      <c r="B307" s="299"/>
      <c r="C307" s="506"/>
      <c r="D307" s="507"/>
      <c r="E307" s="302">
        <v>0</v>
      </c>
      <c r="F307" s="297">
        <v>0</v>
      </c>
      <c r="G307" s="297">
        <v>0</v>
      </c>
      <c r="H307" s="297">
        <v>0</v>
      </c>
      <c r="I307" s="297">
        <v>0</v>
      </c>
      <c r="J307" s="297">
        <v>0</v>
      </c>
      <c r="K307" s="297">
        <v>0</v>
      </c>
      <c r="L307" s="297">
        <v>0</v>
      </c>
      <c r="M307" s="297">
        <v>0</v>
      </c>
      <c r="N307" s="297">
        <v>0</v>
      </c>
      <c r="O307" s="297">
        <v>0</v>
      </c>
      <c r="P307" s="297">
        <v>0</v>
      </c>
      <c r="Q307" s="297">
        <v>0</v>
      </c>
      <c r="R307" s="298">
        <v>0</v>
      </c>
    </row>
    <row r="308" spans="2:18" x14ac:dyDescent="0.25">
      <c r="B308" s="137"/>
      <c r="C308" s="291"/>
      <c r="D308" s="292"/>
      <c r="E308" s="293"/>
      <c r="F308" s="294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3"/>
    </row>
    <row r="309" spans="2:18" ht="15.75" thickBot="1" x14ac:dyDescent="0.3">
      <c r="B309" s="245"/>
      <c r="C309" s="448" t="s">
        <v>51</v>
      </c>
      <c r="D309" s="113"/>
      <c r="E309" s="147"/>
      <c r="F309" s="116">
        <v>0</v>
      </c>
      <c r="G309" s="149"/>
      <c r="H309" s="117"/>
      <c r="I309" s="116"/>
      <c r="J309" s="116"/>
      <c r="K309" s="116"/>
      <c r="L309" s="116"/>
      <c r="M309" s="116"/>
      <c r="N309" s="116"/>
      <c r="O309" s="116"/>
      <c r="P309" s="116"/>
      <c r="Q309" s="116"/>
      <c r="R309" s="118">
        <v>0</v>
      </c>
    </row>
    <row r="310" spans="2:18" ht="26.25" x14ac:dyDescent="0.25">
      <c r="B310" s="237"/>
      <c r="C310" s="449" t="s">
        <v>95</v>
      </c>
      <c r="D310" s="307"/>
      <c r="E310" s="308"/>
      <c r="F310" s="309"/>
      <c r="G310" s="309"/>
      <c r="H310" s="310"/>
      <c r="I310" s="215"/>
      <c r="J310" s="215"/>
      <c r="K310" s="215"/>
      <c r="L310" s="215"/>
      <c r="M310" s="215"/>
      <c r="N310" s="215"/>
      <c r="O310" s="215"/>
      <c r="P310" s="215"/>
      <c r="Q310" s="215"/>
      <c r="R310" s="217"/>
    </row>
    <row r="311" spans="2:18" ht="31.5" customHeight="1" thickBot="1" x14ac:dyDescent="0.3">
      <c r="B311" s="311"/>
      <c r="C311" s="501" t="s">
        <v>134</v>
      </c>
      <c r="D311" s="501"/>
      <c r="E311" s="312">
        <v>0</v>
      </c>
      <c r="F311" s="240">
        <v>0</v>
      </c>
      <c r="G311" s="240">
        <v>0</v>
      </c>
      <c r="H311" s="240">
        <v>0</v>
      </c>
      <c r="I311" s="240">
        <v>0</v>
      </c>
      <c r="J311" s="240">
        <v>0</v>
      </c>
      <c r="K311" s="240">
        <v>0</v>
      </c>
      <c r="L311" s="240">
        <v>0</v>
      </c>
      <c r="M311" s="240">
        <v>0</v>
      </c>
      <c r="N311" s="240">
        <v>0</v>
      </c>
      <c r="O311" s="240">
        <v>0</v>
      </c>
      <c r="P311" s="240">
        <v>0</v>
      </c>
      <c r="Q311" s="240">
        <v>0</v>
      </c>
      <c r="R311" s="313">
        <v>0</v>
      </c>
    </row>
    <row r="312" spans="2:18" x14ac:dyDescent="0.25">
      <c r="B312" s="286"/>
      <c r="C312" s="314"/>
      <c r="D312" s="315"/>
      <c r="E312" s="316"/>
      <c r="F312" s="317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4"/>
    </row>
    <row r="313" spans="2:18" ht="15.75" thickBot="1" x14ac:dyDescent="0.3">
      <c r="B313" s="452"/>
      <c r="C313" s="246" t="s">
        <v>51</v>
      </c>
      <c r="D313" s="113"/>
      <c r="E313" s="147"/>
      <c r="F313" s="116">
        <v>0</v>
      </c>
      <c r="G313" s="149"/>
      <c r="H313" s="117"/>
      <c r="I313" s="116"/>
      <c r="J313" s="116"/>
      <c r="K313" s="116"/>
      <c r="L313" s="116"/>
      <c r="M313" s="116"/>
      <c r="N313" s="116"/>
      <c r="O313" s="116"/>
      <c r="P313" s="116"/>
      <c r="Q313" s="116"/>
      <c r="R313" s="118">
        <v>0</v>
      </c>
    </row>
    <row r="314" spans="2:18" ht="15.75" thickBot="1" x14ac:dyDescent="0.3">
      <c r="B314" s="319"/>
      <c r="C314" s="320" t="s">
        <v>135</v>
      </c>
      <c r="D314" s="278"/>
      <c r="E314" s="279">
        <v>0</v>
      </c>
      <c r="F314" s="280">
        <v>0</v>
      </c>
      <c r="G314" s="280">
        <v>0</v>
      </c>
      <c r="H314" s="280">
        <v>0</v>
      </c>
      <c r="I314" s="280">
        <v>0</v>
      </c>
      <c r="J314" s="280">
        <v>0</v>
      </c>
      <c r="K314" s="280">
        <v>0</v>
      </c>
      <c r="L314" s="280">
        <v>0</v>
      </c>
      <c r="M314" s="280">
        <v>0</v>
      </c>
      <c r="N314" s="280">
        <v>0</v>
      </c>
      <c r="O314" s="280">
        <v>0</v>
      </c>
      <c r="P314" s="280">
        <v>0</v>
      </c>
      <c r="Q314" s="280">
        <v>0</v>
      </c>
      <c r="R314" s="281">
        <v>0</v>
      </c>
    </row>
    <row r="315" spans="2:18" ht="51.75" customHeight="1" x14ac:dyDescent="0.25">
      <c r="B315" s="237"/>
      <c r="C315" s="514" t="s">
        <v>71</v>
      </c>
      <c r="D315" s="515"/>
      <c r="E315" s="321"/>
      <c r="F315" s="322"/>
      <c r="G315" s="322"/>
      <c r="H315" s="322"/>
      <c r="I315" s="322"/>
      <c r="J315" s="322"/>
      <c r="K315" s="322"/>
      <c r="L315" s="322"/>
      <c r="M315" s="322"/>
      <c r="N315" s="322"/>
      <c r="O315" s="322"/>
      <c r="P315" s="322"/>
      <c r="Q315" s="322"/>
      <c r="R315" s="323"/>
    </row>
    <row r="316" spans="2:18" ht="32.25" customHeight="1" thickBot="1" x14ac:dyDescent="0.3">
      <c r="B316" s="254"/>
      <c r="C316" s="501" t="s">
        <v>136</v>
      </c>
      <c r="D316" s="501"/>
      <c r="E316" s="312">
        <v>0</v>
      </c>
      <c r="F316" s="240">
        <v>0</v>
      </c>
      <c r="G316" s="240">
        <v>0</v>
      </c>
      <c r="H316" s="240">
        <v>0</v>
      </c>
      <c r="I316" s="240">
        <v>0</v>
      </c>
      <c r="J316" s="240">
        <v>0</v>
      </c>
      <c r="K316" s="240">
        <v>0</v>
      </c>
      <c r="L316" s="240">
        <v>0</v>
      </c>
      <c r="M316" s="240">
        <v>0</v>
      </c>
      <c r="N316" s="240">
        <v>0</v>
      </c>
      <c r="O316" s="240">
        <v>0</v>
      </c>
      <c r="P316" s="240">
        <v>0</v>
      </c>
      <c r="Q316" s="240">
        <v>0</v>
      </c>
      <c r="R316" s="313">
        <v>0</v>
      </c>
    </row>
    <row r="317" spans="2:18" x14ac:dyDescent="0.25">
      <c r="B317" s="258"/>
      <c r="C317" s="450" t="s">
        <v>137</v>
      </c>
      <c r="D317" s="325"/>
      <c r="E317" s="326"/>
      <c r="F317" s="327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40"/>
    </row>
    <row r="318" spans="2:18" ht="15.75" thickBot="1" x14ac:dyDescent="0.3">
      <c r="B318" s="137"/>
      <c r="C318" s="451" t="s">
        <v>51</v>
      </c>
      <c r="D318" s="113"/>
      <c r="E318" s="147"/>
      <c r="F318" s="116">
        <v>0</v>
      </c>
      <c r="G318" s="149"/>
      <c r="H318" s="117"/>
      <c r="I318" s="116"/>
      <c r="J318" s="116"/>
      <c r="K318" s="116"/>
      <c r="L318" s="116"/>
      <c r="M318" s="116"/>
      <c r="N318" s="116"/>
      <c r="O318" s="116"/>
      <c r="P318" s="116"/>
      <c r="Q318" s="116"/>
      <c r="R318" s="118">
        <v>0</v>
      </c>
    </row>
    <row r="319" spans="2:18" ht="26.25" x14ac:dyDescent="0.25">
      <c r="B319" s="237"/>
      <c r="C319" s="449" t="s">
        <v>95</v>
      </c>
      <c r="D319" s="307"/>
      <c r="E319" s="308"/>
      <c r="F319" s="309"/>
      <c r="G319" s="309"/>
      <c r="H319" s="310"/>
      <c r="I319" s="215"/>
      <c r="J319" s="215"/>
      <c r="K319" s="215"/>
      <c r="L319" s="215"/>
      <c r="M319" s="215"/>
      <c r="N319" s="215"/>
      <c r="O319" s="215"/>
      <c r="P319" s="215"/>
      <c r="Q319" s="215"/>
      <c r="R319" s="217"/>
    </row>
    <row r="320" spans="2:18" ht="29.25" customHeight="1" thickBot="1" x14ac:dyDescent="0.3">
      <c r="B320" s="254"/>
      <c r="C320" s="501" t="s">
        <v>138</v>
      </c>
      <c r="D320" s="501"/>
      <c r="E320" s="312">
        <v>0</v>
      </c>
      <c r="F320" s="240">
        <v>0</v>
      </c>
      <c r="G320" s="240">
        <v>0</v>
      </c>
      <c r="H320" s="240">
        <v>0</v>
      </c>
      <c r="I320" s="240">
        <v>0</v>
      </c>
      <c r="J320" s="240">
        <v>0</v>
      </c>
      <c r="K320" s="240">
        <v>0</v>
      </c>
      <c r="L320" s="240">
        <v>0</v>
      </c>
      <c r="M320" s="240">
        <v>0</v>
      </c>
      <c r="N320" s="240">
        <v>0</v>
      </c>
      <c r="O320" s="240">
        <v>0</v>
      </c>
      <c r="P320" s="240">
        <v>0</v>
      </c>
      <c r="Q320" s="240">
        <v>0</v>
      </c>
      <c r="R320" s="313">
        <v>0</v>
      </c>
    </row>
    <row r="321" spans="2:18" x14ac:dyDescent="0.25">
      <c r="B321" s="258"/>
      <c r="C321" s="450"/>
      <c r="D321" s="325"/>
      <c r="E321" s="326"/>
      <c r="F321" s="327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40"/>
    </row>
    <row r="322" spans="2:18" ht="15.75" thickBot="1" x14ac:dyDescent="0.3">
      <c r="B322" s="137"/>
      <c r="C322" s="451" t="s">
        <v>51</v>
      </c>
      <c r="D322" s="113"/>
      <c r="E322" s="147"/>
      <c r="F322" s="119">
        <v>0</v>
      </c>
      <c r="G322" s="149"/>
      <c r="H322" s="117"/>
      <c r="I322" s="116"/>
      <c r="J322" s="116"/>
      <c r="K322" s="116"/>
      <c r="L322" s="116"/>
      <c r="M322" s="116"/>
      <c r="N322" s="116"/>
      <c r="O322" s="116"/>
      <c r="P322" s="116"/>
      <c r="Q322" s="116"/>
      <c r="R322" s="157">
        <v>0</v>
      </c>
    </row>
    <row r="323" spans="2:18" ht="36.75" customHeight="1" x14ac:dyDescent="0.25">
      <c r="B323" s="267"/>
      <c r="C323" s="447" t="s">
        <v>139</v>
      </c>
      <c r="D323" s="214"/>
      <c r="E323" s="214"/>
      <c r="F323" s="215"/>
      <c r="G323" s="215"/>
      <c r="H323" s="216"/>
      <c r="I323" s="215"/>
      <c r="J323" s="215"/>
      <c r="K323" s="215"/>
      <c r="L323" s="215"/>
      <c r="M323" s="215"/>
      <c r="N323" s="215"/>
      <c r="O323" s="215"/>
      <c r="P323" s="215"/>
      <c r="Q323" s="215"/>
      <c r="R323" s="217"/>
    </row>
    <row r="324" spans="2:18" ht="31.5" customHeight="1" thickBot="1" x14ac:dyDescent="0.3">
      <c r="B324" s="254"/>
      <c r="C324" s="501" t="s">
        <v>140</v>
      </c>
      <c r="D324" s="501"/>
      <c r="E324" s="312">
        <v>0</v>
      </c>
      <c r="F324" s="240">
        <v>0</v>
      </c>
      <c r="G324" s="240">
        <v>0</v>
      </c>
      <c r="H324" s="240">
        <v>0</v>
      </c>
      <c r="I324" s="240">
        <v>0</v>
      </c>
      <c r="J324" s="240">
        <v>0</v>
      </c>
      <c r="K324" s="240">
        <v>0</v>
      </c>
      <c r="L324" s="240">
        <v>0</v>
      </c>
      <c r="M324" s="240">
        <v>0</v>
      </c>
      <c r="N324" s="240">
        <v>0</v>
      </c>
      <c r="O324" s="240">
        <v>0</v>
      </c>
      <c r="P324" s="240">
        <v>0</v>
      </c>
      <c r="Q324" s="240">
        <v>0</v>
      </c>
      <c r="R324" s="313">
        <v>0</v>
      </c>
    </row>
    <row r="325" spans="2:18" x14ac:dyDescent="0.25">
      <c r="B325" s="258"/>
      <c r="C325" s="450"/>
      <c r="D325" s="325"/>
      <c r="E325" s="326"/>
      <c r="F325" s="327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40"/>
    </row>
    <row r="326" spans="2:18" ht="15.75" thickBot="1" x14ac:dyDescent="0.3">
      <c r="B326" s="137"/>
      <c r="C326" s="451" t="s">
        <v>51</v>
      </c>
      <c r="D326" s="113"/>
      <c r="E326" s="147"/>
      <c r="F326" s="116">
        <v>0</v>
      </c>
      <c r="G326" s="149"/>
      <c r="H326" s="117"/>
      <c r="I326" s="116"/>
      <c r="J326" s="116"/>
      <c r="K326" s="116"/>
      <c r="L326" s="116"/>
      <c r="M326" s="116"/>
      <c r="N326" s="116"/>
      <c r="O326" s="116"/>
      <c r="P326" s="116"/>
      <c r="Q326" s="116"/>
      <c r="R326" s="118">
        <v>0</v>
      </c>
    </row>
    <row r="327" spans="2:18" ht="15.75" thickBot="1" x14ac:dyDescent="0.3">
      <c r="B327" s="329"/>
      <c r="C327" s="320" t="s">
        <v>135</v>
      </c>
      <c r="D327" s="278"/>
      <c r="E327" s="279">
        <v>0</v>
      </c>
      <c r="F327" s="280">
        <v>4712664</v>
      </c>
      <c r="G327" s="280">
        <v>0</v>
      </c>
      <c r="H327" s="280">
        <v>0</v>
      </c>
      <c r="I327" s="280">
        <v>0</v>
      </c>
      <c r="J327" s="280">
        <v>0</v>
      </c>
      <c r="K327" s="280">
        <v>0</v>
      </c>
      <c r="L327" s="280">
        <v>0</v>
      </c>
      <c r="M327" s="280">
        <v>0</v>
      </c>
      <c r="N327" s="280">
        <v>0</v>
      </c>
      <c r="O327" s="280">
        <v>0</v>
      </c>
      <c r="P327" s="280">
        <v>0</v>
      </c>
      <c r="Q327" s="280">
        <v>0</v>
      </c>
      <c r="R327" s="281">
        <v>4712664</v>
      </c>
    </row>
    <row r="328" spans="2:18" ht="55.5" customHeight="1" x14ac:dyDescent="0.25">
      <c r="B328" s="267"/>
      <c r="C328" s="538" t="s">
        <v>71</v>
      </c>
      <c r="D328" s="500"/>
      <c r="E328" s="321"/>
      <c r="F328" s="322"/>
      <c r="G328" s="322"/>
      <c r="H328" s="322"/>
      <c r="I328" s="322"/>
      <c r="J328" s="322"/>
      <c r="K328" s="322"/>
      <c r="L328" s="322"/>
      <c r="M328" s="322"/>
      <c r="N328" s="322"/>
      <c r="O328" s="322"/>
      <c r="P328" s="322"/>
      <c r="Q328" s="322"/>
      <c r="R328" s="323"/>
    </row>
    <row r="329" spans="2:18" ht="31.5" customHeight="1" thickBot="1" x14ac:dyDescent="0.3">
      <c r="B329" s="254"/>
      <c r="C329" s="501" t="s">
        <v>141</v>
      </c>
      <c r="D329" s="501"/>
      <c r="E329" s="312">
        <v>0</v>
      </c>
      <c r="F329" s="240">
        <v>417030</v>
      </c>
      <c r="G329" s="240">
        <v>0</v>
      </c>
      <c r="H329" s="240">
        <v>0</v>
      </c>
      <c r="I329" s="240">
        <v>0</v>
      </c>
      <c r="J329" s="240">
        <v>0</v>
      </c>
      <c r="K329" s="240">
        <v>0</v>
      </c>
      <c r="L329" s="240">
        <v>0</v>
      </c>
      <c r="M329" s="240">
        <v>0</v>
      </c>
      <c r="N329" s="240">
        <v>0</v>
      </c>
      <c r="O329" s="240">
        <v>0</v>
      </c>
      <c r="P329" s="240">
        <v>0</v>
      </c>
      <c r="Q329" s="240">
        <v>0</v>
      </c>
      <c r="R329" s="313">
        <v>417030</v>
      </c>
    </row>
    <row r="330" spans="2:18" x14ac:dyDescent="0.25">
      <c r="B330" s="258"/>
      <c r="C330" s="58"/>
      <c r="D330" s="325"/>
      <c r="E330" s="330" t="s">
        <v>137</v>
      </c>
      <c r="F330" s="327">
        <v>-577840</v>
      </c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40"/>
    </row>
    <row r="331" spans="2:18" x14ac:dyDescent="0.25">
      <c r="B331" s="137">
        <v>1</v>
      </c>
      <c r="C331" s="451" t="s">
        <v>69</v>
      </c>
      <c r="D331" s="113">
        <v>72.540000000000006</v>
      </c>
      <c r="E331" s="114">
        <v>3</v>
      </c>
      <c r="F331" s="116">
        <v>0</v>
      </c>
      <c r="G331" s="116"/>
      <c r="H331" s="117"/>
      <c r="I331" s="116"/>
      <c r="J331" s="116"/>
      <c r="K331" s="116"/>
      <c r="L331" s="116"/>
      <c r="M331" s="116"/>
      <c r="N331" s="116">
        <v>0</v>
      </c>
      <c r="O331" s="116">
        <v>0</v>
      </c>
      <c r="P331" s="116">
        <v>0</v>
      </c>
      <c r="Q331" s="116">
        <v>0</v>
      </c>
      <c r="R331" s="118">
        <v>0</v>
      </c>
    </row>
    <row r="332" spans="2:18" x14ac:dyDescent="0.25">
      <c r="B332" s="137">
        <v>2</v>
      </c>
      <c r="C332" s="451" t="s">
        <v>118</v>
      </c>
      <c r="D332" s="113">
        <v>71.400000000000006</v>
      </c>
      <c r="E332" s="114">
        <v>7</v>
      </c>
      <c r="F332" s="116">
        <v>0</v>
      </c>
      <c r="G332" s="116"/>
      <c r="H332" s="117"/>
      <c r="I332" s="116"/>
      <c r="J332" s="116"/>
      <c r="K332" s="116"/>
      <c r="L332" s="116"/>
      <c r="M332" s="116"/>
      <c r="N332" s="116">
        <v>0</v>
      </c>
      <c r="O332" s="116">
        <v>0</v>
      </c>
      <c r="P332" s="116">
        <v>0</v>
      </c>
      <c r="Q332" s="116">
        <v>0</v>
      </c>
      <c r="R332" s="118">
        <v>0</v>
      </c>
    </row>
    <row r="333" spans="2:18" x14ac:dyDescent="0.25">
      <c r="B333" s="137">
        <v>3</v>
      </c>
      <c r="C333" s="451" t="s">
        <v>60</v>
      </c>
      <c r="D333" s="113">
        <v>71.400000000000006</v>
      </c>
      <c r="E333" s="114">
        <v>3</v>
      </c>
      <c r="F333" s="116">
        <v>0</v>
      </c>
      <c r="G333" s="116"/>
      <c r="H333" s="117"/>
      <c r="I333" s="116"/>
      <c r="J333" s="116"/>
      <c r="K333" s="116"/>
      <c r="L333" s="116"/>
      <c r="M333" s="116"/>
      <c r="N333" s="116">
        <v>0</v>
      </c>
      <c r="O333" s="116">
        <v>0</v>
      </c>
      <c r="P333" s="116">
        <v>0</v>
      </c>
      <c r="Q333" s="116">
        <v>0</v>
      </c>
      <c r="R333" s="118">
        <v>0</v>
      </c>
    </row>
    <row r="334" spans="2:18" x14ac:dyDescent="0.25">
      <c r="B334" s="137">
        <v>4</v>
      </c>
      <c r="C334" s="451" t="s">
        <v>112</v>
      </c>
      <c r="D334" s="113">
        <v>73.59</v>
      </c>
      <c r="E334" s="114">
        <v>1</v>
      </c>
      <c r="F334" s="116">
        <v>0</v>
      </c>
      <c r="G334" s="116"/>
      <c r="H334" s="117"/>
      <c r="I334" s="116"/>
      <c r="J334" s="116"/>
      <c r="K334" s="116"/>
      <c r="L334" s="116"/>
      <c r="M334" s="116"/>
      <c r="N334" s="116">
        <v>0</v>
      </c>
      <c r="O334" s="116">
        <v>0</v>
      </c>
      <c r="P334" s="116">
        <v>0</v>
      </c>
      <c r="Q334" s="116">
        <v>0</v>
      </c>
      <c r="R334" s="118">
        <v>0</v>
      </c>
    </row>
    <row r="335" spans="2:18" ht="21" customHeight="1" x14ac:dyDescent="0.25">
      <c r="B335" s="137">
        <v>5</v>
      </c>
      <c r="C335" s="451" t="s">
        <v>62</v>
      </c>
      <c r="D335" s="113">
        <v>78.25</v>
      </c>
      <c r="E335" s="114">
        <v>1</v>
      </c>
      <c r="F335" s="116">
        <v>0</v>
      </c>
      <c r="G335" s="116"/>
      <c r="H335" s="117"/>
      <c r="I335" s="116"/>
      <c r="J335" s="116"/>
      <c r="K335" s="116"/>
      <c r="L335" s="116"/>
      <c r="M335" s="116"/>
      <c r="N335" s="116">
        <v>0</v>
      </c>
      <c r="O335" s="116">
        <v>0</v>
      </c>
      <c r="P335" s="116">
        <v>0</v>
      </c>
      <c r="Q335" s="116">
        <v>0</v>
      </c>
      <c r="R335" s="118">
        <v>0</v>
      </c>
    </row>
    <row r="336" spans="2:18" x14ac:dyDescent="0.25">
      <c r="B336" s="232">
        <v>6</v>
      </c>
      <c r="C336" s="454" t="s">
        <v>79</v>
      </c>
      <c r="D336" s="188">
        <v>71.400000000000006</v>
      </c>
      <c r="E336" s="114">
        <v>8</v>
      </c>
      <c r="F336" s="184">
        <v>0</v>
      </c>
      <c r="G336" s="116"/>
      <c r="H336" s="117"/>
      <c r="I336" s="116"/>
      <c r="J336" s="116"/>
      <c r="K336" s="116"/>
      <c r="L336" s="116"/>
      <c r="M336" s="116"/>
      <c r="N336" s="116">
        <v>0</v>
      </c>
      <c r="O336" s="116">
        <v>0</v>
      </c>
      <c r="P336" s="116">
        <v>0</v>
      </c>
      <c r="Q336" s="116">
        <v>0</v>
      </c>
      <c r="R336" s="118">
        <v>0</v>
      </c>
    </row>
    <row r="337" spans="2:18" x14ac:dyDescent="0.25">
      <c r="B337" s="137">
        <v>7</v>
      </c>
      <c r="C337" s="451" t="s">
        <v>86</v>
      </c>
      <c r="D337" s="113">
        <v>71.400000000000006</v>
      </c>
      <c r="E337" s="114">
        <v>15</v>
      </c>
      <c r="F337" s="116">
        <v>0</v>
      </c>
      <c r="G337" s="116"/>
      <c r="H337" s="117"/>
      <c r="I337" s="116"/>
      <c r="J337" s="116"/>
      <c r="K337" s="116"/>
      <c r="L337" s="116"/>
      <c r="M337" s="116"/>
      <c r="N337" s="116">
        <v>0</v>
      </c>
      <c r="O337" s="116">
        <v>0</v>
      </c>
      <c r="P337" s="116">
        <v>0</v>
      </c>
      <c r="Q337" s="116">
        <v>0</v>
      </c>
      <c r="R337" s="118">
        <v>0</v>
      </c>
    </row>
    <row r="338" spans="2:18" ht="15.75" thickBot="1" x14ac:dyDescent="0.3">
      <c r="B338" s="245"/>
      <c r="C338" s="246" t="s">
        <v>51</v>
      </c>
      <c r="D338" s="247"/>
      <c r="E338" s="248"/>
      <c r="F338" s="252">
        <v>417030</v>
      </c>
      <c r="G338" s="251"/>
      <c r="H338" s="250"/>
      <c r="I338" s="252"/>
      <c r="J338" s="252"/>
      <c r="K338" s="252"/>
      <c r="L338" s="252"/>
      <c r="M338" s="252"/>
      <c r="N338" s="252"/>
      <c r="O338" s="252"/>
      <c r="P338" s="252"/>
      <c r="Q338" s="252"/>
      <c r="R338" s="331">
        <v>417030</v>
      </c>
    </row>
    <row r="339" spans="2:18" ht="30.75" customHeight="1" x14ac:dyDescent="0.25">
      <c r="B339" s="237"/>
      <c r="C339" s="332" t="s">
        <v>139</v>
      </c>
      <c r="D339" s="214"/>
      <c r="E339" s="214"/>
      <c r="F339" s="215"/>
      <c r="G339" s="215"/>
      <c r="H339" s="216"/>
      <c r="I339" s="215"/>
      <c r="J339" s="215"/>
      <c r="K339" s="215"/>
      <c r="L339" s="215"/>
      <c r="M339" s="215"/>
      <c r="N339" s="215"/>
      <c r="O339" s="215"/>
      <c r="P339" s="215"/>
      <c r="Q339" s="215"/>
      <c r="R339" s="217"/>
    </row>
    <row r="340" spans="2:18" ht="32.25" customHeight="1" thickBot="1" x14ac:dyDescent="0.3">
      <c r="B340" s="254"/>
      <c r="C340" s="501" t="s">
        <v>140</v>
      </c>
      <c r="D340" s="501"/>
      <c r="E340" s="312">
        <v>0</v>
      </c>
      <c r="F340" s="240">
        <v>4295634</v>
      </c>
      <c r="G340" s="240">
        <v>0</v>
      </c>
      <c r="H340" s="240">
        <v>0</v>
      </c>
      <c r="I340" s="240">
        <v>0</v>
      </c>
      <c r="J340" s="240">
        <v>0</v>
      </c>
      <c r="K340" s="240">
        <v>0</v>
      </c>
      <c r="L340" s="240">
        <v>0</v>
      </c>
      <c r="M340" s="240">
        <v>0</v>
      </c>
      <c r="N340" s="240">
        <v>0</v>
      </c>
      <c r="O340" s="240">
        <v>0</v>
      </c>
      <c r="P340" s="240">
        <v>0</v>
      </c>
      <c r="Q340" s="240">
        <v>0</v>
      </c>
      <c r="R340" s="313">
        <v>4295634</v>
      </c>
    </row>
    <row r="341" spans="2:18" x14ac:dyDescent="0.25">
      <c r="B341" s="137"/>
      <c r="C341" s="455"/>
      <c r="D341" s="455"/>
      <c r="E341" s="453" t="s">
        <v>59</v>
      </c>
      <c r="F341" s="222">
        <v>-1607939</v>
      </c>
      <c r="G341" s="175"/>
      <c r="H341" s="175"/>
      <c r="I341" s="175"/>
      <c r="J341" s="175"/>
      <c r="K341" s="175"/>
      <c r="L341" s="175"/>
      <c r="M341" s="184"/>
      <c r="N341" s="175"/>
      <c r="O341" s="175"/>
      <c r="P341" s="175"/>
      <c r="Q341" s="175"/>
      <c r="R341" s="176"/>
    </row>
    <row r="342" spans="2:18" x14ac:dyDescent="0.25">
      <c r="B342" s="137"/>
      <c r="C342" s="454"/>
      <c r="D342" s="188"/>
      <c r="E342" s="114"/>
      <c r="F342" s="184">
        <v>0</v>
      </c>
      <c r="G342" s="184"/>
      <c r="H342" s="210"/>
      <c r="I342" s="184"/>
      <c r="J342" s="184"/>
      <c r="K342" s="184"/>
      <c r="L342" s="184"/>
      <c r="M342" s="184"/>
      <c r="N342" s="184"/>
      <c r="O342" s="184"/>
      <c r="P342" s="184"/>
      <c r="Q342" s="184"/>
      <c r="R342" s="185"/>
    </row>
    <row r="343" spans="2:18" x14ac:dyDescent="0.25">
      <c r="B343" s="232"/>
      <c r="C343" s="454"/>
      <c r="D343" s="188"/>
      <c r="E343" s="114"/>
      <c r="F343" s="184">
        <v>0</v>
      </c>
      <c r="G343" s="184"/>
      <c r="H343" s="210"/>
      <c r="I343" s="184"/>
      <c r="J343" s="184"/>
      <c r="K343" s="184"/>
      <c r="L343" s="184"/>
      <c r="M343" s="184"/>
      <c r="N343" s="184"/>
      <c r="O343" s="184"/>
      <c r="P343" s="184"/>
      <c r="Q343" s="184"/>
      <c r="R343" s="185"/>
    </row>
    <row r="344" spans="2:18" x14ac:dyDescent="0.25">
      <c r="B344" s="232"/>
      <c r="C344" s="454"/>
      <c r="D344" s="188"/>
      <c r="E344" s="114"/>
      <c r="F344" s="184">
        <v>0</v>
      </c>
      <c r="G344" s="184"/>
      <c r="H344" s="210"/>
      <c r="I344" s="184"/>
      <c r="J344" s="184"/>
      <c r="K344" s="184"/>
      <c r="L344" s="184"/>
      <c r="M344" s="184"/>
      <c r="N344" s="184"/>
      <c r="O344" s="184"/>
      <c r="P344" s="184"/>
      <c r="Q344" s="184"/>
      <c r="R344" s="185"/>
    </row>
    <row r="345" spans="2:18" x14ac:dyDescent="0.25">
      <c r="B345" s="232"/>
      <c r="C345" s="454"/>
      <c r="D345" s="188"/>
      <c r="E345" s="263"/>
      <c r="F345" s="184">
        <v>0</v>
      </c>
      <c r="G345" s="184"/>
      <c r="H345" s="210"/>
      <c r="I345" s="184"/>
      <c r="J345" s="184"/>
      <c r="K345" s="184"/>
      <c r="L345" s="184"/>
      <c r="M345" s="184"/>
      <c r="N345" s="184"/>
      <c r="O345" s="184"/>
      <c r="P345" s="184"/>
      <c r="Q345" s="184"/>
      <c r="R345" s="185"/>
    </row>
    <row r="346" spans="2:18" x14ac:dyDescent="0.25">
      <c r="B346" s="232"/>
      <c r="C346" s="454"/>
      <c r="D346" s="188"/>
      <c r="E346" s="114"/>
      <c r="F346" s="184">
        <v>0</v>
      </c>
      <c r="G346" s="184"/>
      <c r="H346" s="210"/>
      <c r="I346" s="184"/>
      <c r="J346" s="184"/>
      <c r="K346" s="184"/>
      <c r="L346" s="184"/>
      <c r="M346" s="184"/>
      <c r="N346" s="184"/>
      <c r="O346" s="184"/>
      <c r="P346" s="184"/>
      <c r="Q346" s="184"/>
      <c r="R346" s="185"/>
    </row>
    <row r="347" spans="2:18" x14ac:dyDescent="0.25">
      <c r="B347" s="232"/>
      <c r="C347" s="454"/>
      <c r="D347" s="188"/>
      <c r="E347" s="114"/>
      <c r="F347" s="184">
        <v>0</v>
      </c>
      <c r="G347" s="184"/>
      <c r="H347" s="210"/>
      <c r="I347" s="184"/>
      <c r="J347" s="184"/>
      <c r="K347" s="184"/>
      <c r="L347" s="184"/>
      <c r="M347" s="184"/>
      <c r="N347" s="184"/>
      <c r="O347" s="184"/>
      <c r="P347" s="184"/>
      <c r="Q347" s="184"/>
      <c r="R347" s="185"/>
    </row>
    <row r="348" spans="2:18" x14ac:dyDescent="0.25">
      <c r="B348" s="232"/>
      <c r="C348" s="454"/>
      <c r="D348" s="188"/>
      <c r="E348" s="114"/>
      <c r="F348" s="184">
        <v>0</v>
      </c>
      <c r="G348" s="184"/>
      <c r="H348" s="210"/>
      <c r="I348" s="184"/>
      <c r="J348" s="184"/>
      <c r="K348" s="184"/>
      <c r="L348" s="184"/>
      <c r="M348" s="184"/>
      <c r="N348" s="184"/>
      <c r="O348" s="184"/>
      <c r="P348" s="184"/>
      <c r="Q348" s="184"/>
      <c r="R348" s="185"/>
    </row>
    <row r="349" spans="2:18" x14ac:dyDescent="0.25">
      <c r="B349" s="232"/>
      <c r="C349" s="333"/>
      <c r="D349" s="188"/>
      <c r="E349" s="114"/>
      <c r="F349" s="184">
        <v>0</v>
      </c>
      <c r="G349" s="184"/>
      <c r="H349" s="210"/>
      <c r="I349" s="184"/>
      <c r="J349" s="184"/>
      <c r="K349" s="184"/>
      <c r="L349" s="184"/>
      <c r="M349" s="184"/>
      <c r="N349" s="184"/>
      <c r="O349" s="184"/>
      <c r="P349" s="184"/>
      <c r="Q349" s="184"/>
      <c r="R349" s="185"/>
    </row>
    <row r="350" spans="2:18" x14ac:dyDescent="0.25">
      <c r="B350" s="232"/>
      <c r="C350" s="454"/>
      <c r="D350" s="188"/>
      <c r="E350" s="114"/>
      <c r="F350" s="184">
        <v>0</v>
      </c>
      <c r="G350" s="184"/>
      <c r="H350" s="210"/>
      <c r="I350" s="184"/>
      <c r="J350" s="184"/>
      <c r="K350" s="184"/>
      <c r="L350" s="184"/>
      <c r="M350" s="184"/>
      <c r="N350" s="184"/>
      <c r="O350" s="184"/>
      <c r="P350" s="184"/>
      <c r="Q350" s="184"/>
      <c r="R350" s="185"/>
    </row>
    <row r="351" spans="2:18" x14ac:dyDescent="0.25">
      <c r="B351" s="232"/>
      <c r="C351" s="454"/>
      <c r="D351" s="188"/>
      <c r="E351" s="114"/>
      <c r="F351" s="184">
        <v>0</v>
      </c>
      <c r="G351" s="184"/>
      <c r="H351" s="210"/>
      <c r="I351" s="184"/>
      <c r="J351" s="184"/>
      <c r="K351" s="184"/>
      <c r="L351" s="184"/>
      <c r="M351" s="184"/>
      <c r="N351" s="184"/>
      <c r="O351" s="184"/>
      <c r="P351" s="184"/>
      <c r="Q351" s="184"/>
      <c r="R351" s="185"/>
    </row>
    <row r="352" spans="2:18" ht="33.75" customHeight="1" x14ac:dyDescent="0.25">
      <c r="B352" s="334"/>
      <c r="C352" s="335"/>
      <c r="D352" s="336"/>
      <c r="E352" s="189"/>
      <c r="F352" s="337">
        <v>0</v>
      </c>
      <c r="G352" s="184"/>
      <c r="H352" s="210"/>
      <c r="I352" s="184"/>
      <c r="J352" s="184"/>
      <c r="K352" s="184"/>
      <c r="L352" s="184"/>
      <c r="M352" s="184"/>
      <c r="N352" s="184"/>
      <c r="O352" s="184"/>
      <c r="P352" s="184"/>
      <c r="Q352" s="184"/>
      <c r="R352" s="185"/>
    </row>
    <row r="353" spans="2:18" x14ac:dyDescent="0.25">
      <c r="B353" s="232"/>
      <c r="C353" s="454"/>
      <c r="D353" s="188"/>
      <c r="E353" s="114"/>
      <c r="F353" s="184">
        <v>0</v>
      </c>
      <c r="G353" s="184"/>
      <c r="H353" s="210"/>
      <c r="I353" s="184"/>
      <c r="J353" s="184"/>
      <c r="K353" s="184"/>
      <c r="L353" s="184"/>
      <c r="M353" s="184"/>
      <c r="N353" s="184"/>
      <c r="O353" s="184"/>
      <c r="P353" s="184"/>
      <c r="Q353" s="184"/>
      <c r="R353" s="185"/>
    </row>
    <row r="354" spans="2:18" ht="15.75" thickBot="1" x14ac:dyDescent="0.3">
      <c r="B354" s="137"/>
      <c r="C354" s="451" t="s">
        <v>51</v>
      </c>
      <c r="D354" s="113"/>
      <c r="E354" s="147"/>
      <c r="F354" s="116">
        <v>4295634</v>
      </c>
      <c r="G354" s="149"/>
      <c r="H354" s="117"/>
      <c r="I354" s="116"/>
      <c r="J354" s="116"/>
      <c r="K354" s="116"/>
      <c r="L354" s="116"/>
      <c r="M354" s="116"/>
      <c r="N354" s="116"/>
      <c r="O354" s="116"/>
      <c r="P354" s="116"/>
      <c r="Q354" s="116"/>
      <c r="R354" s="185">
        <v>4295634</v>
      </c>
    </row>
    <row r="355" spans="2:18" ht="15.75" thickBot="1" x14ac:dyDescent="0.3">
      <c r="B355" s="329"/>
      <c r="C355" s="596" t="s">
        <v>170</v>
      </c>
      <c r="D355" s="278"/>
      <c r="E355" s="279">
        <v>248</v>
      </c>
      <c r="F355" s="280">
        <v>3801905</v>
      </c>
      <c r="G355" s="280">
        <v>551512.01</v>
      </c>
      <c r="H355" s="280">
        <v>498139.88000000012</v>
      </c>
      <c r="I355" s="280">
        <v>551512.01</v>
      </c>
      <c r="J355" s="280">
        <v>533721.30000000005</v>
      </c>
      <c r="K355" s="280">
        <v>551512.01</v>
      </c>
      <c r="L355" s="280">
        <v>533721.30000000005</v>
      </c>
      <c r="M355" s="280">
        <v>551512.01</v>
      </c>
      <c r="N355" s="280">
        <v>0</v>
      </c>
      <c r="O355" s="280">
        <v>0</v>
      </c>
      <c r="P355" s="280">
        <v>0</v>
      </c>
      <c r="Q355" s="280">
        <v>0</v>
      </c>
      <c r="R355" s="281">
        <v>30274.479999999865</v>
      </c>
    </row>
    <row r="356" spans="2:18" ht="54.75" customHeight="1" x14ac:dyDescent="0.25">
      <c r="B356" s="267"/>
      <c r="C356" s="538" t="s">
        <v>71</v>
      </c>
      <c r="D356" s="500"/>
      <c r="E356" s="321"/>
      <c r="F356" s="322"/>
      <c r="G356" s="322"/>
      <c r="H356" s="322"/>
      <c r="I356" s="322"/>
      <c r="J356" s="322"/>
      <c r="K356" s="322"/>
      <c r="L356" s="322"/>
      <c r="M356" s="322"/>
      <c r="N356" s="322"/>
      <c r="O356" s="322"/>
      <c r="P356" s="322"/>
      <c r="Q356" s="322"/>
      <c r="R356" s="323"/>
    </row>
    <row r="357" spans="2:18" ht="29.25" customHeight="1" thickBot="1" x14ac:dyDescent="0.3">
      <c r="B357" s="254"/>
      <c r="C357" s="501" t="s">
        <v>141</v>
      </c>
      <c r="D357" s="501"/>
      <c r="E357" s="312">
        <v>38</v>
      </c>
      <c r="F357" s="240">
        <v>577840</v>
      </c>
      <c r="G357" s="240">
        <v>84495.46</v>
      </c>
      <c r="H357" s="240">
        <v>76318.48000000001</v>
      </c>
      <c r="I357" s="240">
        <v>84495.46</v>
      </c>
      <c r="J357" s="240">
        <v>81769.8</v>
      </c>
      <c r="K357" s="240">
        <v>84495.46</v>
      </c>
      <c r="L357" s="240">
        <v>81769.8</v>
      </c>
      <c r="M357" s="240">
        <v>84495.46</v>
      </c>
      <c r="N357" s="240">
        <v>0</v>
      </c>
      <c r="O357" s="240">
        <v>0</v>
      </c>
      <c r="P357" s="240">
        <v>0</v>
      </c>
      <c r="Q357" s="240">
        <v>0</v>
      </c>
      <c r="R357" s="313">
        <v>7.9999999958090484E-2</v>
      </c>
    </row>
    <row r="358" spans="2:18" x14ac:dyDescent="0.25">
      <c r="B358" s="258"/>
      <c r="C358" s="58"/>
      <c r="D358" s="325"/>
      <c r="E358" s="330" t="s">
        <v>137</v>
      </c>
      <c r="F358" s="327">
        <v>577840</v>
      </c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40"/>
    </row>
    <row r="359" spans="2:18" x14ac:dyDescent="0.25">
      <c r="B359" s="137">
        <v>1</v>
      </c>
      <c r="C359" s="451" t="s">
        <v>69</v>
      </c>
      <c r="D359" s="113">
        <v>72.540000000000006</v>
      </c>
      <c r="E359" s="114">
        <v>3</v>
      </c>
      <c r="F359" s="116">
        <v>46135.44</v>
      </c>
      <c r="G359" s="116">
        <v>6746.22</v>
      </c>
      <c r="H359" s="117">
        <v>6093.3600000000006</v>
      </c>
      <c r="I359" s="116">
        <v>6746.22</v>
      </c>
      <c r="J359" s="116">
        <v>6528.6</v>
      </c>
      <c r="K359" s="116">
        <v>6746.22</v>
      </c>
      <c r="L359" s="116">
        <v>6528.6</v>
      </c>
      <c r="M359" s="116">
        <v>6746.22</v>
      </c>
      <c r="N359" s="116">
        <v>0</v>
      </c>
      <c r="O359" s="116">
        <v>0</v>
      </c>
      <c r="P359" s="116">
        <v>0</v>
      </c>
      <c r="Q359" s="116">
        <v>0</v>
      </c>
      <c r="R359" s="118">
        <v>0</v>
      </c>
    </row>
    <row r="360" spans="2:18" x14ac:dyDescent="0.25">
      <c r="B360" s="137">
        <v>2</v>
      </c>
      <c r="C360" s="451" t="s">
        <v>118</v>
      </c>
      <c r="D360" s="113">
        <v>71.400000000000006</v>
      </c>
      <c r="E360" s="114">
        <v>7</v>
      </c>
      <c r="F360" s="116">
        <v>105957.6</v>
      </c>
      <c r="G360" s="116">
        <v>15493.800000000003</v>
      </c>
      <c r="H360" s="117">
        <v>13994.400000000001</v>
      </c>
      <c r="I360" s="116">
        <v>15493.800000000003</v>
      </c>
      <c r="J360" s="116">
        <v>14994.000000000002</v>
      </c>
      <c r="K360" s="116">
        <v>15493.800000000003</v>
      </c>
      <c r="L360" s="116">
        <v>14994.000000000002</v>
      </c>
      <c r="M360" s="116">
        <v>15493.800000000003</v>
      </c>
      <c r="N360" s="116">
        <v>0</v>
      </c>
      <c r="O360" s="116">
        <v>0</v>
      </c>
      <c r="P360" s="116">
        <v>0</v>
      </c>
      <c r="Q360" s="116">
        <v>0</v>
      </c>
      <c r="R360" s="118">
        <v>0</v>
      </c>
    </row>
    <row r="361" spans="2:18" x14ac:dyDescent="0.25">
      <c r="B361" s="137">
        <v>3</v>
      </c>
      <c r="C361" s="451" t="s">
        <v>60</v>
      </c>
      <c r="D361" s="113">
        <v>71.400000000000006</v>
      </c>
      <c r="E361" s="114">
        <v>3</v>
      </c>
      <c r="F361" s="116">
        <v>45410.400000000001</v>
      </c>
      <c r="G361" s="116">
        <v>6640.2000000000007</v>
      </c>
      <c r="H361" s="117">
        <v>5997.6</v>
      </c>
      <c r="I361" s="116">
        <v>6640.2000000000007</v>
      </c>
      <c r="J361" s="116">
        <v>6426.0000000000009</v>
      </c>
      <c r="K361" s="116">
        <v>6640.2000000000007</v>
      </c>
      <c r="L361" s="116">
        <v>6426.0000000000009</v>
      </c>
      <c r="M361" s="116">
        <v>6640.2000000000007</v>
      </c>
      <c r="N361" s="116">
        <v>0</v>
      </c>
      <c r="O361" s="116">
        <v>0</v>
      </c>
      <c r="P361" s="116">
        <v>0</v>
      </c>
      <c r="Q361" s="116">
        <v>0</v>
      </c>
      <c r="R361" s="118">
        <v>0</v>
      </c>
    </row>
    <row r="362" spans="2:18" ht="36" customHeight="1" x14ac:dyDescent="0.25">
      <c r="B362" s="137">
        <v>4</v>
      </c>
      <c r="C362" s="451" t="s">
        <v>112</v>
      </c>
      <c r="D362" s="113">
        <v>73.59</v>
      </c>
      <c r="E362" s="114">
        <v>1</v>
      </c>
      <c r="F362" s="116">
        <v>15601.08</v>
      </c>
      <c r="G362" s="116">
        <v>2281.29</v>
      </c>
      <c r="H362" s="117">
        <v>2060.52</v>
      </c>
      <c r="I362" s="116">
        <v>2281.29</v>
      </c>
      <c r="J362" s="116">
        <v>2207.7000000000003</v>
      </c>
      <c r="K362" s="116">
        <v>2281.29</v>
      </c>
      <c r="L362" s="116">
        <v>2207.7000000000003</v>
      </c>
      <c r="M362" s="116">
        <v>2281.29</v>
      </c>
      <c r="N362" s="116">
        <v>0</v>
      </c>
      <c r="O362" s="116">
        <v>0</v>
      </c>
      <c r="P362" s="116">
        <v>0</v>
      </c>
      <c r="Q362" s="116">
        <v>0</v>
      </c>
      <c r="R362" s="118">
        <v>0</v>
      </c>
    </row>
    <row r="363" spans="2:18" ht="30" customHeight="1" x14ac:dyDescent="0.25">
      <c r="B363" s="137">
        <v>5</v>
      </c>
      <c r="C363" s="451" t="s">
        <v>62</v>
      </c>
      <c r="D363" s="113">
        <v>78.25</v>
      </c>
      <c r="E363" s="114">
        <v>1</v>
      </c>
      <c r="F363" s="116">
        <v>16589</v>
      </c>
      <c r="G363" s="116">
        <v>2425.75</v>
      </c>
      <c r="H363" s="117">
        <v>2191</v>
      </c>
      <c r="I363" s="116">
        <v>2425.75</v>
      </c>
      <c r="J363" s="116">
        <v>2347.5</v>
      </c>
      <c r="K363" s="116">
        <v>2425.75</v>
      </c>
      <c r="L363" s="116">
        <v>2347.5</v>
      </c>
      <c r="M363" s="116">
        <v>2425.75</v>
      </c>
      <c r="N363" s="116">
        <v>0</v>
      </c>
      <c r="O363" s="116">
        <v>0</v>
      </c>
      <c r="P363" s="116">
        <v>0</v>
      </c>
      <c r="Q363" s="116">
        <v>0</v>
      </c>
      <c r="R363" s="118">
        <v>0</v>
      </c>
    </row>
    <row r="364" spans="2:18" x14ac:dyDescent="0.25">
      <c r="B364" s="232">
        <v>6</v>
      </c>
      <c r="C364" s="454" t="s">
        <v>79</v>
      </c>
      <c r="D364" s="188">
        <v>71.400000000000006</v>
      </c>
      <c r="E364" s="114">
        <v>8</v>
      </c>
      <c r="F364" s="184">
        <v>121094.40000000001</v>
      </c>
      <c r="G364" s="116">
        <v>17707.2</v>
      </c>
      <c r="H364" s="117">
        <v>15993.600000000002</v>
      </c>
      <c r="I364" s="116">
        <v>17707.2</v>
      </c>
      <c r="J364" s="116">
        <v>17136</v>
      </c>
      <c r="K364" s="116">
        <v>17707.2</v>
      </c>
      <c r="L364" s="116">
        <v>17136</v>
      </c>
      <c r="M364" s="116">
        <v>17707.2</v>
      </c>
      <c r="N364" s="116">
        <v>0</v>
      </c>
      <c r="O364" s="116">
        <v>0</v>
      </c>
      <c r="P364" s="116">
        <v>0</v>
      </c>
      <c r="Q364" s="116">
        <v>0</v>
      </c>
      <c r="R364" s="118">
        <v>0</v>
      </c>
    </row>
    <row r="365" spans="2:18" x14ac:dyDescent="0.25">
      <c r="B365" s="137">
        <v>7</v>
      </c>
      <c r="C365" s="451" t="s">
        <v>86</v>
      </c>
      <c r="D365" s="113">
        <v>71.400000000000006</v>
      </c>
      <c r="E365" s="114">
        <v>15</v>
      </c>
      <c r="F365" s="116">
        <v>227052.00000000003</v>
      </c>
      <c r="G365" s="116">
        <v>33201</v>
      </c>
      <c r="H365" s="117">
        <v>29988</v>
      </c>
      <c r="I365" s="116">
        <v>33201</v>
      </c>
      <c r="J365" s="116">
        <v>32130</v>
      </c>
      <c r="K365" s="116">
        <v>33201</v>
      </c>
      <c r="L365" s="116">
        <v>32130</v>
      </c>
      <c r="M365" s="116">
        <v>33201</v>
      </c>
      <c r="N365" s="116">
        <v>0</v>
      </c>
      <c r="O365" s="116">
        <v>0</v>
      </c>
      <c r="P365" s="116">
        <v>0</v>
      </c>
      <c r="Q365" s="116">
        <v>0</v>
      </c>
      <c r="R365" s="118">
        <v>0</v>
      </c>
    </row>
    <row r="366" spans="2:18" ht="15.75" thickBot="1" x14ac:dyDescent="0.3">
      <c r="B366" s="245"/>
      <c r="C366" s="246" t="s">
        <v>51</v>
      </c>
      <c r="D366" s="247"/>
      <c r="E366" s="248"/>
      <c r="F366" s="252">
        <v>7.9999999958090484E-2</v>
      </c>
      <c r="G366" s="251"/>
      <c r="H366" s="250"/>
      <c r="I366" s="252"/>
      <c r="J366" s="252"/>
      <c r="K366" s="252"/>
      <c r="L366" s="252"/>
      <c r="M366" s="252"/>
      <c r="N366" s="252"/>
      <c r="O366" s="252"/>
      <c r="P366" s="252"/>
      <c r="Q366" s="252"/>
      <c r="R366" s="331">
        <v>7.9999999958090484E-2</v>
      </c>
    </row>
    <row r="367" spans="2:18" ht="35.25" customHeight="1" x14ac:dyDescent="0.25">
      <c r="B367" s="237"/>
      <c r="C367" s="332" t="s">
        <v>139</v>
      </c>
      <c r="D367" s="214"/>
      <c r="E367" s="214"/>
      <c r="F367" s="215"/>
      <c r="G367" s="215"/>
      <c r="H367" s="216"/>
      <c r="I367" s="215"/>
      <c r="J367" s="215"/>
      <c r="K367" s="215"/>
      <c r="L367" s="215"/>
      <c r="M367" s="215"/>
      <c r="N367" s="215"/>
      <c r="O367" s="215"/>
      <c r="P367" s="215"/>
      <c r="Q367" s="215"/>
      <c r="R367" s="217"/>
    </row>
    <row r="368" spans="2:18" ht="31.5" customHeight="1" thickBot="1" x14ac:dyDescent="0.3">
      <c r="B368" s="254"/>
      <c r="C368" s="501" t="s">
        <v>140</v>
      </c>
      <c r="D368" s="501"/>
      <c r="E368" s="312">
        <v>210</v>
      </c>
      <c r="F368" s="240">
        <v>3224065</v>
      </c>
      <c r="G368" s="240">
        <v>467016.55</v>
      </c>
      <c r="H368" s="240">
        <v>421821.40000000008</v>
      </c>
      <c r="I368" s="240">
        <v>467016.55</v>
      </c>
      <c r="J368" s="240">
        <v>451951.5</v>
      </c>
      <c r="K368" s="240">
        <v>467016.55</v>
      </c>
      <c r="L368" s="240">
        <v>451951.5</v>
      </c>
      <c r="M368" s="240">
        <v>467016.55</v>
      </c>
      <c r="N368" s="240">
        <v>0</v>
      </c>
      <c r="O368" s="240">
        <v>0</v>
      </c>
      <c r="P368" s="240">
        <v>0</v>
      </c>
      <c r="Q368" s="240">
        <v>0</v>
      </c>
      <c r="R368" s="313">
        <v>30274.399999999907</v>
      </c>
    </row>
    <row r="369" spans="2:18" x14ac:dyDescent="0.25">
      <c r="B369" s="137"/>
      <c r="C369" s="455"/>
      <c r="D369" s="455"/>
      <c r="E369" s="453" t="s">
        <v>59</v>
      </c>
      <c r="F369" s="222">
        <v>3224065</v>
      </c>
      <c r="G369" s="175"/>
      <c r="H369" s="175"/>
      <c r="I369" s="175"/>
      <c r="J369" s="175"/>
      <c r="K369" s="175"/>
      <c r="L369" s="175"/>
      <c r="M369" s="184"/>
      <c r="N369" s="175"/>
      <c r="O369" s="175"/>
      <c r="P369" s="175"/>
      <c r="Q369" s="175"/>
      <c r="R369" s="176"/>
    </row>
    <row r="370" spans="2:18" x14ac:dyDescent="0.25">
      <c r="B370" s="137">
        <v>1</v>
      </c>
      <c r="C370" s="454" t="s">
        <v>69</v>
      </c>
      <c r="D370" s="188">
        <v>72.540000000000006</v>
      </c>
      <c r="E370" s="114">
        <v>16</v>
      </c>
      <c r="F370" s="184">
        <v>246055.68000000002</v>
      </c>
      <c r="G370" s="184">
        <v>35979.840000000004</v>
      </c>
      <c r="H370" s="210">
        <v>32497.920000000002</v>
      </c>
      <c r="I370" s="184">
        <v>35979.840000000004</v>
      </c>
      <c r="J370" s="184">
        <v>34819.200000000004</v>
      </c>
      <c r="K370" s="184">
        <v>35979.840000000004</v>
      </c>
      <c r="L370" s="184">
        <v>34819.200000000004</v>
      </c>
      <c r="M370" s="184">
        <v>35979.840000000004</v>
      </c>
      <c r="N370" s="184">
        <v>0</v>
      </c>
      <c r="O370" s="184">
        <v>0</v>
      </c>
      <c r="P370" s="184">
        <v>0</v>
      </c>
      <c r="Q370" s="184">
        <v>0</v>
      </c>
      <c r="R370" s="185">
        <v>0</v>
      </c>
    </row>
    <row r="371" spans="2:18" x14ac:dyDescent="0.25">
      <c r="B371" s="232">
        <v>2</v>
      </c>
      <c r="C371" s="454" t="s">
        <v>118</v>
      </c>
      <c r="D371" s="188">
        <v>71.400000000000006</v>
      </c>
      <c r="E371" s="114">
        <v>16</v>
      </c>
      <c r="F371" s="184">
        <v>242188.80000000002</v>
      </c>
      <c r="G371" s="184">
        <v>35414.400000000001</v>
      </c>
      <c r="H371" s="210">
        <v>31987.200000000004</v>
      </c>
      <c r="I371" s="184">
        <v>35414.400000000001</v>
      </c>
      <c r="J371" s="184">
        <v>34272</v>
      </c>
      <c r="K371" s="184">
        <v>35414.400000000001</v>
      </c>
      <c r="L371" s="184">
        <v>34272</v>
      </c>
      <c r="M371" s="184">
        <v>35414.400000000001</v>
      </c>
      <c r="N371" s="184">
        <v>0</v>
      </c>
      <c r="O371" s="184">
        <v>0</v>
      </c>
      <c r="P371" s="184">
        <v>0</v>
      </c>
      <c r="Q371" s="184">
        <v>0</v>
      </c>
      <c r="R371" s="185">
        <v>0</v>
      </c>
    </row>
    <row r="372" spans="2:18" x14ac:dyDescent="0.25">
      <c r="B372" s="232">
        <v>3</v>
      </c>
      <c r="C372" s="454" t="s">
        <v>142</v>
      </c>
      <c r="D372" s="188">
        <v>71.400000000000006</v>
      </c>
      <c r="E372" s="114">
        <v>2</v>
      </c>
      <c r="F372" s="184">
        <v>30273.600000000002</v>
      </c>
      <c r="G372" s="184">
        <v>4426.8</v>
      </c>
      <c r="H372" s="210">
        <v>3998.4000000000005</v>
      </c>
      <c r="I372" s="184">
        <v>4426.8</v>
      </c>
      <c r="J372" s="184">
        <v>4284</v>
      </c>
      <c r="K372" s="184">
        <v>4426.8</v>
      </c>
      <c r="L372" s="184">
        <v>4284</v>
      </c>
      <c r="M372" s="184">
        <v>4426.8</v>
      </c>
      <c r="N372" s="184">
        <v>0</v>
      </c>
      <c r="O372" s="184">
        <v>0</v>
      </c>
      <c r="P372" s="184">
        <v>0</v>
      </c>
      <c r="Q372" s="184">
        <v>0</v>
      </c>
      <c r="R372" s="185">
        <v>0</v>
      </c>
    </row>
    <row r="373" spans="2:18" x14ac:dyDescent="0.25">
      <c r="B373" s="232">
        <v>4</v>
      </c>
      <c r="C373" s="454" t="s">
        <v>143</v>
      </c>
      <c r="D373" s="188">
        <v>75.64</v>
      </c>
      <c r="E373" s="263">
        <v>1</v>
      </c>
      <c r="F373" s="184">
        <v>16035.68</v>
      </c>
      <c r="G373" s="184">
        <v>2344.84</v>
      </c>
      <c r="H373" s="210">
        <v>2117.92</v>
      </c>
      <c r="I373" s="184">
        <v>2344.84</v>
      </c>
      <c r="J373" s="184">
        <v>2269.1999999999998</v>
      </c>
      <c r="K373" s="184">
        <v>2344.84</v>
      </c>
      <c r="L373" s="184">
        <v>2269.1999999999998</v>
      </c>
      <c r="M373" s="184">
        <v>2344.84</v>
      </c>
      <c r="N373" s="184">
        <v>0</v>
      </c>
      <c r="O373" s="184">
        <v>0</v>
      </c>
      <c r="P373" s="184">
        <v>0</v>
      </c>
      <c r="Q373" s="184">
        <v>0</v>
      </c>
      <c r="R373" s="185">
        <v>0</v>
      </c>
    </row>
    <row r="374" spans="2:18" x14ac:dyDescent="0.25">
      <c r="B374" s="232">
        <v>5</v>
      </c>
      <c r="C374" s="454" t="s">
        <v>60</v>
      </c>
      <c r="D374" s="188">
        <v>71.400000000000006</v>
      </c>
      <c r="E374" s="114">
        <v>16</v>
      </c>
      <c r="F374" s="184">
        <v>242188.80000000002</v>
      </c>
      <c r="G374" s="184">
        <v>35414.400000000001</v>
      </c>
      <c r="H374" s="210">
        <v>31987.200000000004</v>
      </c>
      <c r="I374" s="184">
        <v>35414.400000000001</v>
      </c>
      <c r="J374" s="184">
        <v>34272</v>
      </c>
      <c r="K374" s="184">
        <v>35414.400000000001</v>
      </c>
      <c r="L374" s="184">
        <v>34272</v>
      </c>
      <c r="M374" s="184">
        <v>35414.400000000001</v>
      </c>
      <c r="N374" s="184">
        <v>0</v>
      </c>
      <c r="O374" s="184">
        <v>0</v>
      </c>
      <c r="P374" s="184">
        <v>0</v>
      </c>
      <c r="Q374" s="184">
        <v>0</v>
      </c>
      <c r="R374" s="185">
        <v>0</v>
      </c>
    </row>
    <row r="375" spans="2:18" x14ac:dyDescent="0.25">
      <c r="B375" s="232">
        <v>6</v>
      </c>
      <c r="C375" s="454" t="s">
        <v>45</v>
      </c>
      <c r="D375" s="188">
        <v>76.59</v>
      </c>
      <c r="E375" s="114">
        <v>1</v>
      </c>
      <c r="F375" s="184">
        <v>16237.08</v>
      </c>
      <c r="G375" s="184">
        <v>2374.29</v>
      </c>
      <c r="H375" s="210">
        <v>2144.52</v>
      </c>
      <c r="I375" s="184">
        <v>2374.29</v>
      </c>
      <c r="J375" s="184">
        <v>2297.7000000000003</v>
      </c>
      <c r="K375" s="184">
        <v>2374.29</v>
      </c>
      <c r="L375" s="184">
        <v>2297.7000000000003</v>
      </c>
      <c r="M375" s="184">
        <v>2374.29</v>
      </c>
      <c r="N375" s="184">
        <v>0</v>
      </c>
      <c r="O375" s="184">
        <v>0</v>
      </c>
      <c r="P375" s="184">
        <v>0</v>
      </c>
      <c r="Q375" s="184">
        <v>0</v>
      </c>
      <c r="R375" s="185">
        <v>0</v>
      </c>
    </row>
    <row r="376" spans="2:18" x14ac:dyDescent="0.25">
      <c r="B376" s="232">
        <v>7</v>
      </c>
      <c r="C376" s="454" t="s">
        <v>125</v>
      </c>
      <c r="D376" s="188">
        <v>72.540000000000006</v>
      </c>
      <c r="E376" s="114">
        <v>1</v>
      </c>
      <c r="F376" s="184">
        <v>15378.480000000001</v>
      </c>
      <c r="G376" s="184">
        <v>2248.7400000000002</v>
      </c>
      <c r="H376" s="210">
        <v>2031.1200000000001</v>
      </c>
      <c r="I376" s="184">
        <v>2248.7400000000002</v>
      </c>
      <c r="J376" s="184">
        <v>2176.2000000000003</v>
      </c>
      <c r="K376" s="184">
        <v>2248.7400000000002</v>
      </c>
      <c r="L376" s="184">
        <v>2176.2000000000003</v>
      </c>
      <c r="M376" s="184">
        <v>2248.7400000000002</v>
      </c>
      <c r="N376" s="184">
        <v>0</v>
      </c>
      <c r="O376" s="184">
        <v>0</v>
      </c>
      <c r="P376" s="184">
        <v>0</v>
      </c>
      <c r="Q376" s="184">
        <v>0</v>
      </c>
      <c r="R376" s="185">
        <v>0</v>
      </c>
    </row>
    <row r="377" spans="2:18" x14ac:dyDescent="0.25">
      <c r="B377" s="232">
        <v>8</v>
      </c>
      <c r="C377" s="333" t="s">
        <v>43</v>
      </c>
      <c r="D377" s="188">
        <v>72.540000000000006</v>
      </c>
      <c r="E377" s="114">
        <v>1</v>
      </c>
      <c r="F377" s="184">
        <v>15378.480000000001</v>
      </c>
      <c r="G377" s="184">
        <v>2248.7400000000002</v>
      </c>
      <c r="H377" s="210">
        <v>2031.1200000000001</v>
      </c>
      <c r="I377" s="184">
        <v>2248.7400000000002</v>
      </c>
      <c r="J377" s="184">
        <v>2176.2000000000003</v>
      </c>
      <c r="K377" s="184">
        <v>2248.7400000000002</v>
      </c>
      <c r="L377" s="184">
        <v>2176.2000000000003</v>
      </c>
      <c r="M377" s="184">
        <v>2248.7400000000002</v>
      </c>
      <c r="N377" s="184">
        <v>0</v>
      </c>
      <c r="O377" s="184">
        <v>0</v>
      </c>
      <c r="P377" s="184">
        <v>0</v>
      </c>
      <c r="Q377" s="184">
        <v>0</v>
      </c>
      <c r="R377" s="185">
        <v>0</v>
      </c>
    </row>
    <row r="378" spans="2:18" ht="19.5" customHeight="1" x14ac:dyDescent="0.25">
      <c r="B378" s="232">
        <v>9</v>
      </c>
      <c r="C378" s="454" t="s">
        <v>62</v>
      </c>
      <c r="D378" s="188">
        <v>78.25</v>
      </c>
      <c r="E378" s="114">
        <v>5</v>
      </c>
      <c r="F378" s="184">
        <v>82945</v>
      </c>
      <c r="G378" s="184">
        <v>12128.75</v>
      </c>
      <c r="H378" s="210">
        <v>10955</v>
      </c>
      <c r="I378" s="184">
        <v>12128.75</v>
      </c>
      <c r="J378" s="184">
        <v>11737.5</v>
      </c>
      <c r="K378" s="184">
        <v>12128.75</v>
      </c>
      <c r="L378" s="184">
        <v>11737.5</v>
      </c>
      <c r="M378" s="184">
        <v>12128.75</v>
      </c>
      <c r="N378" s="184">
        <v>0</v>
      </c>
      <c r="O378" s="184">
        <v>0</v>
      </c>
      <c r="P378" s="184">
        <v>0</v>
      </c>
      <c r="Q378" s="184">
        <v>0</v>
      </c>
      <c r="R378" s="185">
        <v>0</v>
      </c>
    </row>
    <row r="379" spans="2:18" x14ac:dyDescent="0.25">
      <c r="B379" s="232">
        <v>10</v>
      </c>
      <c r="C379" s="454" t="s">
        <v>79</v>
      </c>
      <c r="D379" s="188">
        <v>71.400000000000006</v>
      </c>
      <c r="E379" s="114">
        <v>128</v>
      </c>
      <c r="F379" s="184">
        <v>1937510.4000000001</v>
      </c>
      <c r="G379" s="184">
        <v>283315.20000000001</v>
      </c>
      <c r="H379" s="210">
        <v>255897.60000000003</v>
      </c>
      <c r="I379" s="184">
        <v>283315.20000000001</v>
      </c>
      <c r="J379" s="184">
        <v>274176</v>
      </c>
      <c r="K379" s="184">
        <v>283315.20000000001</v>
      </c>
      <c r="L379" s="184">
        <v>274176</v>
      </c>
      <c r="M379" s="184">
        <v>283315.20000000001</v>
      </c>
      <c r="N379" s="184">
        <v>0</v>
      </c>
      <c r="O379" s="184">
        <v>0</v>
      </c>
      <c r="P379" s="184">
        <v>0</v>
      </c>
      <c r="Q379" s="184">
        <v>0</v>
      </c>
      <c r="R379" s="185">
        <v>0</v>
      </c>
    </row>
    <row r="380" spans="2:18" ht="23.25" customHeight="1" x14ac:dyDescent="0.25">
      <c r="B380" s="334">
        <v>11</v>
      </c>
      <c r="C380" s="335" t="s">
        <v>86</v>
      </c>
      <c r="D380" s="336">
        <v>71.400000000000006</v>
      </c>
      <c r="E380" s="189">
        <v>22</v>
      </c>
      <c r="F380" s="337">
        <v>333009.60000000003</v>
      </c>
      <c r="G380" s="184">
        <v>48694.8</v>
      </c>
      <c r="H380" s="210">
        <v>43982.400000000009</v>
      </c>
      <c r="I380" s="184">
        <v>48694.8</v>
      </c>
      <c r="J380" s="184">
        <v>47124.000000000007</v>
      </c>
      <c r="K380" s="184">
        <v>48694.8</v>
      </c>
      <c r="L380" s="184">
        <v>47124.000000000007</v>
      </c>
      <c r="M380" s="184">
        <v>48694.8</v>
      </c>
      <c r="N380" s="184">
        <v>0</v>
      </c>
      <c r="O380" s="184">
        <v>0</v>
      </c>
      <c r="P380" s="184">
        <v>0</v>
      </c>
      <c r="Q380" s="184">
        <v>0</v>
      </c>
      <c r="R380" s="185">
        <v>0</v>
      </c>
    </row>
    <row r="381" spans="2:18" ht="26.25" x14ac:dyDescent="0.25">
      <c r="B381" s="232">
        <v>12</v>
      </c>
      <c r="C381" s="454" t="s">
        <v>144</v>
      </c>
      <c r="D381" s="188">
        <v>78.25</v>
      </c>
      <c r="E381" s="114">
        <v>1</v>
      </c>
      <c r="F381" s="184">
        <v>16589</v>
      </c>
      <c r="G381" s="184">
        <v>2425.75</v>
      </c>
      <c r="H381" s="210">
        <v>2191</v>
      </c>
      <c r="I381" s="184">
        <v>2425.75</v>
      </c>
      <c r="J381" s="184">
        <v>2347.5</v>
      </c>
      <c r="K381" s="184">
        <v>2425.75</v>
      </c>
      <c r="L381" s="184">
        <v>2347.5</v>
      </c>
      <c r="M381" s="184">
        <v>2425.75</v>
      </c>
      <c r="N381" s="184">
        <v>0</v>
      </c>
      <c r="O381" s="184">
        <v>0</v>
      </c>
      <c r="P381" s="184">
        <v>0</v>
      </c>
      <c r="Q381" s="184">
        <v>0</v>
      </c>
      <c r="R381" s="185">
        <v>0</v>
      </c>
    </row>
    <row r="382" spans="2:18" ht="15.75" thickBot="1" x14ac:dyDescent="0.3">
      <c r="B382" s="245"/>
      <c r="C382" s="246" t="s">
        <v>51</v>
      </c>
      <c r="D382" s="247"/>
      <c r="E382" s="248"/>
      <c r="F382" s="252">
        <v>30274.399999999907</v>
      </c>
      <c r="G382" s="251"/>
      <c r="H382" s="250"/>
      <c r="I382" s="252"/>
      <c r="J382" s="252"/>
      <c r="K382" s="252"/>
      <c r="L382" s="252"/>
      <c r="M382" s="252"/>
      <c r="N382" s="252"/>
      <c r="O382" s="252"/>
      <c r="P382" s="252"/>
      <c r="Q382" s="252"/>
      <c r="R382" s="573">
        <v>30274.399999999907</v>
      </c>
    </row>
    <row r="383" spans="2:18" ht="55.5" customHeight="1" thickBot="1" x14ac:dyDescent="0.3">
      <c r="B383" s="531" t="s">
        <v>145</v>
      </c>
      <c r="C383" s="531"/>
      <c r="D383" s="531"/>
      <c r="E383" s="531"/>
      <c r="F383" s="531"/>
      <c r="G383" s="531"/>
      <c r="H383" s="531"/>
      <c r="I383" s="531"/>
      <c r="J383" s="531"/>
      <c r="K383" s="531"/>
      <c r="L383" s="531"/>
      <c r="M383" s="531"/>
      <c r="N383" s="531"/>
      <c r="O383" s="531"/>
      <c r="P383" s="531"/>
      <c r="Q383" s="531"/>
      <c r="R383" s="531"/>
    </row>
    <row r="384" spans="2:18" ht="15" customHeight="1" x14ac:dyDescent="0.25">
      <c r="B384" s="532"/>
      <c r="C384" s="534" t="s">
        <v>0</v>
      </c>
      <c r="D384" s="536" t="s">
        <v>1</v>
      </c>
      <c r="E384" s="534" t="s">
        <v>2</v>
      </c>
      <c r="F384" s="338" t="s">
        <v>3</v>
      </c>
      <c r="G384" s="597" t="s">
        <v>4</v>
      </c>
      <c r="H384" s="597"/>
      <c r="I384" s="597"/>
      <c r="J384" s="597"/>
      <c r="K384" s="597"/>
      <c r="L384" s="597"/>
      <c r="M384" s="597"/>
      <c r="N384" s="597"/>
      <c r="O384" s="598"/>
      <c r="P384" s="598"/>
      <c r="Q384" s="598"/>
      <c r="R384" s="599"/>
    </row>
    <row r="385" spans="2:18" ht="30" customHeight="1" x14ac:dyDescent="0.25">
      <c r="B385" s="533"/>
      <c r="C385" s="535"/>
      <c r="D385" s="537"/>
      <c r="E385" s="535"/>
      <c r="F385" s="11" t="s">
        <v>5</v>
      </c>
      <c r="G385" s="12" t="s">
        <v>6</v>
      </c>
      <c r="H385" s="11" t="s">
        <v>7</v>
      </c>
      <c r="I385" s="11" t="s">
        <v>8</v>
      </c>
      <c r="J385" s="11" t="s">
        <v>9</v>
      </c>
      <c r="K385" s="11" t="s">
        <v>10</v>
      </c>
      <c r="L385" s="11" t="s">
        <v>11</v>
      </c>
      <c r="M385" s="11" t="s">
        <v>12</v>
      </c>
      <c r="N385" s="11" t="s">
        <v>13</v>
      </c>
      <c r="O385" s="11" t="s">
        <v>20</v>
      </c>
      <c r="P385" s="11" t="s">
        <v>21</v>
      </c>
      <c r="Q385" s="11" t="s">
        <v>22</v>
      </c>
      <c r="R385" s="13" t="s">
        <v>23</v>
      </c>
    </row>
    <row r="386" spans="2:18" x14ac:dyDescent="0.25">
      <c r="B386" s="14"/>
      <c r="C386" s="15" t="s">
        <v>14</v>
      </c>
      <c r="D386" s="16"/>
      <c r="E386" s="339">
        <f>E392+E404+E414+E426+E429+E432+E435</f>
        <v>353</v>
      </c>
      <c r="F386" s="18">
        <f>SUM(G386:R386)</f>
        <v>17837450</v>
      </c>
      <c r="G386" s="18">
        <f t="shared" ref="G386:R386" si="8">G392+G404+G414</f>
        <v>824424.85000000009</v>
      </c>
      <c r="H386" s="18">
        <f t="shared" si="8"/>
        <v>744641.8</v>
      </c>
      <c r="I386" s="18">
        <f t="shared" si="8"/>
        <v>824424.85000000009</v>
      </c>
      <c r="J386" s="18">
        <f t="shared" si="8"/>
        <v>795404.7</v>
      </c>
      <c r="K386" s="18">
        <f t="shared" si="8"/>
        <v>821918.19000000006</v>
      </c>
      <c r="L386" s="18">
        <f t="shared" si="8"/>
        <v>795404.7</v>
      </c>
      <c r="M386" s="18">
        <f t="shared" si="8"/>
        <v>801336.05</v>
      </c>
      <c r="N386" s="18">
        <f t="shared" si="8"/>
        <v>801336.05</v>
      </c>
      <c r="O386" s="18">
        <f t="shared" si="8"/>
        <v>775486.5</v>
      </c>
      <c r="P386" s="18">
        <f t="shared" si="8"/>
        <v>801336.05</v>
      </c>
      <c r="Q386" s="18">
        <f t="shared" si="8"/>
        <v>775486.5</v>
      </c>
      <c r="R386" s="46">
        <f t="shared" si="8"/>
        <v>9076249.7599999998</v>
      </c>
    </row>
    <row r="387" spans="2:18" x14ac:dyDescent="0.25">
      <c r="B387" s="14"/>
      <c r="C387" s="15" t="s">
        <v>52</v>
      </c>
      <c r="D387" s="16"/>
      <c r="E387" s="17"/>
      <c r="F387" s="18">
        <f>SUM(F393:F400,F405:F410,F415:F422,)</f>
        <v>9562536.290000001</v>
      </c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20"/>
    </row>
    <row r="388" spans="2:18" ht="25.5" customHeight="1" x14ac:dyDescent="0.25">
      <c r="B388" s="600"/>
      <c r="C388" s="601" t="s">
        <v>172</v>
      </c>
      <c r="D388" s="602"/>
      <c r="E388" s="603"/>
      <c r="F388" s="604">
        <f>F401+F411+F423</f>
        <v>3612988.71</v>
      </c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</row>
    <row r="389" spans="2:18" ht="15.75" thickBot="1" x14ac:dyDescent="0.3">
      <c r="B389" s="340"/>
      <c r="C389" s="605" t="s">
        <v>137</v>
      </c>
      <c r="D389" s="606"/>
      <c r="E389" s="607"/>
      <c r="F389" s="608">
        <v>4661925</v>
      </c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20"/>
    </row>
    <row r="390" spans="2:18" ht="15.75" thickBot="1" x14ac:dyDescent="0.3">
      <c r="B390" s="344"/>
      <c r="C390" s="345" t="s">
        <v>15</v>
      </c>
      <c r="D390" s="346"/>
      <c r="E390" s="345"/>
      <c r="F390" s="347"/>
      <c r="G390" s="348">
        <v>31</v>
      </c>
      <c r="H390" s="348">
        <v>28</v>
      </c>
      <c r="I390" s="348">
        <v>31</v>
      </c>
      <c r="J390" s="348">
        <v>30</v>
      </c>
      <c r="K390" s="348">
        <v>31</v>
      </c>
      <c r="L390" s="348">
        <v>30</v>
      </c>
      <c r="M390" s="348">
        <v>31</v>
      </c>
      <c r="N390" s="348">
        <v>31</v>
      </c>
      <c r="O390" s="349">
        <v>30</v>
      </c>
      <c r="P390" s="348">
        <v>31</v>
      </c>
      <c r="Q390" s="348">
        <v>30</v>
      </c>
      <c r="R390" s="350">
        <v>31</v>
      </c>
    </row>
    <row r="391" spans="2:18" x14ac:dyDescent="0.25">
      <c r="B391" s="351"/>
      <c r="C391" s="352" t="s">
        <v>146</v>
      </c>
      <c r="D391" s="353"/>
      <c r="E391" s="352"/>
      <c r="F391" s="354"/>
      <c r="G391" s="355"/>
      <c r="H391" s="356"/>
      <c r="I391" s="357"/>
      <c r="J391" s="357"/>
      <c r="K391" s="357"/>
      <c r="L391" s="356"/>
      <c r="M391" s="357"/>
      <c r="N391" s="357"/>
      <c r="O391" s="358"/>
      <c r="P391" s="357"/>
      <c r="Q391" s="358"/>
      <c r="R391" s="359"/>
    </row>
    <row r="392" spans="2:18" ht="26.25" thickBot="1" x14ac:dyDescent="0.3">
      <c r="B392" s="360"/>
      <c r="C392" s="361" t="s">
        <v>147</v>
      </c>
      <c r="D392" s="362"/>
      <c r="E392" s="361">
        <f>SUM(E393:E400)</f>
        <v>55</v>
      </c>
      <c r="F392" s="363">
        <f>SUM(G392:R392)</f>
        <v>1836680</v>
      </c>
      <c r="G392" s="364">
        <f>SUM(G393:G401)</f>
        <v>125385.7</v>
      </c>
      <c r="H392" s="364">
        <f t="shared" ref="H392:Q392" si="9">SUM(H393:H401)</f>
        <v>113251.6</v>
      </c>
      <c r="I392" s="364">
        <f t="shared" si="9"/>
        <v>125385.7</v>
      </c>
      <c r="J392" s="364">
        <f t="shared" si="9"/>
        <v>121341</v>
      </c>
      <c r="K392" s="364">
        <f t="shared" si="9"/>
        <v>125385.7</v>
      </c>
      <c r="L392" s="364">
        <f t="shared" si="9"/>
        <v>121341</v>
      </c>
      <c r="M392" s="364">
        <f t="shared" si="9"/>
        <v>104803.56</v>
      </c>
      <c r="N392" s="364">
        <f t="shared" si="9"/>
        <v>104803.56</v>
      </c>
      <c r="O392" s="364">
        <f t="shared" si="9"/>
        <v>101422.79999999999</v>
      </c>
      <c r="P392" s="364">
        <f t="shared" si="9"/>
        <v>104803.56</v>
      </c>
      <c r="Q392" s="364">
        <f t="shared" si="9"/>
        <v>101422.79999999999</v>
      </c>
      <c r="R392" s="364">
        <f>SUM(R393:R402)</f>
        <v>587333.01999999979</v>
      </c>
    </row>
    <row r="393" spans="2:18" x14ac:dyDescent="0.25">
      <c r="B393" s="365"/>
      <c r="C393" s="366" t="s">
        <v>98</v>
      </c>
      <c r="D393" s="367">
        <v>77.59</v>
      </c>
      <c r="E393" s="368">
        <v>3</v>
      </c>
      <c r="F393" s="369">
        <f>SUM(G393:R393)</f>
        <v>84961.05</v>
      </c>
      <c r="G393" s="370">
        <v>7215.87</v>
      </c>
      <c r="H393" s="370">
        <v>6517.56</v>
      </c>
      <c r="I393" s="370">
        <v>7215.87</v>
      </c>
      <c r="J393" s="370">
        <v>6983.1</v>
      </c>
      <c r="K393" s="370">
        <v>7215.87</v>
      </c>
      <c r="L393" s="370">
        <v>6983.1</v>
      </c>
      <c r="M393" s="370">
        <v>7215.87</v>
      </c>
      <c r="N393" s="370">
        <v>7215.87</v>
      </c>
      <c r="O393" s="370">
        <v>6983.1</v>
      </c>
      <c r="P393" s="370">
        <v>7215.87</v>
      </c>
      <c r="Q393" s="370">
        <v>6983.1</v>
      </c>
      <c r="R393" s="370">
        <v>7215.87</v>
      </c>
    </row>
    <row r="394" spans="2:18" x14ac:dyDescent="0.25">
      <c r="B394" s="7"/>
      <c r="C394" s="9" t="s">
        <v>60</v>
      </c>
      <c r="D394" s="10">
        <v>71.400000000000006</v>
      </c>
      <c r="E394" s="371">
        <v>11</v>
      </c>
      <c r="F394" s="372">
        <f t="shared" ref="F394:F400" si="10">SUM(G394:R394)</f>
        <v>286671</v>
      </c>
      <c r="G394" s="373">
        <v>24347.4</v>
      </c>
      <c r="H394" s="373">
        <v>21991.200000000001</v>
      </c>
      <c r="I394" s="373">
        <v>24347.4</v>
      </c>
      <c r="J394" s="373">
        <v>23562</v>
      </c>
      <c r="K394" s="373">
        <v>24347.4</v>
      </c>
      <c r="L394" s="373">
        <v>23562</v>
      </c>
      <c r="M394" s="373">
        <v>24347.4</v>
      </c>
      <c r="N394" s="373">
        <v>24347.4</v>
      </c>
      <c r="O394" s="373">
        <v>23562</v>
      </c>
      <c r="P394" s="373">
        <v>24347.4</v>
      </c>
      <c r="Q394" s="373">
        <v>23562</v>
      </c>
      <c r="R394" s="373">
        <v>24347.4</v>
      </c>
    </row>
    <row r="395" spans="2:18" x14ac:dyDescent="0.25">
      <c r="B395" s="7"/>
      <c r="C395" s="9" t="s">
        <v>19</v>
      </c>
      <c r="D395" s="10">
        <v>71.400000000000006</v>
      </c>
      <c r="E395" s="371">
        <v>16</v>
      </c>
      <c r="F395" s="372">
        <f t="shared" si="10"/>
        <v>377563.2</v>
      </c>
      <c r="G395" s="373">
        <v>35414.400000000001</v>
      </c>
      <c r="H395" s="373">
        <v>31987.200000000001</v>
      </c>
      <c r="I395" s="373">
        <v>35414.400000000001</v>
      </c>
      <c r="J395" s="373">
        <v>34272</v>
      </c>
      <c r="K395" s="373">
        <v>35414.400000000001</v>
      </c>
      <c r="L395" s="373">
        <v>34272</v>
      </c>
      <c r="M395" s="373">
        <v>28774.2</v>
      </c>
      <c r="N395" s="373">
        <v>28774.2</v>
      </c>
      <c r="O395" s="373">
        <v>27846</v>
      </c>
      <c r="P395" s="373">
        <v>28774.2</v>
      </c>
      <c r="Q395" s="373">
        <v>27846</v>
      </c>
      <c r="R395" s="373">
        <v>28774.2</v>
      </c>
    </row>
    <row r="396" spans="2:18" x14ac:dyDescent="0.25">
      <c r="B396" s="7"/>
      <c r="C396" s="29" t="s">
        <v>43</v>
      </c>
      <c r="D396" s="10">
        <v>72.540000000000006</v>
      </c>
      <c r="E396" s="371">
        <v>3</v>
      </c>
      <c r="F396" s="372">
        <f t="shared" si="10"/>
        <v>79431.3</v>
      </c>
      <c r="G396" s="374">
        <v>6746.22</v>
      </c>
      <c r="H396" s="373">
        <v>6093.36</v>
      </c>
      <c r="I396" s="374">
        <v>6746.22</v>
      </c>
      <c r="J396" s="373">
        <v>6528.6</v>
      </c>
      <c r="K396" s="374">
        <v>6746.22</v>
      </c>
      <c r="L396" s="373">
        <v>6528.6</v>
      </c>
      <c r="M396" s="374">
        <v>6746.22</v>
      </c>
      <c r="N396" s="374">
        <v>6746.22</v>
      </c>
      <c r="O396" s="373">
        <v>6528.6</v>
      </c>
      <c r="P396" s="374">
        <v>6746.22</v>
      </c>
      <c r="Q396" s="373">
        <v>6528.6</v>
      </c>
      <c r="R396" s="374">
        <v>6746.22</v>
      </c>
    </row>
    <row r="397" spans="2:18" x14ac:dyDescent="0.25">
      <c r="B397" s="7"/>
      <c r="C397" s="29" t="s">
        <v>42</v>
      </c>
      <c r="D397" s="10">
        <v>73.59</v>
      </c>
      <c r="E397" s="371">
        <v>3</v>
      </c>
      <c r="F397" s="372">
        <f t="shared" si="10"/>
        <v>53499.93</v>
      </c>
      <c r="G397" s="373">
        <v>6843.87</v>
      </c>
      <c r="H397" s="373">
        <v>6181.56</v>
      </c>
      <c r="I397" s="373">
        <v>6843.87</v>
      </c>
      <c r="J397" s="373">
        <v>6623.1</v>
      </c>
      <c r="K397" s="373">
        <v>6843.87</v>
      </c>
      <c r="L397" s="373">
        <v>6623.1</v>
      </c>
      <c r="M397" s="373">
        <v>2281.29</v>
      </c>
      <c r="N397" s="373">
        <v>2281.29</v>
      </c>
      <c r="O397" s="373">
        <v>2207.6999999999998</v>
      </c>
      <c r="P397" s="373">
        <v>2281.29</v>
      </c>
      <c r="Q397" s="373">
        <v>2207.6999999999998</v>
      </c>
      <c r="R397" s="373">
        <v>2281.29</v>
      </c>
    </row>
    <row r="398" spans="2:18" x14ac:dyDescent="0.25">
      <c r="B398" s="7"/>
      <c r="C398" s="29" t="s">
        <v>148</v>
      </c>
      <c r="D398" s="10">
        <v>75.64</v>
      </c>
      <c r="E398" s="371">
        <v>9</v>
      </c>
      <c r="F398" s="372">
        <f t="shared" si="10"/>
        <v>192806.36000000004</v>
      </c>
      <c r="G398" s="373">
        <v>21103.56</v>
      </c>
      <c r="H398" s="373">
        <v>19061.28</v>
      </c>
      <c r="I398" s="373">
        <v>21103.56</v>
      </c>
      <c r="J398" s="373">
        <v>20422.8</v>
      </c>
      <c r="K398" s="373">
        <v>21103.56</v>
      </c>
      <c r="L398" s="373">
        <v>20422.8</v>
      </c>
      <c r="M398" s="373">
        <v>11724.2</v>
      </c>
      <c r="N398" s="373">
        <v>11724.2</v>
      </c>
      <c r="O398" s="373">
        <v>11346</v>
      </c>
      <c r="P398" s="373">
        <v>11724.2</v>
      </c>
      <c r="Q398" s="373">
        <v>11346</v>
      </c>
      <c r="R398" s="373">
        <v>11724.2</v>
      </c>
    </row>
    <row r="399" spans="2:18" x14ac:dyDescent="0.25">
      <c r="B399" s="7"/>
      <c r="C399" s="29" t="s">
        <v>149</v>
      </c>
      <c r="D399" s="10">
        <v>73.59</v>
      </c>
      <c r="E399" s="371">
        <v>6</v>
      </c>
      <c r="F399" s="372">
        <f t="shared" si="10"/>
        <v>161162.1</v>
      </c>
      <c r="G399" s="373">
        <v>13687.74</v>
      </c>
      <c r="H399" s="373">
        <v>12363.12</v>
      </c>
      <c r="I399" s="373">
        <v>13687.74</v>
      </c>
      <c r="J399" s="373">
        <v>13246.2</v>
      </c>
      <c r="K399" s="373">
        <v>13687.74</v>
      </c>
      <c r="L399" s="373">
        <v>13246.2</v>
      </c>
      <c r="M399" s="373">
        <v>13687.74</v>
      </c>
      <c r="N399" s="373">
        <v>13687.74</v>
      </c>
      <c r="O399" s="373">
        <v>13246.2</v>
      </c>
      <c r="P399" s="373">
        <v>13687.74</v>
      </c>
      <c r="Q399" s="373">
        <v>13246.2</v>
      </c>
      <c r="R399" s="373">
        <v>13687.74</v>
      </c>
    </row>
    <row r="400" spans="2:18" x14ac:dyDescent="0.25">
      <c r="B400" s="375"/>
      <c r="C400" s="376" t="s">
        <v>61</v>
      </c>
      <c r="D400" s="377">
        <v>80.86</v>
      </c>
      <c r="E400" s="376">
        <v>4</v>
      </c>
      <c r="F400" s="378">
        <f t="shared" si="10"/>
        <v>118055.59999999999</v>
      </c>
      <c r="G400" s="379">
        <v>10026.64</v>
      </c>
      <c r="H400" s="379">
        <v>9056.32</v>
      </c>
      <c r="I400" s="379">
        <v>10026.64</v>
      </c>
      <c r="J400" s="379">
        <v>9703.2000000000007</v>
      </c>
      <c r="K400" s="379">
        <v>10026.64</v>
      </c>
      <c r="L400" s="379">
        <v>9703.2000000000007</v>
      </c>
      <c r="M400" s="379">
        <v>10026.64</v>
      </c>
      <c r="N400" s="379">
        <v>10026.64</v>
      </c>
      <c r="O400" s="379">
        <v>9703.2000000000007</v>
      </c>
      <c r="P400" s="379">
        <v>10026.64</v>
      </c>
      <c r="Q400" s="379">
        <v>9703.2000000000007</v>
      </c>
      <c r="R400" s="379">
        <v>10026.64</v>
      </c>
    </row>
    <row r="401" spans="2:18" x14ac:dyDescent="0.25">
      <c r="B401" s="375"/>
      <c r="C401" s="59" t="s">
        <v>172</v>
      </c>
      <c r="D401" s="35"/>
      <c r="E401" s="8"/>
      <c r="F401" s="380">
        <f>R401</f>
        <v>39657.45999999973</v>
      </c>
      <c r="G401" s="379"/>
      <c r="H401" s="379"/>
      <c r="I401" s="379"/>
      <c r="J401" s="379"/>
      <c r="K401" s="379"/>
      <c r="L401" s="379"/>
      <c r="M401" s="379"/>
      <c r="N401" s="379"/>
      <c r="O401" s="379"/>
      <c r="P401" s="379"/>
      <c r="Q401" s="379"/>
      <c r="R401" s="380">
        <v>39657.45999999973</v>
      </c>
    </row>
    <row r="402" spans="2:18" x14ac:dyDescent="0.25">
      <c r="B402" s="7"/>
      <c r="C402" s="59" t="s">
        <v>137</v>
      </c>
      <c r="D402" s="35"/>
      <c r="E402" s="8"/>
      <c r="F402" s="380">
        <v>442872</v>
      </c>
      <c r="G402" s="373"/>
      <c r="H402" s="373"/>
      <c r="I402" s="373"/>
      <c r="J402" s="373"/>
      <c r="K402" s="373"/>
      <c r="L402" s="373"/>
      <c r="M402" s="373"/>
      <c r="N402" s="373"/>
      <c r="O402" s="373"/>
      <c r="P402" s="373"/>
      <c r="Q402" s="373"/>
      <c r="R402" s="380">
        <v>442872</v>
      </c>
    </row>
    <row r="403" spans="2:18" ht="25.5" x14ac:dyDescent="0.25">
      <c r="B403" s="381"/>
      <c r="C403" s="382" t="s">
        <v>150</v>
      </c>
      <c r="D403" s="383"/>
      <c r="E403" s="382"/>
      <c r="F403" s="384"/>
      <c r="G403" s="385"/>
      <c r="H403" s="386"/>
      <c r="I403" s="387"/>
      <c r="J403" s="387"/>
      <c r="K403" s="387"/>
      <c r="L403" s="387"/>
      <c r="M403" s="387"/>
      <c r="N403" s="388"/>
      <c r="O403" s="389"/>
      <c r="P403" s="387"/>
      <c r="Q403" s="390"/>
      <c r="R403" s="391"/>
    </row>
    <row r="404" spans="2:18" ht="26.25" thickBot="1" x14ac:dyDescent="0.3">
      <c r="B404" s="360"/>
      <c r="C404" s="361" t="s">
        <v>151</v>
      </c>
      <c r="D404" s="362"/>
      <c r="E404" s="361">
        <f>SUM(E405:E410)</f>
        <v>103</v>
      </c>
      <c r="F404" s="363">
        <f t="shared" ref="F404:F410" si="11">SUM(G404:R404)</f>
        <v>10167069</v>
      </c>
      <c r="G404" s="364">
        <f>SUM(G405:G411)</f>
        <v>255814.48</v>
      </c>
      <c r="H404" s="364">
        <f t="shared" ref="H404:Q404" si="12">SUM(H405:H411)</f>
        <v>231058.24</v>
      </c>
      <c r="I404" s="364">
        <f t="shared" si="12"/>
        <v>255814.48</v>
      </c>
      <c r="J404" s="364">
        <f t="shared" si="12"/>
        <v>245136.6</v>
      </c>
      <c r="K404" s="364">
        <f t="shared" si="12"/>
        <v>253307.82</v>
      </c>
      <c r="L404" s="364">
        <f t="shared" si="12"/>
        <v>245136.6</v>
      </c>
      <c r="M404" s="364">
        <f t="shared" si="12"/>
        <v>253307.82</v>
      </c>
      <c r="N404" s="364">
        <f t="shared" si="12"/>
        <v>253307.82</v>
      </c>
      <c r="O404" s="364">
        <f t="shared" si="12"/>
        <v>245136.6</v>
      </c>
      <c r="P404" s="364">
        <f t="shared" si="12"/>
        <v>253307.82</v>
      </c>
      <c r="Q404" s="364">
        <f t="shared" si="12"/>
        <v>245136.6</v>
      </c>
      <c r="R404" s="364">
        <f>SUM(R405:R412)</f>
        <v>7430604.1200000001</v>
      </c>
    </row>
    <row r="405" spans="2:18" x14ac:dyDescent="0.25">
      <c r="B405" s="365"/>
      <c r="C405" s="366" t="s">
        <v>152</v>
      </c>
      <c r="D405" s="367">
        <v>71.400000000000006</v>
      </c>
      <c r="E405" s="368">
        <v>1</v>
      </c>
      <c r="F405" s="392">
        <f t="shared" si="11"/>
        <v>26061.000000000004</v>
      </c>
      <c r="G405" s="393">
        <v>2213.4</v>
      </c>
      <c r="H405" s="393">
        <v>1999.2</v>
      </c>
      <c r="I405" s="393">
        <v>2213.4</v>
      </c>
      <c r="J405" s="393">
        <v>2142</v>
      </c>
      <c r="K405" s="393">
        <v>2213.4</v>
      </c>
      <c r="L405" s="393">
        <v>2142</v>
      </c>
      <c r="M405" s="393">
        <v>2213.4</v>
      </c>
      <c r="N405" s="393">
        <v>2213.4</v>
      </c>
      <c r="O405" s="393">
        <v>2142</v>
      </c>
      <c r="P405" s="393">
        <v>2213.4</v>
      </c>
      <c r="Q405" s="393">
        <v>2142</v>
      </c>
      <c r="R405" s="393">
        <v>2213.4</v>
      </c>
    </row>
    <row r="406" spans="2:18" x14ac:dyDescent="0.25">
      <c r="B406" s="394"/>
      <c r="C406" s="395" t="s">
        <v>60</v>
      </c>
      <c r="D406" s="396">
        <v>71.400000000000006</v>
      </c>
      <c r="E406" s="397">
        <v>3</v>
      </c>
      <c r="F406" s="26">
        <f t="shared" si="11"/>
        <v>78182.999999999985</v>
      </c>
      <c r="G406" s="398">
        <v>6640.2</v>
      </c>
      <c r="H406" s="398">
        <v>5997.6</v>
      </c>
      <c r="I406" s="398">
        <v>6640.2</v>
      </c>
      <c r="J406" s="398">
        <v>6426</v>
      </c>
      <c r="K406" s="398">
        <v>6640.2</v>
      </c>
      <c r="L406" s="398">
        <v>6426</v>
      </c>
      <c r="M406" s="398">
        <v>6640.2</v>
      </c>
      <c r="N406" s="398">
        <v>6640.2</v>
      </c>
      <c r="O406" s="398">
        <v>6426</v>
      </c>
      <c r="P406" s="398">
        <v>6640.2</v>
      </c>
      <c r="Q406" s="398">
        <v>6426</v>
      </c>
      <c r="R406" s="398">
        <v>6640.2</v>
      </c>
    </row>
    <row r="407" spans="2:18" x14ac:dyDescent="0.25">
      <c r="B407" s="394"/>
      <c r="C407" s="395" t="s">
        <v>43</v>
      </c>
      <c r="D407" s="396">
        <v>72.540000000000006</v>
      </c>
      <c r="E407" s="397">
        <v>1</v>
      </c>
      <c r="F407" s="26">
        <f t="shared" si="11"/>
        <v>26477.1</v>
      </c>
      <c r="G407" s="398">
        <v>2248.7399999999998</v>
      </c>
      <c r="H407" s="398">
        <v>2031.12</v>
      </c>
      <c r="I407" s="398">
        <v>2248.7399999999998</v>
      </c>
      <c r="J407" s="398">
        <v>2176.1999999999998</v>
      </c>
      <c r="K407" s="398">
        <v>2248.7399999999998</v>
      </c>
      <c r="L407" s="398">
        <v>2176.1999999999998</v>
      </c>
      <c r="M407" s="398">
        <v>2248.7399999999998</v>
      </c>
      <c r="N407" s="398">
        <v>2248.7399999999998</v>
      </c>
      <c r="O407" s="398">
        <v>2176.1999999999998</v>
      </c>
      <c r="P407" s="398">
        <v>2248.7399999999998</v>
      </c>
      <c r="Q407" s="398">
        <v>2176.1999999999998</v>
      </c>
      <c r="R407" s="398">
        <v>2248.7399999999998</v>
      </c>
    </row>
    <row r="408" spans="2:18" x14ac:dyDescent="0.25">
      <c r="B408" s="7"/>
      <c r="C408" s="9" t="s">
        <v>19</v>
      </c>
      <c r="D408" s="10">
        <v>71.400000000000006</v>
      </c>
      <c r="E408" s="371">
        <v>1</v>
      </c>
      <c r="F408" s="26">
        <f t="shared" si="11"/>
        <v>26061.000000000004</v>
      </c>
      <c r="G408" s="27">
        <v>2213.4</v>
      </c>
      <c r="H408" s="27">
        <v>1999.2</v>
      </c>
      <c r="I408" s="27">
        <v>2213.4</v>
      </c>
      <c r="J408" s="27">
        <v>2142</v>
      </c>
      <c r="K408" s="27">
        <v>2213.4</v>
      </c>
      <c r="L408" s="27">
        <v>2142</v>
      </c>
      <c r="M408" s="27">
        <v>2213.4</v>
      </c>
      <c r="N408" s="27">
        <v>2213.4</v>
      </c>
      <c r="O408" s="27">
        <v>2142</v>
      </c>
      <c r="P408" s="27">
        <v>2213.4</v>
      </c>
      <c r="Q408" s="27">
        <v>2142</v>
      </c>
      <c r="R408" s="27">
        <v>2213.4</v>
      </c>
    </row>
    <row r="409" spans="2:18" x14ac:dyDescent="0.25">
      <c r="B409" s="375"/>
      <c r="C409" s="399" t="s">
        <v>64</v>
      </c>
      <c r="D409" s="400">
        <v>75.64</v>
      </c>
      <c r="E409" s="376">
        <v>4</v>
      </c>
      <c r="F409" s="26">
        <f t="shared" si="11"/>
        <v>110434.40000000001</v>
      </c>
      <c r="G409" s="401">
        <v>9379.36</v>
      </c>
      <c r="H409" s="401">
        <v>8471.68</v>
      </c>
      <c r="I409" s="401">
        <v>9379.36</v>
      </c>
      <c r="J409" s="401">
        <v>9076.7999999999993</v>
      </c>
      <c r="K409" s="401">
        <v>9379.36</v>
      </c>
      <c r="L409" s="401">
        <v>9076.7999999999993</v>
      </c>
      <c r="M409" s="401">
        <v>9379.36</v>
      </c>
      <c r="N409" s="401">
        <v>9379.36</v>
      </c>
      <c r="O409" s="401">
        <v>9076.7999999999993</v>
      </c>
      <c r="P409" s="401">
        <v>9379.36</v>
      </c>
      <c r="Q409" s="401">
        <v>9076.7999999999993</v>
      </c>
      <c r="R409" s="401">
        <v>9379.36</v>
      </c>
    </row>
    <row r="410" spans="2:18" x14ac:dyDescent="0.25">
      <c r="B410" s="375"/>
      <c r="C410" s="399" t="s">
        <v>61</v>
      </c>
      <c r="D410" s="400">
        <v>80.86</v>
      </c>
      <c r="E410" s="376">
        <v>93</v>
      </c>
      <c r="F410" s="402">
        <f t="shared" si="11"/>
        <v>2722556.2000000007</v>
      </c>
      <c r="G410" s="401">
        <v>233119.38</v>
      </c>
      <c r="H410" s="401">
        <v>210559.44</v>
      </c>
      <c r="I410" s="401">
        <v>233119.38</v>
      </c>
      <c r="J410" s="401">
        <v>223173.6</v>
      </c>
      <c r="K410" s="401">
        <v>230612.72</v>
      </c>
      <c r="L410" s="401">
        <v>223173.6</v>
      </c>
      <c r="M410" s="401">
        <v>230612.72</v>
      </c>
      <c r="N410" s="401">
        <v>230612.72</v>
      </c>
      <c r="O410" s="401">
        <v>223173.6</v>
      </c>
      <c r="P410" s="401">
        <v>230612.72</v>
      </c>
      <c r="Q410" s="401">
        <v>223173.6</v>
      </c>
      <c r="R410" s="401">
        <v>230612.72</v>
      </c>
    </row>
    <row r="411" spans="2:18" x14ac:dyDescent="0.25">
      <c r="B411" s="375"/>
      <c r="C411" s="59" t="s">
        <v>172</v>
      </c>
      <c r="D411" s="35"/>
      <c r="E411" s="8"/>
      <c r="F411" s="380">
        <f>R411</f>
        <v>2958243.3000000003</v>
      </c>
      <c r="G411" s="401"/>
      <c r="H411" s="401"/>
      <c r="I411" s="401"/>
      <c r="J411" s="401"/>
      <c r="K411" s="401"/>
      <c r="L411" s="401"/>
      <c r="M411" s="401"/>
      <c r="N411" s="401"/>
      <c r="O411" s="401"/>
      <c r="P411" s="401"/>
      <c r="Q411" s="401"/>
      <c r="R411" s="403">
        <v>2958243.3000000003</v>
      </c>
    </row>
    <row r="412" spans="2:18" x14ac:dyDescent="0.25">
      <c r="B412" s="7"/>
      <c r="C412" s="59" t="s">
        <v>137</v>
      </c>
      <c r="D412" s="35"/>
      <c r="E412" s="8"/>
      <c r="F412" s="380">
        <v>4219053</v>
      </c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380">
        <v>4219053</v>
      </c>
    </row>
    <row r="413" spans="2:18" x14ac:dyDescent="0.25">
      <c r="B413" s="381"/>
      <c r="C413" s="382" t="s">
        <v>153</v>
      </c>
      <c r="D413" s="383"/>
      <c r="E413" s="382"/>
      <c r="F413" s="384"/>
      <c r="G413" s="385"/>
      <c r="H413" s="386"/>
      <c r="I413" s="387"/>
      <c r="J413" s="387"/>
      <c r="K413" s="387"/>
      <c r="L413" s="387"/>
      <c r="M413" s="387"/>
      <c r="N413" s="388"/>
      <c r="O413" s="389"/>
      <c r="P413" s="387"/>
      <c r="Q413" s="390"/>
      <c r="R413" s="391"/>
    </row>
    <row r="414" spans="2:18" ht="26.25" thickBot="1" x14ac:dyDescent="0.3">
      <c r="B414" s="404"/>
      <c r="C414" s="405" t="s">
        <v>154</v>
      </c>
      <c r="D414" s="406"/>
      <c r="E414" s="405">
        <f>SUM(E415:E422)</f>
        <v>195</v>
      </c>
      <c r="F414" s="363">
        <f>SUM(G414:R414)</f>
        <v>5833701</v>
      </c>
      <c r="G414" s="363">
        <f t="shared" ref="G414:Q414" si="13">SUM(G415:G423)</f>
        <v>443224.67000000004</v>
      </c>
      <c r="H414" s="363">
        <f t="shared" si="13"/>
        <v>400331.96</v>
      </c>
      <c r="I414" s="363">
        <f t="shared" si="13"/>
        <v>443224.67000000004</v>
      </c>
      <c r="J414" s="363">
        <f t="shared" si="13"/>
        <v>428927.1</v>
      </c>
      <c r="K414" s="363">
        <f t="shared" si="13"/>
        <v>443224.67000000004</v>
      </c>
      <c r="L414" s="363">
        <f t="shared" si="13"/>
        <v>428927.1</v>
      </c>
      <c r="M414" s="363">
        <f t="shared" si="13"/>
        <v>443224.67000000004</v>
      </c>
      <c r="N414" s="363">
        <f t="shared" si="13"/>
        <v>443224.67000000004</v>
      </c>
      <c r="O414" s="363">
        <f t="shared" si="13"/>
        <v>428927.1</v>
      </c>
      <c r="P414" s="363">
        <f t="shared" si="13"/>
        <v>443224.67000000004</v>
      </c>
      <c r="Q414" s="363">
        <f t="shared" si="13"/>
        <v>428927.1</v>
      </c>
      <c r="R414" s="363">
        <f>SUM(R415:R424)</f>
        <v>1058312.6200000001</v>
      </c>
    </row>
    <row r="415" spans="2:18" x14ac:dyDescent="0.25">
      <c r="B415" s="365"/>
      <c r="C415" s="9" t="s">
        <v>60</v>
      </c>
      <c r="D415" s="367">
        <v>71.400000000000006</v>
      </c>
      <c r="E415" s="368">
        <v>15</v>
      </c>
      <c r="F415" s="407">
        <f>SUM(G415:R415)</f>
        <v>390915</v>
      </c>
      <c r="G415" s="609">
        <v>33201</v>
      </c>
      <c r="H415" s="610">
        <v>29988</v>
      </c>
      <c r="I415" s="609">
        <v>33201</v>
      </c>
      <c r="J415" s="610">
        <v>32130</v>
      </c>
      <c r="K415" s="609">
        <v>33201</v>
      </c>
      <c r="L415" s="610">
        <v>32130</v>
      </c>
      <c r="M415" s="609">
        <v>33201</v>
      </c>
      <c r="N415" s="609">
        <v>33201</v>
      </c>
      <c r="O415" s="610">
        <v>32130</v>
      </c>
      <c r="P415" s="609">
        <v>33201</v>
      </c>
      <c r="Q415" s="610">
        <v>32130</v>
      </c>
      <c r="R415" s="609">
        <v>33201</v>
      </c>
    </row>
    <row r="416" spans="2:18" x14ac:dyDescent="0.25">
      <c r="B416" s="7"/>
      <c r="C416" s="9" t="s">
        <v>19</v>
      </c>
      <c r="D416" s="10">
        <v>71.400000000000006</v>
      </c>
      <c r="E416" s="371">
        <v>63</v>
      </c>
      <c r="F416" s="410">
        <f t="shared" ref="F416:F422" si="14">SUM(G416:R416)</f>
        <v>1641842.9999999998</v>
      </c>
      <c r="G416" s="611">
        <v>139444.20000000001</v>
      </c>
      <c r="H416" s="612">
        <v>125949.6</v>
      </c>
      <c r="I416" s="611">
        <v>139444.20000000001</v>
      </c>
      <c r="J416" s="612">
        <v>134946</v>
      </c>
      <c r="K416" s="611">
        <v>139444.20000000001</v>
      </c>
      <c r="L416" s="612">
        <v>134946</v>
      </c>
      <c r="M416" s="611">
        <v>139444.20000000001</v>
      </c>
      <c r="N416" s="611">
        <v>139444.20000000001</v>
      </c>
      <c r="O416" s="612">
        <v>134946</v>
      </c>
      <c r="P416" s="611">
        <v>139444.20000000001</v>
      </c>
      <c r="Q416" s="612">
        <v>134946</v>
      </c>
      <c r="R416" s="611">
        <v>139444.20000000001</v>
      </c>
    </row>
    <row r="417" spans="2:18" x14ac:dyDescent="0.25">
      <c r="B417" s="7"/>
      <c r="C417" s="9" t="s">
        <v>121</v>
      </c>
      <c r="D417" s="10">
        <v>73.59</v>
      </c>
      <c r="E417" s="371">
        <v>1</v>
      </c>
      <c r="F417" s="410">
        <f t="shared" si="14"/>
        <v>26860.350000000006</v>
      </c>
      <c r="G417" s="611">
        <v>2281.29</v>
      </c>
      <c r="H417" s="612">
        <v>2060.52</v>
      </c>
      <c r="I417" s="611">
        <v>2281.29</v>
      </c>
      <c r="J417" s="612">
        <v>2207.6999999999998</v>
      </c>
      <c r="K417" s="611">
        <v>2281.29</v>
      </c>
      <c r="L417" s="612">
        <v>2207.6999999999998</v>
      </c>
      <c r="M417" s="611">
        <v>2281.29</v>
      </c>
      <c r="N417" s="611">
        <v>2281.29</v>
      </c>
      <c r="O417" s="612">
        <v>2207.6999999999998</v>
      </c>
      <c r="P417" s="611">
        <v>2281.29</v>
      </c>
      <c r="Q417" s="612">
        <v>2207.6999999999998</v>
      </c>
      <c r="R417" s="611">
        <v>2281.29</v>
      </c>
    </row>
    <row r="418" spans="2:18" x14ac:dyDescent="0.25">
      <c r="B418" s="7"/>
      <c r="C418" s="29" t="s">
        <v>155</v>
      </c>
      <c r="D418" s="10">
        <v>75.64</v>
      </c>
      <c r="E418" s="371">
        <v>1</v>
      </c>
      <c r="F418" s="410">
        <f t="shared" si="14"/>
        <v>27608.600000000002</v>
      </c>
      <c r="G418" s="611">
        <v>2344.84</v>
      </c>
      <c r="H418" s="612">
        <v>2117.92</v>
      </c>
      <c r="I418" s="611">
        <v>2344.84</v>
      </c>
      <c r="J418" s="612">
        <v>2269.1999999999998</v>
      </c>
      <c r="K418" s="611">
        <v>2344.84</v>
      </c>
      <c r="L418" s="612">
        <v>2269.1999999999998</v>
      </c>
      <c r="M418" s="611">
        <v>2344.84</v>
      </c>
      <c r="N418" s="611">
        <v>2344.84</v>
      </c>
      <c r="O418" s="612">
        <v>2269.1999999999998</v>
      </c>
      <c r="P418" s="611">
        <v>2344.84</v>
      </c>
      <c r="Q418" s="612">
        <v>2269.1999999999998</v>
      </c>
      <c r="R418" s="611">
        <v>2344.84</v>
      </c>
    </row>
    <row r="419" spans="2:18" x14ac:dyDescent="0.25">
      <c r="B419" s="7"/>
      <c r="C419" s="29" t="s">
        <v>43</v>
      </c>
      <c r="D419" s="10">
        <v>72.540000000000006</v>
      </c>
      <c r="E419" s="371">
        <v>49</v>
      </c>
      <c r="F419" s="410">
        <f t="shared" si="14"/>
        <v>1297377.9000000001</v>
      </c>
      <c r="G419" s="611">
        <v>110188.26</v>
      </c>
      <c r="H419" s="612">
        <v>99524.88</v>
      </c>
      <c r="I419" s="611">
        <v>110188.26</v>
      </c>
      <c r="J419" s="612">
        <v>106633.8</v>
      </c>
      <c r="K419" s="611">
        <v>110188.26</v>
      </c>
      <c r="L419" s="612">
        <v>106633.8</v>
      </c>
      <c r="M419" s="611">
        <v>110188.26</v>
      </c>
      <c r="N419" s="611">
        <v>110188.26</v>
      </c>
      <c r="O419" s="612">
        <v>106633.8</v>
      </c>
      <c r="P419" s="611">
        <v>110188.26</v>
      </c>
      <c r="Q419" s="612">
        <v>106633.8</v>
      </c>
      <c r="R419" s="611">
        <v>110188.26</v>
      </c>
    </row>
    <row r="420" spans="2:18" x14ac:dyDescent="0.25">
      <c r="B420" s="7"/>
      <c r="C420" s="29" t="s">
        <v>42</v>
      </c>
      <c r="D420" s="10">
        <v>73.59</v>
      </c>
      <c r="E420" s="371">
        <v>2</v>
      </c>
      <c r="F420" s="410">
        <f t="shared" si="14"/>
        <v>53720.700000000012</v>
      </c>
      <c r="G420" s="611">
        <v>4562.58</v>
      </c>
      <c r="H420" s="612">
        <v>4121.04</v>
      </c>
      <c r="I420" s="611">
        <v>4562.58</v>
      </c>
      <c r="J420" s="612">
        <v>4415.3999999999996</v>
      </c>
      <c r="K420" s="611">
        <v>4562.58</v>
      </c>
      <c r="L420" s="612">
        <v>4415.3999999999996</v>
      </c>
      <c r="M420" s="611">
        <v>4562.58</v>
      </c>
      <c r="N420" s="611">
        <v>4562.58</v>
      </c>
      <c r="O420" s="612">
        <v>4415.3999999999996</v>
      </c>
      <c r="P420" s="611">
        <v>4562.58</v>
      </c>
      <c r="Q420" s="612">
        <v>4415.3999999999996</v>
      </c>
      <c r="R420" s="611">
        <v>4562.58</v>
      </c>
    </row>
    <row r="421" spans="2:18" x14ac:dyDescent="0.25">
      <c r="B421" s="7"/>
      <c r="C421" s="29" t="s">
        <v>64</v>
      </c>
      <c r="D421" s="10">
        <v>75.64</v>
      </c>
      <c r="E421" s="371">
        <v>57</v>
      </c>
      <c r="F421" s="410">
        <f t="shared" si="14"/>
        <v>1573690.1999999997</v>
      </c>
      <c r="G421" s="611">
        <v>133655.88</v>
      </c>
      <c r="H421" s="612">
        <v>120721.44</v>
      </c>
      <c r="I421" s="611">
        <v>133655.88</v>
      </c>
      <c r="J421" s="612">
        <v>129344.4</v>
      </c>
      <c r="K421" s="611">
        <v>133655.88</v>
      </c>
      <c r="L421" s="612">
        <v>129344.4</v>
      </c>
      <c r="M421" s="611">
        <v>133655.88</v>
      </c>
      <c r="N421" s="611">
        <v>133655.88</v>
      </c>
      <c r="O421" s="612">
        <v>129344.4</v>
      </c>
      <c r="P421" s="611">
        <v>133655.88</v>
      </c>
      <c r="Q421" s="612">
        <v>129344.4</v>
      </c>
      <c r="R421" s="611">
        <v>133655.88</v>
      </c>
    </row>
    <row r="422" spans="2:18" x14ac:dyDescent="0.25">
      <c r="B422" s="375"/>
      <c r="C422" s="376" t="s">
        <v>61</v>
      </c>
      <c r="D422" s="377">
        <v>80.86</v>
      </c>
      <c r="E422" s="376">
        <v>7</v>
      </c>
      <c r="F422" s="413">
        <f t="shared" si="14"/>
        <v>206597.3</v>
      </c>
      <c r="G422" s="613">
        <v>17546.62</v>
      </c>
      <c r="H422" s="614">
        <v>15848.56</v>
      </c>
      <c r="I422" s="613">
        <v>17546.62</v>
      </c>
      <c r="J422" s="614">
        <v>16980.599999999999</v>
      </c>
      <c r="K422" s="613">
        <v>17546.62</v>
      </c>
      <c r="L422" s="614">
        <v>16980.599999999999</v>
      </c>
      <c r="M422" s="613">
        <v>17546.62</v>
      </c>
      <c r="N422" s="613">
        <v>17546.62</v>
      </c>
      <c r="O422" s="614">
        <v>16980.599999999999</v>
      </c>
      <c r="P422" s="613">
        <v>17546.62</v>
      </c>
      <c r="Q422" s="614">
        <v>16980.599999999999</v>
      </c>
      <c r="R422" s="613">
        <v>17546.62</v>
      </c>
    </row>
    <row r="423" spans="2:18" x14ac:dyDescent="0.25">
      <c r="B423" s="375"/>
      <c r="C423" s="59" t="s">
        <v>172</v>
      </c>
      <c r="D423" s="30"/>
      <c r="E423" s="8"/>
      <c r="F423" s="380">
        <f>R423</f>
        <v>615087.95000000019</v>
      </c>
      <c r="G423" s="615"/>
      <c r="H423" s="614"/>
      <c r="I423" s="615"/>
      <c r="J423" s="614"/>
      <c r="K423" s="615"/>
      <c r="L423" s="614"/>
      <c r="M423" s="615"/>
      <c r="N423" s="615"/>
      <c r="O423" s="614"/>
      <c r="P423" s="615"/>
      <c r="Q423" s="614"/>
      <c r="R423" s="380">
        <v>615087.95000000019</v>
      </c>
    </row>
    <row r="424" spans="2:18" x14ac:dyDescent="0.25">
      <c r="B424" s="7"/>
      <c r="C424" s="59" t="s">
        <v>137</v>
      </c>
      <c r="D424" s="30"/>
      <c r="E424" s="8"/>
      <c r="F424" s="380"/>
      <c r="G424" s="612"/>
      <c r="H424" s="612"/>
      <c r="I424" s="612"/>
      <c r="J424" s="612"/>
      <c r="K424" s="612"/>
      <c r="L424" s="612"/>
      <c r="M424" s="612"/>
      <c r="N424" s="612"/>
      <c r="O424" s="612"/>
      <c r="P424" s="612"/>
      <c r="Q424" s="612"/>
      <c r="R424" s="616"/>
    </row>
    <row r="425" spans="2:18" x14ac:dyDescent="0.25">
      <c r="B425" s="381"/>
      <c r="C425" s="382" t="s">
        <v>156</v>
      </c>
      <c r="D425" s="383"/>
      <c r="E425" s="382"/>
      <c r="F425" s="384"/>
      <c r="G425" s="381"/>
      <c r="H425" s="387"/>
      <c r="I425" s="387"/>
      <c r="J425" s="387"/>
      <c r="K425" s="387"/>
      <c r="L425" s="387"/>
      <c r="M425" s="387"/>
      <c r="N425" s="387"/>
      <c r="O425" s="390"/>
      <c r="P425" s="387"/>
      <c r="Q425" s="390"/>
      <c r="R425" s="391"/>
    </row>
    <row r="426" spans="2:18" ht="26.25" thickBot="1" x14ac:dyDescent="0.3">
      <c r="B426" s="404"/>
      <c r="C426" s="405" t="s">
        <v>157</v>
      </c>
      <c r="D426" s="406"/>
      <c r="E426" s="405">
        <f t="shared" ref="E426:R426" si="15">SUM(E427:E427)</f>
        <v>0</v>
      </c>
      <c r="F426" s="363">
        <f t="shared" si="15"/>
        <v>0</v>
      </c>
      <c r="G426" s="363">
        <f t="shared" si="15"/>
        <v>0</v>
      </c>
      <c r="H426" s="363">
        <f t="shared" si="15"/>
        <v>0</v>
      </c>
      <c r="I426" s="363">
        <f t="shared" si="15"/>
        <v>0</v>
      </c>
      <c r="J426" s="363">
        <f t="shared" si="15"/>
        <v>0</v>
      </c>
      <c r="K426" s="363">
        <f t="shared" si="15"/>
        <v>0</v>
      </c>
      <c r="L426" s="363">
        <f t="shared" si="15"/>
        <v>0</v>
      </c>
      <c r="M426" s="363">
        <f t="shared" si="15"/>
        <v>0</v>
      </c>
      <c r="N426" s="363">
        <f t="shared" si="15"/>
        <v>0</v>
      </c>
      <c r="O426" s="363">
        <f t="shared" si="15"/>
        <v>0</v>
      </c>
      <c r="P426" s="363">
        <f t="shared" si="15"/>
        <v>0</v>
      </c>
      <c r="Q426" s="363">
        <f t="shared" si="15"/>
        <v>0</v>
      </c>
      <c r="R426" s="418">
        <f t="shared" si="15"/>
        <v>0</v>
      </c>
    </row>
    <row r="427" spans="2:18" ht="15.75" thickBot="1" x14ac:dyDescent="0.3">
      <c r="B427" s="22"/>
      <c r="C427" s="59" t="s">
        <v>172</v>
      </c>
      <c r="D427" s="24">
        <v>80.86</v>
      </c>
      <c r="E427" s="23">
        <v>0</v>
      </c>
      <c r="F427" s="419">
        <v>0</v>
      </c>
      <c r="G427" s="420"/>
      <c r="H427" s="421"/>
      <c r="I427" s="421"/>
      <c r="J427" s="421"/>
      <c r="K427" s="421"/>
      <c r="L427" s="421"/>
      <c r="M427" s="421"/>
      <c r="N427" s="421"/>
      <c r="O427" s="421"/>
      <c r="P427" s="421"/>
      <c r="Q427" s="421"/>
      <c r="R427" s="422"/>
    </row>
    <row r="428" spans="2:18" x14ac:dyDescent="0.25">
      <c r="B428" s="351"/>
      <c r="C428" s="352" t="s">
        <v>158</v>
      </c>
      <c r="D428" s="353"/>
      <c r="E428" s="352"/>
      <c r="F428" s="354"/>
      <c r="G428" s="351"/>
      <c r="H428" s="357"/>
      <c r="I428" s="357"/>
      <c r="J428" s="357"/>
      <c r="K428" s="357"/>
      <c r="L428" s="357"/>
      <c r="M428" s="357"/>
      <c r="N428" s="357"/>
      <c r="O428" s="358"/>
      <c r="P428" s="357"/>
      <c r="Q428" s="358"/>
      <c r="R428" s="359"/>
    </row>
    <row r="429" spans="2:18" ht="26.25" thickBot="1" x14ac:dyDescent="0.3">
      <c r="B429" s="404"/>
      <c r="C429" s="405" t="s">
        <v>159</v>
      </c>
      <c r="D429" s="406"/>
      <c r="E429" s="405">
        <f t="shared" ref="E429:R429" si="16">SUM(E430:E430)</f>
        <v>0</v>
      </c>
      <c r="F429" s="363">
        <f t="shared" si="16"/>
        <v>0</v>
      </c>
      <c r="G429" s="363">
        <f t="shared" si="16"/>
        <v>0</v>
      </c>
      <c r="H429" s="363">
        <f t="shared" si="16"/>
        <v>0</v>
      </c>
      <c r="I429" s="363">
        <f t="shared" si="16"/>
        <v>0</v>
      </c>
      <c r="J429" s="363">
        <f t="shared" si="16"/>
        <v>0</v>
      </c>
      <c r="K429" s="363">
        <f t="shared" si="16"/>
        <v>0</v>
      </c>
      <c r="L429" s="363">
        <f t="shared" si="16"/>
        <v>0</v>
      </c>
      <c r="M429" s="363">
        <f t="shared" si="16"/>
        <v>0</v>
      </c>
      <c r="N429" s="363">
        <f t="shared" si="16"/>
        <v>0</v>
      </c>
      <c r="O429" s="363">
        <f t="shared" si="16"/>
        <v>0</v>
      </c>
      <c r="P429" s="363">
        <f t="shared" si="16"/>
        <v>0</v>
      </c>
      <c r="Q429" s="363">
        <f t="shared" si="16"/>
        <v>0</v>
      </c>
      <c r="R429" s="418">
        <f t="shared" si="16"/>
        <v>0</v>
      </c>
    </row>
    <row r="430" spans="2:18" ht="15.75" thickBot="1" x14ac:dyDescent="0.3">
      <c r="B430" s="423"/>
      <c r="C430" s="59" t="s">
        <v>172</v>
      </c>
      <c r="D430" s="424">
        <v>80.86</v>
      </c>
      <c r="E430" s="425">
        <v>0</v>
      </c>
      <c r="F430" s="426">
        <v>0</v>
      </c>
      <c r="G430" s="427"/>
      <c r="H430" s="427"/>
      <c r="I430" s="427"/>
      <c r="J430" s="427"/>
      <c r="K430" s="427"/>
      <c r="L430" s="427"/>
      <c r="M430" s="427"/>
      <c r="N430" s="427"/>
      <c r="O430" s="428"/>
      <c r="P430" s="427"/>
      <c r="Q430" s="428"/>
      <c r="R430" s="429"/>
    </row>
    <row r="431" spans="2:18" ht="25.5" x14ac:dyDescent="0.25">
      <c r="B431" s="351"/>
      <c r="C431" s="352" t="s">
        <v>160</v>
      </c>
      <c r="D431" s="353"/>
      <c r="E431" s="352"/>
      <c r="F431" s="354"/>
      <c r="G431" s="351"/>
      <c r="H431" s="357"/>
      <c r="I431" s="357"/>
      <c r="J431" s="357"/>
      <c r="K431" s="357"/>
      <c r="L431" s="357"/>
      <c r="M431" s="357"/>
      <c r="N431" s="357"/>
      <c r="O431" s="358"/>
      <c r="P431" s="357"/>
      <c r="Q431" s="358"/>
      <c r="R431" s="359"/>
    </row>
    <row r="432" spans="2:18" ht="26.25" thickBot="1" x14ac:dyDescent="0.3">
      <c r="B432" s="404"/>
      <c r="C432" s="405" t="s">
        <v>161</v>
      </c>
      <c r="D432" s="406"/>
      <c r="E432" s="405">
        <f t="shared" ref="E432:R432" si="17">SUM(E433:E433)</f>
        <v>0</v>
      </c>
      <c r="F432" s="363">
        <f t="shared" si="17"/>
        <v>0</v>
      </c>
      <c r="G432" s="363">
        <f t="shared" si="17"/>
        <v>0</v>
      </c>
      <c r="H432" s="363">
        <f t="shared" si="17"/>
        <v>0</v>
      </c>
      <c r="I432" s="363">
        <f t="shared" si="17"/>
        <v>0</v>
      </c>
      <c r="J432" s="363">
        <f t="shared" si="17"/>
        <v>0</v>
      </c>
      <c r="K432" s="363">
        <f t="shared" si="17"/>
        <v>0</v>
      </c>
      <c r="L432" s="363">
        <f t="shared" si="17"/>
        <v>0</v>
      </c>
      <c r="M432" s="363">
        <f t="shared" si="17"/>
        <v>0</v>
      </c>
      <c r="N432" s="363">
        <f t="shared" si="17"/>
        <v>0</v>
      </c>
      <c r="O432" s="363">
        <f t="shared" si="17"/>
        <v>0</v>
      </c>
      <c r="P432" s="363">
        <f t="shared" si="17"/>
        <v>0</v>
      </c>
      <c r="Q432" s="363">
        <f t="shared" si="17"/>
        <v>0</v>
      </c>
      <c r="R432" s="418">
        <f t="shared" si="17"/>
        <v>0</v>
      </c>
    </row>
    <row r="433" spans="2:18" ht="15.75" thickBot="1" x14ac:dyDescent="0.3">
      <c r="B433" s="423"/>
      <c r="C433" s="23" t="s">
        <v>50</v>
      </c>
      <c r="D433" s="424">
        <v>80.86</v>
      </c>
      <c r="E433" s="425">
        <v>0</v>
      </c>
      <c r="F433" s="426">
        <v>0</v>
      </c>
      <c r="G433" s="427"/>
      <c r="H433" s="427"/>
      <c r="I433" s="427"/>
      <c r="J433" s="427"/>
      <c r="K433" s="427"/>
      <c r="L433" s="427"/>
      <c r="M433" s="427"/>
      <c r="N433" s="427"/>
      <c r="O433" s="428"/>
      <c r="P433" s="427"/>
      <c r="Q433" s="428"/>
      <c r="R433" s="429"/>
    </row>
    <row r="434" spans="2:18" x14ac:dyDescent="0.25">
      <c r="B434" s="351"/>
      <c r="C434" s="352" t="s">
        <v>162</v>
      </c>
      <c r="D434" s="353"/>
      <c r="E434" s="352"/>
      <c r="F434" s="354"/>
      <c r="G434" s="351"/>
      <c r="H434" s="357"/>
      <c r="I434" s="357"/>
      <c r="J434" s="357"/>
      <c r="K434" s="357"/>
      <c r="L434" s="357"/>
      <c r="M434" s="357"/>
      <c r="N434" s="357"/>
      <c r="O434" s="358"/>
      <c r="P434" s="357"/>
      <c r="Q434" s="358"/>
      <c r="R434" s="359"/>
    </row>
    <row r="435" spans="2:18" ht="26.25" thickBot="1" x14ac:dyDescent="0.3">
      <c r="B435" s="404"/>
      <c r="C435" s="405" t="s">
        <v>163</v>
      </c>
      <c r="D435" s="406"/>
      <c r="E435" s="405">
        <f t="shared" ref="E435:R435" si="18">SUM(E436:E436)</f>
        <v>0</v>
      </c>
      <c r="F435" s="363">
        <f t="shared" si="18"/>
        <v>0</v>
      </c>
      <c r="G435" s="363">
        <f t="shared" si="18"/>
        <v>0</v>
      </c>
      <c r="H435" s="363">
        <f t="shared" si="18"/>
        <v>0</v>
      </c>
      <c r="I435" s="363">
        <f t="shared" si="18"/>
        <v>0</v>
      </c>
      <c r="J435" s="363">
        <f t="shared" si="18"/>
        <v>0</v>
      </c>
      <c r="K435" s="363">
        <f t="shared" si="18"/>
        <v>0</v>
      </c>
      <c r="L435" s="363">
        <f t="shared" si="18"/>
        <v>0</v>
      </c>
      <c r="M435" s="363">
        <f t="shared" si="18"/>
        <v>0</v>
      </c>
      <c r="N435" s="363">
        <f t="shared" si="18"/>
        <v>0</v>
      </c>
      <c r="O435" s="363">
        <f t="shared" si="18"/>
        <v>0</v>
      </c>
      <c r="P435" s="363">
        <f t="shared" si="18"/>
        <v>0</v>
      </c>
      <c r="Q435" s="363">
        <f t="shared" si="18"/>
        <v>0</v>
      </c>
      <c r="R435" s="418">
        <f t="shared" si="18"/>
        <v>0</v>
      </c>
    </row>
    <row r="436" spans="2:18" ht="15.75" thickBot="1" x14ac:dyDescent="0.3">
      <c r="B436" s="423"/>
      <c r="C436" s="59" t="s">
        <v>172</v>
      </c>
      <c r="D436" s="424">
        <v>80.86</v>
      </c>
      <c r="E436" s="425">
        <v>0</v>
      </c>
      <c r="F436" s="426">
        <v>0</v>
      </c>
      <c r="G436" s="427"/>
      <c r="H436" s="427"/>
      <c r="I436" s="427"/>
      <c r="J436" s="427"/>
      <c r="K436" s="427"/>
      <c r="L436" s="427"/>
      <c r="M436" s="427"/>
      <c r="N436" s="427"/>
      <c r="O436" s="428"/>
      <c r="P436" s="427"/>
      <c r="Q436" s="428"/>
      <c r="R436" s="429"/>
    </row>
  </sheetData>
  <mergeCells count="74">
    <mergeCell ref="C368:D368"/>
    <mergeCell ref="B383:R383"/>
    <mergeCell ref="B384:B385"/>
    <mergeCell ref="C384:C385"/>
    <mergeCell ref="D384:D385"/>
    <mergeCell ref="E384:E385"/>
    <mergeCell ref="G384:R384"/>
    <mergeCell ref="C324:D324"/>
    <mergeCell ref="C328:D328"/>
    <mergeCell ref="C329:D329"/>
    <mergeCell ref="C340:D340"/>
    <mergeCell ref="C356:D356"/>
    <mergeCell ref="C357:D357"/>
    <mergeCell ref="C302:D303"/>
    <mergeCell ref="C306:D307"/>
    <mergeCell ref="C311:D311"/>
    <mergeCell ref="C315:D315"/>
    <mergeCell ref="C316:D316"/>
    <mergeCell ref="C320:D320"/>
    <mergeCell ref="C285:D285"/>
    <mergeCell ref="C286:D286"/>
    <mergeCell ref="C287:D287"/>
    <mergeCell ref="C290:D291"/>
    <mergeCell ref="C294:D295"/>
    <mergeCell ref="C299:D299"/>
    <mergeCell ref="C222:D222"/>
    <mergeCell ref="C227:D227"/>
    <mergeCell ref="C228:D228"/>
    <mergeCell ref="C240:D240"/>
    <mergeCell ref="C241:D241"/>
    <mergeCell ref="C264:D264"/>
    <mergeCell ref="C192:D192"/>
    <mergeCell ref="C202:D202"/>
    <mergeCell ref="C206:D206"/>
    <mergeCell ref="C210:D210"/>
    <mergeCell ref="C214:D214"/>
    <mergeCell ref="B215:D215"/>
    <mergeCell ref="C146:D146"/>
    <mergeCell ref="C153:D153"/>
    <mergeCell ref="C158:D158"/>
    <mergeCell ref="C165:D165"/>
    <mergeCell ref="C171:D171"/>
    <mergeCell ref="C172:D172"/>
    <mergeCell ref="C96:D96"/>
    <mergeCell ref="C97:D97"/>
    <mergeCell ref="C113:D113"/>
    <mergeCell ref="C123:D123"/>
    <mergeCell ref="C131:D131"/>
    <mergeCell ref="C140:D140"/>
    <mergeCell ref="C71:D71"/>
    <mergeCell ref="C83:D83"/>
    <mergeCell ref="C84:D84"/>
    <mergeCell ref="C85:D85"/>
    <mergeCell ref="C90:D90"/>
    <mergeCell ref="C95:D95"/>
    <mergeCell ref="B61:R61"/>
    <mergeCell ref="C62:C63"/>
    <mergeCell ref="D62:D63"/>
    <mergeCell ref="E62:E63"/>
    <mergeCell ref="F62:F63"/>
    <mergeCell ref="G62:R62"/>
    <mergeCell ref="B16:R16"/>
    <mergeCell ref="B17:B18"/>
    <mergeCell ref="C17:C18"/>
    <mergeCell ref="D17:D18"/>
    <mergeCell ref="E17:E18"/>
    <mergeCell ref="G17:R17"/>
    <mergeCell ref="B3:R3"/>
    <mergeCell ref="B4:R4"/>
    <mergeCell ref="B10:B11"/>
    <mergeCell ref="C10:C11"/>
    <mergeCell ref="D10:D11"/>
    <mergeCell ref="E10:E11"/>
    <mergeCell ref="G10:R10"/>
  </mergeCells>
  <printOptions horizontalCentered="1" verticalCentered="1"/>
  <pageMargins left="0" right="0.11811023622047245" top="0.74803149606299213" bottom="0.74803149606299213" header="0.31496062992125984" footer="0.31496062992125984"/>
  <pageSetup paperSize="14" scale="55" orientation="landscape" r:id="rId1"/>
  <headerFooter>
    <oddHeader>&amp;R18/01/2022</oddHeader>
  </headerFooter>
  <rowBreaks count="12" manualBreakCount="12">
    <brk id="38" max="16383" man="1"/>
    <brk id="67" max="16383" man="1"/>
    <brk id="97" max="16383" man="1"/>
    <brk id="132" max="16383" man="1"/>
    <brk id="165" max="16383" man="1"/>
    <brk id="202" max="16383" man="1"/>
    <brk id="238" max="16383" man="1"/>
    <brk id="275" max="16383" man="1"/>
    <brk id="310" max="16383" man="1"/>
    <brk id="336" max="16383" man="1"/>
    <brk id="366" max="16383" man="1"/>
    <brk id="39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031-2021</vt:lpstr>
      <vt:lpstr>031-2021 (2)</vt:lpstr>
      <vt:lpstr>031-2021 (3)</vt:lpstr>
      <vt:lpstr>'031-2021'!Área_de_impresión</vt:lpstr>
      <vt:lpstr>'031-2021'!Títulos_a_imprimir</vt:lpstr>
      <vt:lpstr>'031-2021 (2)'!Títulos_a_imprimir</vt:lpstr>
      <vt:lpstr>'031-2021 (3)'!Títulos_a_imprimir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Josias Izaak Toma Martinez</dc:creator>
  <cp:lastModifiedBy>Alba Perez</cp:lastModifiedBy>
  <cp:lastPrinted>2022-01-06T17:20:08Z</cp:lastPrinted>
  <dcterms:created xsi:type="dcterms:W3CDTF">2020-10-14T15:16:45Z</dcterms:created>
  <dcterms:modified xsi:type="dcterms:W3CDTF">2022-05-19T22:19:01Z</dcterms:modified>
</cp:coreProperties>
</file>