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SITISO WEB PARA UDAF DICIEMBRE 2021, ENERO 2022 Y FEBRERO 2022\DICIEMBRE 2021\ADMINISTRATIVO DGA  DICIEMBRE 2021 INCISO A Y D\"/>
    </mc:Choice>
  </mc:AlternateContent>
  <xr:revisionPtr revIDLastSave="0" documentId="13_ncr:1_{1B3198FF-9F12-424D-ABC5-3BDB3075E764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Articulo 10 . Númeral 19" sheetId="1" r:id="rId1"/>
  </sheets>
  <definedNames>
    <definedName name="_1Excel_BuiltIn_Print_Titles_1_1" localSheetId="0">#REF!</definedName>
    <definedName name="_1Excel_BuiltIn_Print_Titles_1_1">#REF!</definedName>
    <definedName name="_xlnm.Print_Area" localSheetId="0">'Articulo 10 . Númeral 19'!$A$1:$R$40</definedName>
    <definedName name="Excel_BuiltIn_Print_Titles_1" localSheetId="0">#REF!</definedName>
    <definedName name="Excel_BuiltIn_Print_Titles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1" l="1"/>
  <c r="O38" i="1"/>
  <c r="O35" i="1"/>
  <c r="O11" i="1"/>
  <c r="P11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N10" i="1"/>
</calcChain>
</file>

<file path=xl/sharedStrings.xml><?xml version="1.0" encoding="utf-8"?>
<sst xmlns="http://schemas.openxmlformats.org/spreadsheetml/2006/main" count="303" uniqueCount="193">
  <si>
    <t>ARTÍCULO 10, NUMERAL 19</t>
  </si>
  <si>
    <t>CONTRATOS DE ARRENDAMIENTO</t>
  </si>
  <si>
    <t>DIRECCIÓN GENERAL DE LAS ARTES</t>
  </si>
  <si>
    <t>Dependencia: Dirección General de las Artes.</t>
  </si>
  <si>
    <t>Responsable: Karla Barrientos</t>
  </si>
  <si>
    <t>NO.</t>
  </si>
  <si>
    <t xml:space="preserve">TIPO </t>
  </si>
  <si>
    <t>CARACTERISTICAS DEL BIEN O SERVICIO ADQUIRIDO</t>
  </si>
  <si>
    <t>MOTIVO DEL ARRENDAMIENTO Y USO</t>
  </si>
  <si>
    <t>VALOR TOTAL DEL CONTRATO</t>
  </si>
  <si>
    <t>MONTO MENSUAL</t>
  </si>
  <si>
    <t>OBSERVACIONES</t>
  </si>
  <si>
    <t>TOTAL</t>
  </si>
  <si>
    <t>paga mes actual</t>
  </si>
  <si>
    <t>ARRENDAMIENTO DE INMUEBLES</t>
  </si>
  <si>
    <t>DATOS GENERALES DEL ARRENDATARIO
Nombre</t>
  </si>
  <si>
    <t>NIT DEL ARRENDATARIO</t>
  </si>
  <si>
    <t xml:space="preserve">No. DE CONTRATO </t>
  </si>
  <si>
    <t xml:space="preserve"> No. DE RESOLUCIÓN DE CONTRATO</t>
  </si>
  <si>
    <t xml:space="preserve">ACUMULADO (#) DE MESES PAGADOS </t>
  </si>
  <si>
    <t>MONTO ACUMULADO PAGADO (Q)</t>
  </si>
  <si>
    <t>PENDIENTE DE PAGO (Q)</t>
  </si>
  <si>
    <t>Inmueble</t>
  </si>
  <si>
    <t>3ra. ave. 2-12 zona 2 Municipio de Cobán del Departamento de Alta Verapaz</t>
  </si>
  <si>
    <t>Alfredo Gutiérrez Orellana</t>
  </si>
  <si>
    <t>01/02/2021 al 31/12/2021</t>
  </si>
  <si>
    <t>MCD-DGA-6-2021</t>
  </si>
  <si>
    <t>VC-DGA-008-2021</t>
  </si>
  <si>
    <t>Cantón San José del Municipio de Santa Ana Huista del Departamento de Huehuetenango.</t>
  </si>
  <si>
    <t>Adolfo Faustino Ramírez Castillo</t>
  </si>
  <si>
    <t xml:space="preserve"> 01/02/2021 al 31/12/2021</t>
  </si>
  <si>
    <t>MCD-DGA-7-2021</t>
  </si>
  <si>
    <t>1ra calle 2-050 zona 1 del Municipio de San Benito del Departamento de Petén</t>
  </si>
  <si>
    <t xml:space="preserve"> Rosalinda Amarilis Trujillo Baldizón de Colmenares</t>
  </si>
  <si>
    <t>MCD-DGA-8-2021</t>
  </si>
  <si>
    <t>Cantón Rayos del Sol, 1era. ave. Estadio Opuesto 2-45 zona 2, del Municipio de Mazatenango, del Departamento de Suchitepéquez</t>
  </si>
  <si>
    <t xml:space="preserve">Zuddy Franz De León Ävila </t>
  </si>
  <si>
    <t>MCD-DGA-9-2021</t>
  </si>
  <si>
    <t>1era. calle 4-31 zona 8 Frente al Estadio Caibil Balan, del Municipio y departamento de Huehuetenango</t>
  </si>
  <si>
    <t>Odilia Etelvina Morales Morales de Santos</t>
  </si>
  <si>
    <t>MCD-DGA-10-2021</t>
  </si>
  <si>
    <t>Calle 8 a media cuadra de la Pila Municipal del Municipio de San Ildefonso Ixtahuacán, del Departamento de Huehuetenango</t>
  </si>
  <si>
    <t>Lenin Gundemaro Martínez López</t>
  </si>
  <si>
    <t>MCD-DGA-11-2021</t>
  </si>
  <si>
    <t>Cantón Central del Municipio de San Antonio Huista, del Departamento de Huehuetenango</t>
  </si>
  <si>
    <t>Elder Miguel Morales Figueroa en su representación Amaidi Luidilia Morales Figueroa</t>
  </si>
  <si>
    <t>MCD-DGA-12-2021</t>
  </si>
  <si>
    <t>9na. ave. 2da. calle Zona 2, Barrio El Calvario, Municipio y Departamento de Sololá</t>
  </si>
  <si>
    <t>Ingrid Zucelly Flores Mollinedo de Figueroa</t>
  </si>
  <si>
    <t>MCD-DGA-13-2021</t>
  </si>
  <si>
    <t>Sector Sabana Chiquita, Municipio de santa Maria de Jesús del departamento de Sacatepequez</t>
  </si>
  <si>
    <t>Julio Cesar Mixtún Tij</t>
  </si>
  <si>
    <t>MCD-DGA-14-2021</t>
  </si>
  <si>
    <t>Cantón Chujupén, municipio de Chichicastenango y departamento de Quiche</t>
  </si>
  <si>
    <t>Tomás Chitic Ren</t>
  </si>
  <si>
    <t>MCD-DGA-15-2021</t>
  </si>
  <si>
    <t>9 Calle 17-27 zona 3, Barrio El Tamarindal del Municipio y Departamento de Zacapa</t>
  </si>
  <si>
    <t>Aura Leticia Vanegas Franco de Lucas</t>
  </si>
  <si>
    <t>1744943K</t>
  </si>
  <si>
    <t>15/03/2021 al 31/12/2021</t>
  </si>
  <si>
    <t>MCD-DGA-23-2021</t>
  </si>
  <si>
    <t>VC-DGA-047-2021</t>
  </si>
  <si>
    <t>4ta. Ave. 0-49 zona 5 Colona Alvarado del Municipio y Departamento de Huehuetenango.</t>
  </si>
  <si>
    <t>Juana Peruch Cogoux de Xiloj</t>
  </si>
  <si>
    <t>16/03/2021 al 31/12/2021</t>
  </si>
  <si>
    <t>MCD-DGA-24-2021</t>
  </si>
  <si>
    <t>VC-DGA-046-2021</t>
  </si>
  <si>
    <t>5ta. Calle 4-31 zona 1, del Municipio y departamento de Retalhuleu</t>
  </si>
  <si>
    <t>Nancy Roxana Reyes Castillo</t>
  </si>
  <si>
    <t>MCD-DGA-22-2021</t>
  </si>
  <si>
    <t>VC-DGA-055-2021</t>
  </si>
  <si>
    <t>2da. Calle 6-020 zona 1 del Municipio de Salama del Departamento de Baja Verapaz</t>
  </si>
  <si>
    <t>Juan Carlos Gómez Escobar</t>
  </si>
  <si>
    <t>15/04/2021 al 31/12/2021</t>
  </si>
  <si>
    <t>MCD-DGA-26-2021</t>
  </si>
  <si>
    <t>VC-DGA-066-2021</t>
  </si>
  <si>
    <t>3era. Calle 6-60 zona 2 del Municipio de Cobán del departamento de Alta Verapaz</t>
  </si>
  <si>
    <t>Cesar Donald Reynoso Reynoso Reynoso</t>
  </si>
  <si>
    <t>MCD-DGA-27-2021</t>
  </si>
  <si>
    <t>VC-DGA-061-2021</t>
  </si>
  <si>
    <t>Barrio El Golfo del Municipio de Guastatoya delDepartamento de El Progreso.</t>
  </si>
  <si>
    <t>Fredi Orlando Archila Orellana</t>
  </si>
  <si>
    <t>MCD-DGA-20-2021</t>
  </si>
  <si>
    <t>VC-DGA-041-2021</t>
  </si>
  <si>
    <t>2da. Calle Zona 2 Barrio Nueva Democracia  del Municipio de Asunción Mita del Departamento de Jutiapa.</t>
  </si>
  <si>
    <t>Cosuelo Palma Orellana de Saquil</t>
  </si>
  <si>
    <t>MCD-DGA-21-2021</t>
  </si>
  <si>
    <t>Bodega ubicada en el primer nivel, Oficina No.105, Ala Norte con 48.72 Mts. Cuadrados del Edificio Tikal, 6ta. Calle 4-17, zona 1 Ciudad de Guatemala</t>
  </si>
  <si>
    <t xml:space="preserve">INVERSIONES INMOBILIARIAS TIKAL, S.A. </t>
  </si>
  <si>
    <t>34274-2</t>
  </si>
  <si>
    <t>Q.22,634.15</t>
  </si>
  <si>
    <t>F.A-Arrendamiento del bien inmueble de la Orquesta Juvenil de Jutiapa</t>
  </si>
  <si>
    <t>F.A-Arrendamiento del bien inmueble de la Orquesta Juvenil de El Progreso</t>
  </si>
  <si>
    <t>F.A-Arrendamiento del bien inmueble de la Orquesta Juvenil de Alta Verapaz</t>
  </si>
  <si>
    <t>F.A-Arrendamiento del bien inmueble de la Orquesta Juvenil de Baja Verapaz</t>
  </si>
  <si>
    <t>F.A-Arrendamiento del bien inmueble de la Escuela Regional de Arte "Lolo Beltrán"</t>
  </si>
  <si>
    <t>F.A-Arrendamiento del bien inmueble del Conservatorio Regional de Música " Gumercindo Palacios Flores"</t>
  </si>
  <si>
    <t>F.A-Arrendamiento del bien inmueble de la Orquesta Juvenil de Zacapa</t>
  </si>
  <si>
    <t>F.A-Arrendamiento del bien inmueble de la Escuela Regional de Arte "Ovidio Rodas Corzo"</t>
  </si>
  <si>
    <t xml:space="preserve">F.A-Arrendamiento del bien inmueble para la Orquesta Juvenil de Santa María de Jesús </t>
  </si>
  <si>
    <t>F.A-Arrendamiento del bien inmueble para la Escuela Regional de Arte " Basilio Eliseo de León Rosales"</t>
  </si>
  <si>
    <t>F.A-Arrendamiento del bien inmueble para la Escuela Nacional de Marimba de San Antonio Huista</t>
  </si>
  <si>
    <t>F.A-Arrendamiento del bien inmueble para la Escuela Nacional de Marimba de San Ildefonso Ixtahuacán</t>
  </si>
  <si>
    <t>F.A-Arrendamiento del bien inmueble para la Escuela Regional de Arte " Rafael Pereyra"</t>
  </si>
  <si>
    <t>F.A-Arrendamiento del bien inmueble para el Conservatorio Regional de Música Oxlajuj Kiej</t>
  </si>
  <si>
    <t>F.A-Arrendamiento del bien inmueble para el Conservatorio Regional de Musica Noh Petén</t>
  </si>
  <si>
    <t>F.A-Arrendamiento de lbien inmueble para la Escuela Nacional de Marimba de Santa Ana Huista</t>
  </si>
  <si>
    <t>F.A-Arrendamiento del Bien Inmueble para uso del Escuela Regional de Arte Alfredo Galvez Suárez</t>
  </si>
  <si>
    <t xml:space="preserve">6ta. Calle 4-17, Zona 1, Ciudad Capital de Guatemala; Finca 74555; Tipo Inmueble; Propietario:  Ana Beatríz Cruz Santos de Molina. </t>
  </si>
  <si>
    <t>DYC - Arrendamiento de bien inmueble para siete (07) Oficinas a cargo de la  Dirección General de las Artes</t>
  </si>
  <si>
    <t>INVERSIONES INMOBILIARIAS TIKAL, S.A. / 34274-2</t>
  </si>
  <si>
    <t>01/06/2021 AL 31/10/2021</t>
  </si>
  <si>
    <t>vc-dga-85-2021.</t>
  </si>
  <si>
    <t>MCD-DGA-30-2021</t>
  </si>
  <si>
    <t>1</t>
  </si>
  <si>
    <t>Cantón Buena Vista, del Municipio de Santa Maria Ixhuatán, del Departamento de Santa Rosa</t>
  </si>
  <si>
    <t>Bairon Noe Figueroa Herrera</t>
  </si>
  <si>
    <t>MCD-DGA-29-2021</t>
  </si>
  <si>
    <t>VC-DGA-072-2021</t>
  </si>
  <si>
    <t>0 Ave. 2-09 Zona 4 del Municipio de San Juan Comalapa, del Departamento de Chimaltenango.</t>
  </si>
  <si>
    <t>Glathis Yolanda Ovalle Salazar</t>
  </si>
  <si>
    <t>VC-DGA-064-A-2021</t>
  </si>
  <si>
    <t>6 calle 4-71 zona 1 Edificio Tikal,  del Municipio de Guatemala y Departamento de Guatemala</t>
  </si>
  <si>
    <t>Ana Beatriz Cruz Santos de Molina</t>
  </si>
  <si>
    <t>16/06/2021 al 31/12/2021</t>
  </si>
  <si>
    <t>MCD-DGA-32-2021</t>
  </si>
  <si>
    <t>VC-DGA-088-2021</t>
  </si>
  <si>
    <t>1ra avenida 0-45 zona 6 Barrio Chipilapa  municipio y departamento Jalapa.</t>
  </si>
  <si>
    <t>Lissbeth Marlene Avila</t>
  </si>
  <si>
    <t>15/06/2021 al 31/12/2021</t>
  </si>
  <si>
    <t>MCD-DGA-33-2021</t>
  </si>
  <si>
    <t>VC-DGA-091-2021</t>
  </si>
  <si>
    <t>6ta. Calle 4-17 zona 1.  Edificio Tikal, Nivel 8, Oficina 810. Guatemala, Guatemala.</t>
  </si>
  <si>
    <t>Inversiones Inmobiliarias Tikal S.A.  34274-2</t>
  </si>
  <si>
    <t>15 de marzo al 31 de diciembre de 2021</t>
  </si>
  <si>
    <t>MCD-DGA-19-2021</t>
  </si>
  <si>
    <t>VC-DGA-023-2021</t>
  </si>
  <si>
    <t>Arrendamiento de Bodega ubicado en 6ta. Calle 4-17 zona 1 Oficina N-509</t>
  </si>
  <si>
    <t>Inversiones Inmobiliarias INTIKASA - Ana Beatriz Cruz Santos de Molina</t>
  </si>
  <si>
    <t>4588324-6</t>
  </si>
  <si>
    <t>Del 01/03/2021 al 31/12/2021</t>
  </si>
  <si>
    <t>MCD-DGS-16-2021</t>
  </si>
  <si>
    <t>VC-DGA-018-2021</t>
  </si>
  <si>
    <t>F.A-Arrendamiento del bien inmueble de la Orquesta Juvenil de Santa Rosa</t>
  </si>
  <si>
    <t>F.A-Arrendamiento de la Escuela Elemental de Música " Rafael Avarez Ovalle".</t>
  </si>
  <si>
    <t>F.A-Arrendamiento de 02 Bodegas para la Dirección de Formación Artística.</t>
  </si>
  <si>
    <t xml:space="preserve">F.A-Arrendamiento de la Orquesta Juvenil de Jalapa </t>
  </si>
  <si>
    <t xml:space="preserve">CNG-Uso para oficinas administrativas para el Coro Nacional de Guatemala </t>
  </si>
  <si>
    <t>CREA-Arrendamiento del Bien Inmueble para uso de Bodega para el resguardo de insumos, equipo de oficina y equipo de grabación a cargo del Departamento de Apoyo a la Creación Artistica</t>
  </si>
  <si>
    <t>MESES PAGADOS</t>
  </si>
  <si>
    <t xml:space="preserve">6ta. Calle 4-17, Zona 1, Ciudad Capital de Guatemala; Tipo Inmueble; Propietario:  Ana Beatríz Cruz Santos de Molina. </t>
  </si>
  <si>
    <t>DEP - Arrendamiento de bien inmueble para resguardo y archivo de documentación oficial de la Dirección de Espectáculos Públicos.</t>
  </si>
  <si>
    <t xml:space="preserve"> 34274-2</t>
  </si>
  <si>
    <t>05/04/2021 al 31/12/2021</t>
  </si>
  <si>
    <t>MCD-DGA-25-2021</t>
  </si>
  <si>
    <t>VC-DGA-052-2021</t>
  </si>
  <si>
    <t>Inmueble ubicado en la 3a. avenida 11-28, zona 1, con 2 servcios sanitarios y 3 puertas para accesar, en el 2do. nivel del edificio.</t>
  </si>
  <si>
    <t xml:space="preserve">Propiedad de Mauricio Lionel Guerra Berducido          </t>
  </si>
  <si>
    <t>NIT 390653-1</t>
  </si>
  <si>
    <t>MCD-DGA-2-2021</t>
  </si>
  <si>
    <t>VC-DGA-02-2021</t>
  </si>
  <si>
    <t>02/01/2021     al      31/12/2021</t>
  </si>
  <si>
    <t>Primer Pago     Q 2,600.00 y 9 pagos de Q 4,600.00</t>
  </si>
  <si>
    <t>Primer Pago Q 3,292.00 y 9 pagos de Q 5,100.00</t>
  </si>
  <si>
    <t>Primer Pago Q 2,993.00 y 9 pagos de Q 5,000.00</t>
  </si>
  <si>
    <t>Primer pago Q 3,200.00 y 08 pagos de Q 5,100.00</t>
  </si>
  <si>
    <t>Primer Pago Q 2,600.00 y 09 pagos de Q 4,600.00</t>
  </si>
  <si>
    <t>Primer Pago Q 2,500.00 y 09 pagos de Q 4,000.00</t>
  </si>
  <si>
    <t>Primer Pago de Q 3,200.00 y 08 pagos de Q 5,100.00.</t>
  </si>
  <si>
    <t>Primer Pago de Q 2,397.00 y 08 pagos de Q 5,100.00.</t>
  </si>
  <si>
    <t>Primer Pago de Q 2,250.00 y 06 pagos de Q 4,500.00.</t>
  </si>
  <si>
    <t>Primer pago de Q 3,300 y 06 pagos de Q 4,950.00</t>
  </si>
  <si>
    <t>16/08/2021 al 31/12/2021</t>
  </si>
  <si>
    <t>MCD-DGA-36-2021</t>
  </si>
  <si>
    <t>VC-DGA-123-2021</t>
  </si>
  <si>
    <t>PAGO CORRESPONDIENTE AL MES DE OCTUBRE 2021</t>
  </si>
  <si>
    <t>23 calle Barrio El Limonar, calzada General Ubico, municipio de Puerto Barrios y departamento de Izabal.</t>
  </si>
  <si>
    <t>Escuela Regional de Arte " Sergio López de León.</t>
  </si>
  <si>
    <t>Manuel de Jesús Garay Ventura</t>
  </si>
  <si>
    <t>BMYF La bodega se utiliza para el almacenamiento y resguardo de vestuario, utilería, escenografía e instrumentos musciales que se usan en las presentaciones artísticas del Ballet Moderno y Folklórico de la Dirección General de las Artes del Ministerio de Cultura y Deportes.</t>
  </si>
  <si>
    <t>DYC - Arrendamiento de bien inmueble para una (01) Oficina a cargo de la  Dirección General de las Artes</t>
  </si>
  <si>
    <t>01/09/2021 al 31/12/2021</t>
  </si>
  <si>
    <t>Servicio de arrendamiento de 7 oficinas, 2 para el depto. financiero, 2 para archivo del despacho de la direccion, 2 para recursos humanos y 1 para el sindicato de artistas, a cargo de la dga, corresponde al mes de diciembre de 2021, segun contrato no mcd-dga-30-2021 y resolución no. vc-dga-85-2021.</t>
  </si>
  <si>
    <t>Servicio de arrendamiento de 1 oficina,  a cargo de La Sección de Almacen  de 2021, segun contrato No. MCD-DGA-37-2021 y resolución no. VC-DGA-0136-2021, correspondiente a los meses de noviembre y diciembre de 2021</t>
  </si>
  <si>
    <t>PAGO CORRESPONDIENTE AL MES DE DICIEMBRE 2021</t>
  </si>
  <si>
    <t>Servicio de arrendamiento de 1 oficinas,  a cargo del  Departamento de Apoyo a la Creación Artística, correspondiente al mes de diciembre de 2021, segun contrato No. MCD-DGA-16-2021 y resolución no. VC-DGA-018-2021.</t>
  </si>
  <si>
    <t>Se han realizado el pago correspondiente al mes dediciembre 2021.</t>
  </si>
  <si>
    <t>EC-SERVICIO DE ARRENDAMIENTO DE BODEGA QUE SE UTILIZA PARA EL RESGUARDO Y ALMACENIMIENTO DE LIBROS QUE PUBLICA EL DEPARTAMENTO DE EDITORIAL CUTURA DE LA DGA, CORRESPONDIENTE AL MES DE DICIEMBRE 2021, SEGUN CONTRATO ADMINISTRATIVO No. MCD-DGA-4-2021 Y RESOLUCION VC-DGA-06-2021.</t>
  </si>
  <si>
    <t>Corresponde al pago de arrendamiento correspondiente  a los meses de noviembre y diciembre   de 2021.</t>
  </si>
  <si>
    <t>Servicio de arrendamiento de bien inmueble para resguardo y archivo de documentación oficial de la Dirección de Espectáculos Públicos, según contrato Administrativo MCD-DGA-25-2021 y Resolución VC-DGA-052-2021 correspondiente al los meses de noviembre ydiciembre de 2021.</t>
  </si>
  <si>
    <t>PLAZO  DE CONTRATO</t>
  </si>
  <si>
    <t>DEP ARRENDAMIENTO POR BODEGA UBICADA EN EDIFICIO TIKAL 6TA. CALLE 7-17 ZONA 1 OFICINA NO. 309, CORRESPONDIENTE  A LOS MESES  DE NOVIEMBRE Y DICIEMBRE 2021, SEGUN CONTRATO ADMINISTRATIVO MCD-DGA-25-2021 Y RESOLUCION VC-DGA-056-2021.</t>
  </si>
  <si>
    <t xml:space="preserve">Mes/ año: Diciembre,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</si>
</sst>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&quot;Q&quot;* #,##0.00_-;\-&quot;Q&quot;* #,##0.00_-;_-&quot;Q&quot;* &quot;-&quot;??_-;_-@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ndara"/>
      <family val="2"/>
    </font>
    <font>
      <sz val="10"/>
      <name val="Candara"/>
      <family val="2"/>
    </font>
    <font>
      <sz val="10"/>
      <color rgb="FF000000"/>
      <name val="Arial"/>
      <family val="2"/>
    </font>
    <font>
      <sz val="10"/>
      <color rgb="FF000000"/>
      <name val="Candar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color rgb="FF000000"/>
      <name val="Arial"/>
    </font>
    <font>
      <sz val="1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5" fillId="0" borderId="0"/>
    <xf numFmtId="43" fontId="1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/>
    </xf>
    <xf numFmtId="0" fontId="12" fillId="0" borderId="0" xfId="1" applyFont="1" applyFill="1" applyAlignment="1">
      <alignment horizontal="left"/>
    </xf>
    <xf numFmtId="0" fontId="12" fillId="0" borderId="0" xfId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44" fontId="10" fillId="2" borderId="0" xfId="0" applyNumberFormat="1" applyFont="1" applyFill="1" applyAlignment="1">
      <alignment horizontal="right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44" fontId="10" fillId="0" borderId="0" xfId="0" applyNumberFormat="1" applyFont="1" applyAlignment="1">
      <alignment horizontal="center" vertical="center"/>
    </xf>
    <xf numFmtId="44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9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44" fontId="17" fillId="0" borderId="0" xfId="0" applyNumberFormat="1" applyFont="1" applyAlignment="1">
      <alignment horizontal="left" vertical="top"/>
    </xf>
    <xf numFmtId="44" fontId="19" fillId="0" borderId="0" xfId="0" applyNumberFormat="1" applyFont="1" applyFill="1" applyBorder="1" applyAlignment="1">
      <alignment horizontal="left" vertical="top" wrapText="1"/>
    </xf>
    <xf numFmtId="44" fontId="19" fillId="2" borderId="0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44" fontId="17" fillId="0" borderId="0" xfId="0" applyNumberFormat="1" applyFont="1" applyAlignment="1">
      <alignment horizontal="left" vertical="top" wrapText="1"/>
    </xf>
    <xf numFmtId="44" fontId="20" fillId="0" borderId="0" xfId="0" applyNumberFormat="1" applyFont="1" applyFill="1" applyBorder="1" applyAlignment="1">
      <alignment horizontal="left" vertical="top" wrapText="1"/>
    </xf>
    <xf numFmtId="44" fontId="20" fillId="2" borderId="0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44" fontId="20" fillId="0" borderId="0" xfId="0" applyNumberFormat="1" applyFont="1" applyFill="1" applyBorder="1" applyAlignment="1">
      <alignment horizontal="left" vertical="top"/>
    </xf>
    <xf numFmtId="44" fontId="21" fillId="2" borderId="0" xfId="0" applyNumberFormat="1" applyFont="1" applyFill="1" applyBorder="1" applyAlignment="1">
      <alignment horizontal="left" vertical="top"/>
    </xf>
    <xf numFmtId="44" fontId="17" fillId="2" borderId="0" xfId="0" applyNumberFormat="1" applyFont="1" applyFill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164" fontId="19" fillId="2" borderId="1" xfId="0" applyNumberFormat="1" applyFont="1" applyFill="1" applyBorder="1" applyAlignment="1">
      <alignment horizontal="left" vertical="top" wrapText="1"/>
    </xf>
    <xf numFmtId="44" fontId="19" fillId="0" borderId="1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44" fontId="19" fillId="2" borderId="1" xfId="0" applyNumberFormat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164" fontId="19" fillId="2" borderId="1" xfId="0" applyNumberFormat="1" applyFont="1" applyFill="1" applyBorder="1" applyAlignment="1">
      <alignment horizontal="left" vertical="top"/>
    </xf>
    <xf numFmtId="44" fontId="19" fillId="2" borderId="1" xfId="0" applyNumberFormat="1" applyFont="1" applyFill="1" applyBorder="1" applyAlignment="1">
      <alignment horizontal="left" vertical="top"/>
    </xf>
    <xf numFmtId="44" fontId="19" fillId="0" borderId="1" xfId="0" applyNumberFormat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8" fontId="26" fillId="0" borderId="1" xfId="0" applyNumberFormat="1" applyFont="1" applyFill="1" applyBorder="1" applyAlignment="1">
      <alignment horizontal="left" vertical="top" wrapText="1"/>
    </xf>
    <xf numFmtId="44" fontId="26" fillId="0" borderId="1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2" fontId="18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164" fontId="22" fillId="0" borderId="1" xfId="0" applyNumberFormat="1" applyFont="1" applyFill="1" applyBorder="1" applyAlignment="1">
      <alignment horizontal="left" vertical="top" wrapText="1"/>
    </xf>
    <xf numFmtId="3" fontId="19" fillId="0" borderId="1" xfId="0" applyNumberFormat="1" applyFont="1" applyFill="1" applyBorder="1" applyAlignment="1">
      <alignment horizontal="left" vertical="top" wrapText="1"/>
    </xf>
    <xf numFmtId="0" fontId="19" fillId="0" borderId="1" xfId="25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164" fontId="28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44" fontId="19" fillId="0" borderId="1" xfId="0" applyNumberFormat="1" applyFont="1" applyBorder="1" applyAlignment="1">
      <alignment horizontal="left" vertical="top"/>
    </xf>
    <xf numFmtId="2" fontId="23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/>
    </xf>
    <xf numFmtId="44" fontId="23" fillId="0" borderId="1" xfId="0" applyNumberFormat="1" applyFont="1" applyFill="1" applyBorder="1" applyAlignment="1">
      <alignment horizontal="left" vertical="top"/>
    </xf>
    <xf numFmtId="44" fontId="21" fillId="2" borderId="1" xfId="0" applyNumberFormat="1" applyFont="1" applyFill="1" applyBorder="1" applyAlignment="1">
      <alignment horizontal="left" vertical="top"/>
    </xf>
    <xf numFmtId="44" fontId="28" fillId="0" borderId="1" xfId="0" applyNumberFormat="1" applyFont="1" applyBorder="1" applyAlignment="1">
      <alignment horizontal="left" vertical="top" wrapText="1"/>
    </xf>
    <xf numFmtId="44" fontId="22" fillId="0" borderId="1" xfId="0" applyNumberFormat="1" applyFont="1" applyFill="1" applyBorder="1" applyAlignment="1">
      <alignment horizontal="left" vertical="top" wrapText="1"/>
    </xf>
    <xf numFmtId="44" fontId="19" fillId="0" borderId="1" xfId="36" applyNumberFormat="1" applyFont="1" applyBorder="1" applyAlignment="1">
      <alignment horizontal="left" vertical="top"/>
    </xf>
    <xf numFmtId="44" fontId="19" fillId="0" borderId="1" xfId="25" applyNumberFormat="1" applyFont="1" applyFill="1" applyBorder="1" applyAlignment="1">
      <alignment horizontal="left" vertical="top" wrapText="1"/>
    </xf>
    <xf numFmtId="44" fontId="28" fillId="0" borderId="1" xfId="0" applyNumberFormat="1" applyFont="1" applyFill="1" applyBorder="1" applyAlignment="1">
      <alignment horizontal="left" vertical="top" wrapText="1"/>
    </xf>
    <xf numFmtId="44" fontId="27" fillId="0" borderId="1" xfId="0" applyNumberFormat="1" applyFont="1" applyBorder="1" applyAlignment="1">
      <alignment horizontal="left" vertical="top"/>
    </xf>
    <xf numFmtId="0" fontId="17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 wrapText="1"/>
    </xf>
    <xf numFmtId="44" fontId="17" fillId="3" borderId="1" xfId="0" applyNumberFormat="1" applyFont="1" applyFill="1" applyBorder="1" applyAlignment="1">
      <alignment horizontal="center" vertical="top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4" fontId="30" fillId="3" borderId="1" xfId="0" applyNumberFormat="1" applyFont="1" applyFill="1" applyBorder="1" applyAlignment="1">
      <alignment horizontal="center" vertical="center" wrapText="1"/>
    </xf>
    <xf numFmtId="44" fontId="19" fillId="4" borderId="1" xfId="0" applyNumberFormat="1" applyFont="1" applyFill="1" applyBorder="1" applyAlignment="1">
      <alignment horizontal="left" vertical="top" wrapText="1"/>
    </xf>
    <xf numFmtId="44" fontId="26" fillId="4" borderId="1" xfId="0" applyNumberFormat="1" applyFont="1" applyFill="1" applyBorder="1" applyAlignment="1">
      <alignment horizontal="left" vertical="top" wrapText="1"/>
    </xf>
    <xf numFmtId="44" fontId="28" fillId="4" borderId="1" xfId="0" applyNumberFormat="1" applyFont="1" applyFill="1" applyBorder="1" applyAlignment="1">
      <alignment horizontal="left" vertical="top" wrapText="1"/>
    </xf>
    <xf numFmtId="44" fontId="27" fillId="4" borderId="1" xfId="0" applyNumberFormat="1" applyFont="1" applyFill="1" applyBorder="1" applyAlignment="1">
      <alignment horizontal="left" vertical="top" wrapText="1"/>
    </xf>
    <xf numFmtId="44" fontId="22" fillId="4" borderId="1" xfId="0" applyNumberFormat="1" applyFont="1" applyFill="1" applyBorder="1" applyAlignment="1">
      <alignment horizontal="left" vertical="top" wrapText="1"/>
    </xf>
    <xf numFmtId="44" fontId="19" fillId="4" borderId="1" xfId="36" applyNumberFormat="1" applyFont="1" applyFill="1" applyBorder="1" applyAlignment="1">
      <alignment horizontal="left" vertical="top"/>
    </xf>
    <xf numFmtId="44" fontId="19" fillId="4" borderId="1" xfId="25" applyNumberFormat="1" applyFont="1" applyFill="1" applyBorder="1" applyAlignment="1">
      <alignment horizontal="left" vertical="top" wrapText="1"/>
    </xf>
    <xf numFmtId="44" fontId="19" fillId="4" borderId="1" xfId="0" applyNumberFormat="1" applyFont="1" applyFill="1" applyBorder="1" applyAlignment="1">
      <alignment horizontal="left" vertical="top"/>
    </xf>
    <xf numFmtId="0" fontId="19" fillId="4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17" fillId="3" borderId="1" xfId="0" applyFont="1" applyFill="1" applyBorder="1" applyAlignment="1">
      <alignment horizontal="center" vertical="top"/>
    </xf>
  </cellXfs>
  <cellStyles count="65">
    <cellStyle name="Millares 2" xfId="2" xr:uid="{00000000-0005-0000-0000-000000000000}"/>
    <cellStyle name="Millares 2 2" xfId="4" xr:uid="{00000000-0005-0000-0000-000001000000}"/>
    <cellStyle name="Millares 2 2 2" xfId="20" xr:uid="{00000000-0005-0000-0000-000002000000}"/>
    <cellStyle name="Millares 2 2 3" xfId="37" xr:uid="{00000000-0005-0000-0000-000003000000}"/>
    <cellStyle name="Millares 2 2 4" xfId="52" xr:uid="{00000000-0005-0000-0000-000004000000}"/>
    <cellStyle name="Millares 2 3" xfId="6" xr:uid="{00000000-0005-0000-0000-000005000000}"/>
    <cellStyle name="Millares 2 3 2" xfId="22" xr:uid="{00000000-0005-0000-0000-000006000000}"/>
    <cellStyle name="Millares 2 3 3" xfId="39" xr:uid="{00000000-0005-0000-0000-000007000000}"/>
    <cellStyle name="Millares 2 3 4" xfId="54" xr:uid="{00000000-0005-0000-0000-000008000000}"/>
    <cellStyle name="Millares 2 4" xfId="7" xr:uid="{00000000-0005-0000-0000-000009000000}"/>
    <cellStyle name="Millares 2 4 2" xfId="23" xr:uid="{00000000-0005-0000-0000-00000A000000}"/>
    <cellStyle name="Millares 2 4 3" xfId="40" xr:uid="{00000000-0005-0000-0000-00000B000000}"/>
    <cellStyle name="Millares 2 4 4" xfId="55" xr:uid="{00000000-0005-0000-0000-00000C000000}"/>
    <cellStyle name="Millares 2 5" xfId="14" xr:uid="{00000000-0005-0000-0000-00000D000000}"/>
    <cellStyle name="Millares 2 5 2" xfId="30" xr:uid="{00000000-0005-0000-0000-00000E000000}"/>
    <cellStyle name="Millares 2 5 3" xfId="46" xr:uid="{00000000-0005-0000-0000-00000F000000}"/>
    <cellStyle name="Millares 2 5 4" xfId="61" xr:uid="{00000000-0005-0000-0000-000010000000}"/>
    <cellStyle name="Millares 2 6" xfId="17" xr:uid="{00000000-0005-0000-0000-000011000000}"/>
    <cellStyle name="Millares 2 6 2" xfId="32" xr:uid="{00000000-0005-0000-0000-000012000000}"/>
    <cellStyle name="Millares 2 6 3" xfId="48" xr:uid="{00000000-0005-0000-0000-000013000000}"/>
    <cellStyle name="Millares 2 6 4" xfId="64" xr:uid="{00000000-0005-0000-0000-000014000000}"/>
    <cellStyle name="Millares 2 7" xfId="18" xr:uid="{00000000-0005-0000-0000-000015000000}"/>
    <cellStyle name="Millares 2 8" xfId="35" xr:uid="{00000000-0005-0000-0000-000016000000}"/>
    <cellStyle name="Millares 2 9" xfId="50" xr:uid="{00000000-0005-0000-0000-000017000000}"/>
    <cellStyle name="Moneda 10" xfId="49" xr:uid="{00000000-0005-0000-0000-000018000000}"/>
    <cellStyle name="Moneda 2" xfId="3" xr:uid="{00000000-0005-0000-0000-000019000000}"/>
    <cellStyle name="Moneda 2 2" xfId="19" xr:uid="{00000000-0005-0000-0000-00001A000000}"/>
    <cellStyle name="Moneda 2 3" xfId="36" xr:uid="{00000000-0005-0000-0000-00001B000000}"/>
    <cellStyle name="Moneda 2 4" xfId="51" xr:uid="{00000000-0005-0000-0000-00001C000000}"/>
    <cellStyle name="Moneda 3" xfId="5" xr:uid="{00000000-0005-0000-0000-00001D000000}"/>
    <cellStyle name="Moneda 3 2" xfId="21" xr:uid="{00000000-0005-0000-0000-00001E000000}"/>
    <cellStyle name="Moneda 3 3" xfId="38" xr:uid="{00000000-0005-0000-0000-00001F000000}"/>
    <cellStyle name="Moneda 3 4" xfId="53" xr:uid="{00000000-0005-0000-0000-000020000000}"/>
    <cellStyle name="Moneda 4" xfId="8" xr:uid="{00000000-0005-0000-0000-000021000000}"/>
    <cellStyle name="Moneda 4 2" xfId="24" xr:uid="{00000000-0005-0000-0000-000022000000}"/>
    <cellStyle name="Moneda 4 3" xfId="41" xr:uid="{00000000-0005-0000-0000-000023000000}"/>
    <cellStyle name="Moneda 4 4" xfId="56" xr:uid="{00000000-0005-0000-0000-000024000000}"/>
    <cellStyle name="Moneda 5" xfId="10" xr:uid="{00000000-0005-0000-0000-000025000000}"/>
    <cellStyle name="Moneda 5 2" xfId="26" xr:uid="{00000000-0005-0000-0000-000026000000}"/>
    <cellStyle name="Moneda 5 3" xfId="42" xr:uid="{00000000-0005-0000-0000-000027000000}"/>
    <cellStyle name="Moneda 5 4" xfId="57" xr:uid="{00000000-0005-0000-0000-000028000000}"/>
    <cellStyle name="Moneda 6" xfId="12" xr:uid="{00000000-0005-0000-0000-000029000000}"/>
    <cellStyle name="Moneda 6 2" xfId="28" xr:uid="{00000000-0005-0000-0000-00002A000000}"/>
    <cellStyle name="Moneda 6 3" xfId="44" xr:uid="{00000000-0005-0000-0000-00002B000000}"/>
    <cellStyle name="Moneda 6 4" xfId="59" xr:uid="{00000000-0005-0000-0000-00002C000000}"/>
    <cellStyle name="Moneda 7" xfId="13" xr:uid="{00000000-0005-0000-0000-00002D000000}"/>
    <cellStyle name="Moneda 7 2" xfId="29" xr:uid="{00000000-0005-0000-0000-00002E000000}"/>
    <cellStyle name="Moneda 7 3" xfId="45" xr:uid="{00000000-0005-0000-0000-00002F000000}"/>
    <cellStyle name="Moneda 7 4" xfId="60" xr:uid="{00000000-0005-0000-0000-000030000000}"/>
    <cellStyle name="Moneda 8" xfId="15" xr:uid="{00000000-0005-0000-0000-000031000000}"/>
    <cellStyle name="Moneda 8 2" xfId="31" xr:uid="{00000000-0005-0000-0000-000032000000}"/>
    <cellStyle name="Moneda 8 3" xfId="47" xr:uid="{00000000-0005-0000-0000-000033000000}"/>
    <cellStyle name="Moneda 8 4" xfId="62" xr:uid="{00000000-0005-0000-0000-000034000000}"/>
    <cellStyle name="Moneda 9" xfId="34" xr:uid="{00000000-0005-0000-0000-000035000000}"/>
    <cellStyle name="Normal" xfId="0" builtinId="0"/>
    <cellStyle name="Normal 2" xfId="1" xr:uid="{00000000-0005-0000-0000-000037000000}"/>
    <cellStyle name="Normal 3" xfId="9" xr:uid="{00000000-0005-0000-0000-000038000000}"/>
    <cellStyle name="Normal 3 2" xfId="25" xr:uid="{00000000-0005-0000-0000-000039000000}"/>
    <cellStyle name="Normal 4" xfId="11" xr:uid="{00000000-0005-0000-0000-00003A000000}"/>
    <cellStyle name="Normal 4 2" xfId="27" xr:uid="{00000000-0005-0000-0000-00003B000000}"/>
    <cellStyle name="Normal 4 3" xfId="43" xr:uid="{00000000-0005-0000-0000-00003C000000}"/>
    <cellStyle name="Normal 4 4" xfId="58" xr:uid="{00000000-0005-0000-0000-00003D000000}"/>
    <cellStyle name="Normal 5" xfId="16" xr:uid="{00000000-0005-0000-0000-00003E000000}"/>
    <cellStyle name="Normal 5 2" xfId="33" xr:uid="{00000000-0005-0000-0000-00003F000000}"/>
    <cellStyle name="Normal 5 3" xfId="63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57150</xdr:rowOff>
    </xdr:to>
    <xdr:sp macro="" textlink="">
      <xdr:nvSpPr>
        <xdr:cNvPr id="1025" name="AutoShape 1" descr="Inicio - Portal MCD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7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57150</xdr:rowOff>
    </xdr:to>
    <xdr:sp macro="" textlink="">
      <xdr:nvSpPr>
        <xdr:cNvPr id="1026" name="AutoShape 2" descr="Inicio - Portal MC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52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325120</xdr:colOff>
      <xdr:row>1</xdr:row>
      <xdr:rowOff>180340</xdr:rowOff>
    </xdr:from>
    <xdr:to>
      <xdr:col>16</xdr:col>
      <xdr:colOff>1423670</xdr:colOff>
      <xdr:row>6</xdr:row>
      <xdr:rowOff>289560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9680" y="454660"/>
          <a:ext cx="384175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F41"/>
  <sheetViews>
    <sheetView tabSelected="1" view="pageBreakPreview" zoomScale="75" zoomScaleNormal="75" zoomScaleSheetLayoutView="75" workbookViewId="0">
      <selection activeCell="D1" sqref="D1"/>
    </sheetView>
  </sheetViews>
  <sheetFormatPr baseColWidth="10" defaultColWidth="11.5546875" defaultRowHeight="14.4" x14ac:dyDescent="0.3"/>
  <cols>
    <col min="1" max="1" width="6.33203125" style="15" customWidth="1"/>
    <col min="2" max="2" width="13.5546875" style="16" customWidth="1"/>
    <col min="3" max="3" width="35.33203125" style="16" customWidth="1"/>
    <col min="4" max="4" width="46.33203125" style="20" customWidth="1"/>
    <col min="5" max="5" width="43.6640625" style="25" customWidth="1"/>
    <col min="6" max="6" width="19.88671875" style="26" hidden="1" customWidth="1"/>
    <col min="7" max="7" width="30.109375" style="20" customWidth="1"/>
    <col min="8" max="8" width="22.44140625" style="21" hidden="1" customWidth="1"/>
    <col min="9" max="9" width="25.109375" style="21" hidden="1" customWidth="1"/>
    <col min="10" max="10" width="18.5546875" style="27" customWidth="1"/>
    <col min="11" max="11" width="23.109375" style="27" customWidth="1"/>
    <col min="12" max="12" width="20.33203125" style="29" bestFit="1" customWidth="1"/>
    <col min="13" max="13" width="26.88671875" style="40" hidden="1" customWidth="1"/>
    <col min="14" max="14" width="26.44140625" style="18" hidden="1" customWidth="1"/>
    <col min="15" max="15" width="19.6640625" style="28" bestFit="1" customWidth="1"/>
    <col min="16" max="16" width="24.109375" style="24" hidden="1" customWidth="1"/>
    <col min="17" max="17" width="45.109375" style="20" customWidth="1"/>
    <col min="18" max="16384" width="11.5546875" style="6"/>
  </cols>
  <sheetData>
    <row r="1" spans="1:19" s="1" customFormat="1" ht="21.75" customHeight="1" x14ac:dyDescent="0.25">
      <c r="A1" s="42" t="s">
        <v>0</v>
      </c>
      <c r="B1" s="42"/>
      <c r="C1" s="42"/>
      <c r="D1" s="42"/>
      <c r="E1" s="42"/>
      <c r="F1" s="43"/>
      <c r="G1" s="42"/>
      <c r="H1" s="43"/>
      <c r="I1" s="43"/>
      <c r="J1" s="44"/>
      <c r="K1" s="44"/>
      <c r="L1" s="76"/>
      <c r="M1" s="35"/>
      <c r="N1" s="32"/>
      <c r="O1" s="45"/>
      <c r="P1" s="46"/>
      <c r="Q1" s="42"/>
      <c r="R1" s="42"/>
      <c r="S1" s="42"/>
    </row>
    <row r="2" spans="1:19" s="2" customFormat="1" ht="20.100000000000001" customHeight="1" x14ac:dyDescent="0.25">
      <c r="A2" s="42" t="s">
        <v>1</v>
      </c>
      <c r="B2" s="42"/>
      <c r="C2" s="42"/>
      <c r="D2" s="42"/>
      <c r="E2"/>
      <c r="F2" s="43"/>
      <c r="G2" s="42"/>
      <c r="H2" s="43"/>
      <c r="I2" s="43"/>
      <c r="J2" s="44"/>
      <c r="K2" s="44"/>
      <c r="L2" s="77"/>
      <c r="M2" s="36"/>
      <c r="N2" s="46"/>
      <c r="O2" s="45"/>
      <c r="P2" s="46"/>
      <c r="Q2" s="42"/>
      <c r="R2" s="42"/>
      <c r="S2" s="42"/>
    </row>
    <row r="3" spans="1:19" s="3" customFormat="1" ht="20.100000000000001" customHeight="1" x14ac:dyDescent="0.25">
      <c r="A3" s="42" t="s">
        <v>2</v>
      </c>
      <c r="B3" s="47"/>
      <c r="C3" s="47"/>
      <c r="D3" s="47"/>
      <c r="E3"/>
      <c r="F3" s="48"/>
      <c r="G3" s="47"/>
      <c r="H3" s="48"/>
      <c r="I3" s="48"/>
      <c r="J3" s="49"/>
      <c r="K3" s="49"/>
      <c r="L3" s="77"/>
      <c r="M3" s="37"/>
      <c r="N3" s="33"/>
      <c r="O3" s="50"/>
      <c r="P3" s="51"/>
      <c r="Q3" s="47"/>
      <c r="R3" s="47"/>
      <c r="S3" s="47"/>
    </row>
    <row r="4" spans="1:19" s="4" customFormat="1" ht="15.9" customHeight="1" x14ac:dyDescent="0.25">
      <c r="A4" s="42" t="s">
        <v>3</v>
      </c>
      <c r="B4" s="47"/>
      <c r="C4" s="47"/>
      <c r="D4" s="47"/>
      <c r="E4" s="42"/>
      <c r="F4" s="43"/>
      <c r="G4" s="42"/>
      <c r="H4" s="48"/>
      <c r="I4" s="48"/>
      <c r="J4" s="49"/>
      <c r="K4" s="49"/>
      <c r="L4" s="77"/>
      <c r="M4" s="36"/>
      <c r="N4" s="32"/>
      <c r="O4" s="45"/>
      <c r="P4" s="46"/>
      <c r="Q4" s="47"/>
      <c r="R4" s="47"/>
      <c r="S4" s="47"/>
    </row>
    <row r="5" spans="1:19" s="4" customFormat="1" ht="15.9" customHeight="1" x14ac:dyDescent="0.25">
      <c r="A5" s="52" t="s">
        <v>4</v>
      </c>
      <c r="B5" s="47"/>
      <c r="C5" s="47"/>
      <c r="D5" s="47"/>
      <c r="E5" s="127"/>
      <c r="F5" s="127"/>
      <c r="G5" s="127"/>
      <c r="H5" s="127"/>
      <c r="I5" s="127"/>
      <c r="J5" s="127"/>
      <c r="K5" s="49"/>
      <c r="L5" s="77"/>
      <c r="M5" s="36"/>
      <c r="N5" s="53"/>
      <c r="O5" s="54"/>
      <c r="P5" s="55"/>
      <c r="Q5" s="47"/>
      <c r="R5" s="47"/>
      <c r="S5" s="47"/>
    </row>
    <row r="6" spans="1:19" s="5" customFormat="1" ht="15.9" customHeight="1" x14ac:dyDescent="0.25">
      <c r="A6" s="42" t="s">
        <v>192</v>
      </c>
      <c r="B6" s="42"/>
      <c r="C6" s="42"/>
      <c r="D6" s="42"/>
      <c r="E6" s="42"/>
      <c r="F6" s="43"/>
      <c r="G6" s="42"/>
      <c r="H6" s="43"/>
      <c r="I6" s="43"/>
      <c r="J6" s="44"/>
      <c r="K6" s="44"/>
      <c r="L6" s="78"/>
      <c r="M6" s="38"/>
      <c r="N6" s="53"/>
      <c r="O6" s="54"/>
      <c r="P6" s="56"/>
      <c r="Q6" s="42"/>
      <c r="R6" s="42"/>
      <c r="S6" s="42"/>
    </row>
    <row r="7" spans="1:19" s="5" customFormat="1" ht="36" customHeight="1" x14ac:dyDescent="0.25">
      <c r="A7" s="42"/>
      <c r="B7" s="42"/>
      <c r="C7" s="42"/>
      <c r="D7" s="42"/>
      <c r="E7" s="42"/>
      <c r="F7" s="43"/>
      <c r="G7" s="42"/>
      <c r="H7" s="43"/>
      <c r="I7" s="43"/>
      <c r="J7" s="44"/>
      <c r="K7" s="44"/>
      <c r="L7" s="78"/>
      <c r="M7" s="38"/>
      <c r="N7" s="53"/>
      <c r="O7" s="54"/>
      <c r="P7" s="56"/>
      <c r="Q7" s="42"/>
      <c r="R7" s="42"/>
      <c r="S7" s="42"/>
    </row>
    <row r="8" spans="1:19" s="8" customFormat="1" ht="27" customHeight="1" x14ac:dyDescent="0.25">
      <c r="A8" s="128" t="s">
        <v>14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61"/>
      <c r="S8" s="61"/>
    </row>
    <row r="9" spans="1:19" s="8" customFormat="1" ht="36" customHeight="1" x14ac:dyDescent="0.25">
      <c r="A9" s="107" t="s">
        <v>5</v>
      </c>
      <c r="B9" s="107" t="s">
        <v>6</v>
      </c>
      <c r="C9" s="108" t="s">
        <v>7</v>
      </c>
      <c r="D9" s="108" t="s">
        <v>8</v>
      </c>
      <c r="E9" s="108" t="s">
        <v>15</v>
      </c>
      <c r="F9" s="108" t="s">
        <v>16</v>
      </c>
      <c r="G9" s="108" t="s">
        <v>190</v>
      </c>
      <c r="H9" s="108" t="s">
        <v>17</v>
      </c>
      <c r="I9" s="108" t="s">
        <v>18</v>
      </c>
      <c r="J9" s="109" t="s">
        <v>9</v>
      </c>
      <c r="K9" s="109" t="s">
        <v>10</v>
      </c>
      <c r="L9" s="110" t="s">
        <v>149</v>
      </c>
      <c r="M9" s="111" t="s">
        <v>19</v>
      </c>
      <c r="N9" s="109" t="s">
        <v>20</v>
      </c>
      <c r="O9" s="112" t="s">
        <v>12</v>
      </c>
      <c r="P9" s="109" t="s">
        <v>21</v>
      </c>
      <c r="Q9" s="108" t="s">
        <v>11</v>
      </c>
      <c r="R9" s="61"/>
      <c r="S9" s="61"/>
    </row>
    <row r="10" spans="1:19" s="7" customFormat="1" ht="78" customHeight="1" x14ac:dyDescent="0.25">
      <c r="A10" s="58">
        <v>1</v>
      </c>
      <c r="B10" s="58" t="s">
        <v>22</v>
      </c>
      <c r="C10" s="58" t="s">
        <v>108</v>
      </c>
      <c r="D10" s="121" t="s">
        <v>109</v>
      </c>
      <c r="E10" s="58" t="s">
        <v>110</v>
      </c>
      <c r="F10" s="34" t="s">
        <v>89</v>
      </c>
      <c r="G10" s="58" t="s">
        <v>111</v>
      </c>
      <c r="H10" s="59" t="s">
        <v>113</v>
      </c>
      <c r="I10" s="34" t="s">
        <v>112</v>
      </c>
      <c r="J10" s="60">
        <v>70040</v>
      </c>
      <c r="K10" s="113">
        <v>14008</v>
      </c>
      <c r="L10" s="30" t="s">
        <v>114</v>
      </c>
      <c r="M10" s="22">
        <v>2</v>
      </c>
      <c r="N10" s="34">
        <f>+K10*2</f>
        <v>28016</v>
      </c>
      <c r="O10" s="60">
        <v>14008</v>
      </c>
      <c r="P10" s="63">
        <v>14008</v>
      </c>
      <c r="Q10" s="58" t="s">
        <v>182</v>
      </c>
      <c r="R10" s="61"/>
      <c r="S10" s="61"/>
    </row>
    <row r="11" spans="1:19" s="39" customFormat="1" ht="78" customHeight="1" x14ac:dyDescent="0.25">
      <c r="A11" s="64">
        <v>2</v>
      </c>
      <c r="B11" s="64" t="s">
        <v>22</v>
      </c>
      <c r="C11" s="64" t="s">
        <v>108</v>
      </c>
      <c r="D11" s="64" t="s">
        <v>180</v>
      </c>
      <c r="E11" s="64" t="s">
        <v>110</v>
      </c>
      <c r="F11" s="64" t="s">
        <v>89</v>
      </c>
      <c r="G11" s="64" t="s">
        <v>181</v>
      </c>
      <c r="H11" s="73">
        <v>8340</v>
      </c>
      <c r="I11" s="73">
        <v>2085</v>
      </c>
      <c r="J11" s="74">
        <v>8340</v>
      </c>
      <c r="K11" s="114">
        <v>2085</v>
      </c>
      <c r="L11" s="41">
        <v>2</v>
      </c>
      <c r="M11" s="22">
        <v>2</v>
      </c>
      <c r="N11" s="64">
        <v>4170</v>
      </c>
      <c r="O11" s="60">
        <f>2085+2085</f>
        <v>4170</v>
      </c>
      <c r="P11" s="63">
        <f>+O11+I11</f>
        <v>6255</v>
      </c>
      <c r="Q11" s="58" t="s">
        <v>183</v>
      </c>
      <c r="R11" s="61"/>
      <c r="S11" s="61"/>
    </row>
    <row r="12" spans="1:19" s="8" customFormat="1" ht="46.8" x14ac:dyDescent="0.25">
      <c r="A12" s="64">
        <v>3</v>
      </c>
      <c r="B12" s="65" t="s">
        <v>22</v>
      </c>
      <c r="C12" s="66" t="s">
        <v>23</v>
      </c>
      <c r="D12" s="62" t="s">
        <v>107</v>
      </c>
      <c r="E12" s="121" t="s">
        <v>24</v>
      </c>
      <c r="F12" s="34">
        <v>736775</v>
      </c>
      <c r="G12" s="85" t="s">
        <v>25</v>
      </c>
      <c r="H12" s="85" t="s">
        <v>26</v>
      </c>
      <c r="I12" s="85" t="s">
        <v>27</v>
      </c>
      <c r="J12" s="101">
        <v>55198</v>
      </c>
      <c r="K12" s="115">
        <v>5018</v>
      </c>
      <c r="L12" s="30" t="s">
        <v>114</v>
      </c>
      <c r="M12" s="86">
        <v>9</v>
      </c>
      <c r="N12" s="67">
        <v>40144</v>
      </c>
      <c r="O12" s="105">
        <v>5018</v>
      </c>
      <c r="P12" s="68">
        <v>15054</v>
      </c>
      <c r="Q12" s="87" t="s">
        <v>184</v>
      </c>
      <c r="R12" s="61"/>
      <c r="S12" s="61"/>
    </row>
    <row r="13" spans="1:19" s="8" customFormat="1" ht="46.8" x14ac:dyDescent="0.25">
      <c r="A13" s="64">
        <v>4</v>
      </c>
      <c r="B13" s="65" t="s">
        <v>22</v>
      </c>
      <c r="C13" s="66" t="s">
        <v>28</v>
      </c>
      <c r="D13" s="62" t="s">
        <v>106</v>
      </c>
      <c r="E13" s="121" t="s">
        <v>29</v>
      </c>
      <c r="F13" s="34">
        <v>12188182</v>
      </c>
      <c r="G13" s="87" t="s">
        <v>30</v>
      </c>
      <c r="H13" s="87" t="s">
        <v>31</v>
      </c>
      <c r="I13" s="85" t="s">
        <v>27</v>
      </c>
      <c r="J13" s="101">
        <v>41998</v>
      </c>
      <c r="K13" s="115">
        <v>3818</v>
      </c>
      <c r="L13" s="30" t="s">
        <v>114</v>
      </c>
      <c r="M13" s="86">
        <v>9</v>
      </c>
      <c r="N13" s="67">
        <v>30544</v>
      </c>
      <c r="O13" s="105">
        <v>3818</v>
      </c>
      <c r="P13" s="68">
        <v>11454</v>
      </c>
      <c r="Q13" s="87" t="s">
        <v>184</v>
      </c>
      <c r="R13" s="61"/>
      <c r="S13" s="61"/>
    </row>
    <row r="14" spans="1:19" s="8" customFormat="1" ht="46.8" x14ac:dyDescent="0.25">
      <c r="A14" s="64">
        <v>5</v>
      </c>
      <c r="B14" s="65" t="s">
        <v>22</v>
      </c>
      <c r="C14" s="66" t="s">
        <v>32</v>
      </c>
      <c r="D14" s="62" t="s">
        <v>105</v>
      </c>
      <c r="E14" s="121" t="s">
        <v>33</v>
      </c>
      <c r="F14" s="34">
        <v>19933258</v>
      </c>
      <c r="G14" s="87" t="s">
        <v>30</v>
      </c>
      <c r="H14" s="87" t="s">
        <v>34</v>
      </c>
      <c r="I14" s="85" t="s">
        <v>27</v>
      </c>
      <c r="J14" s="101">
        <v>59994</v>
      </c>
      <c r="K14" s="115">
        <v>5454</v>
      </c>
      <c r="L14" s="30" t="s">
        <v>114</v>
      </c>
      <c r="M14" s="86">
        <v>9</v>
      </c>
      <c r="N14" s="67">
        <v>43632</v>
      </c>
      <c r="O14" s="105">
        <v>5454</v>
      </c>
      <c r="P14" s="68">
        <v>16362</v>
      </c>
      <c r="Q14" s="87" t="s">
        <v>184</v>
      </c>
      <c r="R14" s="61"/>
      <c r="S14" s="61"/>
    </row>
    <row r="15" spans="1:19" s="8" customFormat="1" ht="62.4" x14ac:dyDescent="0.25">
      <c r="A15" s="64">
        <v>6</v>
      </c>
      <c r="B15" s="65" t="s">
        <v>22</v>
      </c>
      <c r="C15" s="66" t="s">
        <v>35</v>
      </c>
      <c r="D15" s="62" t="s">
        <v>104</v>
      </c>
      <c r="E15" s="121" t="s">
        <v>36</v>
      </c>
      <c r="F15" s="34">
        <v>701246</v>
      </c>
      <c r="G15" s="87" t="s">
        <v>30</v>
      </c>
      <c r="H15" s="87" t="s">
        <v>37</v>
      </c>
      <c r="I15" s="85" t="s">
        <v>27</v>
      </c>
      <c r="J15" s="101">
        <v>57596</v>
      </c>
      <c r="K15" s="115">
        <v>5236</v>
      </c>
      <c r="L15" s="30" t="s">
        <v>114</v>
      </c>
      <c r="M15" s="86">
        <v>9</v>
      </c>
      <c r="N15" s="67">
        <v>41888</v>
      </c>
      <c r="O15" s="105">
        <v>5236</v>
      </c>
      <c r="P15" s="68">
        <v>15708</v>
      </c>
      <c r="Q15" s="87" t="s">
        <v>184</v>
      </c>
      <c r="R15" s="61"/>
      <c r="S15" s="61"/>
    </row>
    <row r="16" spans="1:19" s="8" customFormat="1" ht="44.25" customHeight="1" x14ac:dyDescent="0.25">
      <c r="A16" s="64">
        <v>7</v>
      </c>
      <c r="B16" s="65" t="s">
        <v>22</v>
      </c>
      <c r="C16" s="66" t="s">
        <v>38</v>
      </c>
      <c r="D16" s="62" t="s">
        <v>103</v>
      </c>
      <c r="E16" s="121" t="s">
        <v>39</v>
      </c>
      <c r="F16" s="34">
        <v>48312258</v>
      </c>
      <c r="G16" s="87" t="s">
        <v>30</v>
      </c>
      <c r="H16" s="87" t="s">
        <v>40</v>
      </c>
      <c r="I16" s="85" t="s">
        <v>27</v>
      </c>
      <c r="J16" s="101">
        <v>47993</v>
      </c>
      <c r="K16" s="115">
        <v>4363</v>
      </c>
      <c r="L16" s="30" t="s">
        <v>114</v>
      </c>
      <c r="M16" s="86">
        <v>9</v>
      </c>
      <c r="N16" s="67">
        <v>34904</v>
      </c>
      <c r="O16" s="105">
        <v>4363</v>
      </c>
      <c r="P16" s="68">
        <v>13089</v>
      </c>
      <c r="Q16" s="87" t="s">
        <v>184</v>
      </c>
      <c r="R16" s="61"/>
      <c r="S16" s="61"/>
    </row>
    <row r="17" spans="1:32" s="8" customFormat="1" ht="62.4" x14ac:dyDescent="0.25">
      <c r="A17" s="64">
        <v>8</v>
      </c>
      <c r="B17" s="65" t="s">
        <v>22</v>
      </c>
      <c r="C17" s="66" t="s">
        <v>41</v>
      </c>
      <c r="D17" s="62" t="s">
        <v>102</v>
      </c>
      <c r="E17" s="121" t="s">
        <v>42</v>
      </c>
      <c r="F17" s="34">
        <v>77834410</v>
      </c>
      <c r="G17" s="87" t="s">
        <v>30</v>
      </c>
      <c r="H17" s="87" t="s">
        <v>43</v>
      </c>
      <c r="I17" s="85" t="s">
        <v>27</v>
      </c>
      <c r="J17" s="101">
        <v>47993</v>
      </c>
      <c r="K17" s="115">
        <v>4363</v>
      </c>
      <c r="L17" s="30" t="s">
        <v>114</v>
      </c>
      <c r="M17" s="86">
        <v>9</v>
      </c>
      <c r="N17" s="67">
        <v>34904</v>
      </c>
      <c r="O17" s="105">
        <v>4363</v>
      </c>
      <c r="P17" s="68">
        <v>13089</v>
      </c>
      <c r="Q17" s="87" t="s">
        <v>184</v>
      </c>
      <c r="R17" s="61"/>
      <c r="S17" s="61"/>
    </row>
    <row r="18" spans="1:32" s="8" customFormat="1" ht="46.8" x14ac:dyDescent="0.25">
      <c r="A18" s="64">
        <v>9</v>
      </c>
      <c r="B18" s="65" t="s">
        <v>22</v>
      </c>
      <c r="C18" s="66" t="s">
        <v>44</v>
      </c>
      <c r="D18" s="62" t="s">
        <v>101</v>
      </c>
      <c r="E18" s="121" t="s">
        <v>45</v>
      </c>
      <c r="F18" s="34">
        <v>65518805</v>
      </c>
      <c r="G18" s="87" t="s">
        <v>30</v>
      </c>
      <c r="H18" s="87" t="s">
        <v>46</v>
      </c>
      <c r="I18" s="85" t="s">
        <v>27</v>
      </c>
      <c r="J18" s="101">
        <v>39600</v>
      </c>
      <c r="K18" s="115">
        <v>3600</v>
      </c>
      <c r="L18" s="30" t="s">
        <v>114</v>
      </c>
      <c r="M18" s="86">
        <v>9</v>
      </c>
      <c r="N18" s="67">
        <v>28800</v>
      </c>
      <c r="O18" s="105">
        <v>3600</v>
      </c>
      <c r="P18" s="68">
        <v>10800</v>
      </c>
      <c r="Q18" s="87" t="s">
        <v>184</v>
      </c>
      <c r="R18" s="61"/>
      <c r="S18" s="61"/>
    </row>
    <row r="19" spans="1:32" s="8" customFormat="1" ht="46.8" x14ac:dyDescent="0.25">
      <c r="A19" s="64">
        <v>10</v>
      </c>
      <c r="B19" s="65" t="s">
        <v>22</v>
      </c>
      <c r="C19" s="66" t="s">
        <v>47</v>
      </c>
      <c r="D19" s="62" t="s">
        <v>100</v>
      </c>
      <c r="E19" s="121" t="s">
        <v>48</v>
      </c>
      <c r="F19" s="34">
        <v>38468069</v>
      </c>
      <c r="G19" s="87" t="s">
        <v>30</v>
      </c>
      <c r="H19" s="87" t="s">
        <v>49</v>
      </c>
      <c r="I19" s="85" t="s">
        <v>27</v>
      </c>
      <c r="J19" s="101">
        <v>56991</v>
      </c>
      <c r="K19" s="115">
        <v>5181</v>
      </c>
      <c r="L19" s="30" t="s">
        <v>114</v>
      </c>
      <c r="M19" s="86">
        <v>9</v>
      </c>
      <c r="N19" s="67">
        <v>4448</v>
      </c>
      <c r="O19" s="105">
        <v>5181</v>
      </c>
      <c r="P19" s="68">
        <v>15543</v>
      </c>
      <c r="Q19" s="87" t="s">
        <v>184</v>
      </c>
      <c r="R19" s="61"/>
      <c r="S19" s="61"/>
    </row>
    <row r="20" spans="1:32" s="8" customFormat="1" ht="46.8" x14ac:dyDescent="0.25">
      <c r="A20" s="64">
        <v>11</v>
      </c>
      <c r="B20" s="65" t="s">
        <v>22</v>
      </c>
      <c r="C20" s="66" t="s">
        <v>50</v>
      </c>
      <c r="D20" s="62" t="s">
        <v>99</v>
      </c>
      <c r="E20" s="121" t="s">
        <v>51</v>
      </c>
      <c r="F20" s="34">
        <v>39125734</v>
      </c>
      <c r="G20" s="87" t="s">
        <v>30</v>
      </c>
      <c r="H20" s="87" t="s">
        <v>52</v>
      </c>
      <c r="I20" s="85" t="s">
        <v>27</v>
      </c>
      <c r="J20" s="101">
        <v>38500</v>
      </c>
      <c r="K20" s="115">
        <v>3500</v>
      </c>
      <c r="L20" s="30" t="s">
        <v>114</v>
      </c>
      <c r="M20" s="86">
        <v>9</v>
      </c>
      <c r="N20" s="67">
        <v>28000</v>
      </c>
      <c r="O20" s="105">
        <v>3500</v>
      </c>
      <c r="P20" s="68">
        <v>10500</v>
      </c>
      <c r="Q20" s="87" t="s">
        <v>184</v>
      </c>
      <c r="R20" s="61"/>
      <c r="S20" s="61"/>
    </row>
    <row r="21" spans="1:32" s="8" customFormat="1" ht="64.5" customHeight="1" x14ac:dyDescent="0.25">
      <c r="A21" s="64">
        <f t="shared" ref="A21:A38" si="0">+A20+1</f>
        <v>12</v>
      </c>
      <c r="B21" s="65" t="s">
        <v>22</v>
      </c>
      <c r="C21" s="66" t="s">
        <v>53</v>
      </c>
      <c r="D21" s="62" t="s">
        <v>98</v>
      </c>
      <c r="E21" s="121" t="s">
        <v>54</v>
      </c>
      <c r="F21" s="34">
        <v>8103976</v>
      </c>
      <c r="G21" s="87" t="s">
        <v>30</v>
      </c>
      <c r="H21" s="87" t="s">
        <v>55</v>
      </c>
      <c r="I21" s="85" t="s">
        <v>27</v>
      </c>
      <c r="J21" s="101">
        <v>41998</v>
      </c>
      <c r="K21" s="115">
        <v>3818</v>
      </c>
      <c r="L21" s="30" t="s">
        <v>114</v>
      </c>
      <c r="M21" s="86">
        <v>9</v>
      </c>
      <c r="N21" s="67">
        <v>30544</v>
      </c>
      <c r="O21" s="105">
        <v>3818</v>
      </c>
      <c r="P21" s="68">
        <v>11454</v>
      </c>
      <c r="Q21" s="87" t="s">
        <v>184</v>
      </c>
      <c r="R21" s="126"/>
      <c r="S21" s="126"/>
    </row>
    <row r="22" spans="1:32" s="9" customFormat="1" ht="56.25" customHeight="1" x14ac:dyDescent="0.3">
      <c r="A22" s="64">
        <f t="shared" si="0"/>
        <v>13</v>
      </c>
      <c r="B22" s="65" t="s">
        <v>22</v>
      </c>
      <c r="C22" s="62" t="s">
        <v>56</v>
      </c>
      <c r="D22" s="62" t="s">
        <v>97</v>
      </c>
      <c r="E22" s="122" t="s">
        <v>57</v>
      </c>
      <c r="F22" s="34" t="s">
        <v>58</v>
      </c>
      <c r="G22" s="87" t="s">
        <v>59</v>
      </c>
      <c r="H22" s="87" t="s">
        <v>60</v>
      </c>
      <c r="I22" s="87" t="s">
        <v>61</v>
      </c>
      <c r="J22" s="101">
        <v>44000</v>
      </c>
      <c r="K22" s="115" t="s">
        <v>162</v>
      </c>
      <c r="L22" s="30" t="s">
        <v>114</v>
      </c>
      <c r="M22" s="86">
        <v>8</v>
      </c>
      <c r="N22" s="67">
        <v>30200</v>
      </c>
      <c r="O22" s="69">
        <v>4600</v>
      </c>
      <c r="P22" s="68">
        <v>13800</v>
      </c>
      <c r="Q22" s="87" t="s">
        <v>184</v>
      </c>
      <c r="R22" s="61"/>
      <c r="S22" s="61"/>
    </row>
    <row r="23" spans="1:32" s="7" customFormat="1" ht="60.75" customHeight="1" x14ac:dyDescent="0.25">
      <c r="A23" s="64">
        <f t="shared" si="0"/>
        <v>14</v>
      </c>
      <c r="B23" s="65" t="s">
        <v>22</v>
      </c>
      <c r="C23" s="62" t="s">
        <v>62</v>
      </c>
      <c r="D23" s="62" t="s">
        <v>96</v>
      </c>
      <c r="E23" s="122" t="s">
        <v>63</v>
      </c>
      <c r="F23" s="34">
        <v>20016751</v>
      </c>
      <c r="G23" s="87" t="s">
        <v>64</v>
      </c>
      <c r="H23" s="87" t="s">
        <v>65</v>
      </c>
      <c r="I23" s="87" t="s">
        <v>66</v>
      </c>
      <c r="J23" s="101">
        <v>49192</v>
      </c>
      <c r="K23" s="115" t="s">
        <v>163</v>
      </c>
      <c r="L23" s="30" t="s">
        <v>114</v>
      </c>
      <c r="M23" s="86">
        <v>8</v>
      </c>
      <c r="N23" s="67">
        <v>33892</v>
      </c>
      <c r="O23" s="69">
        <v>5100</v>
      </c>
      <c r="P23" s="68">
        <v>15300</v>
      </c>
      <c r="Q23" s="87" t="s">
        <v>184</v>
      </c>
      <c r="R23" s="61"/>
      <c r="S23" s="61"/>
    </row>
    <row r="24" spans="1:32" s="9" customFormat="1" ht="51" customHeight="1" x14ac:dyDescent="0.3">
      <c r="A24" s="64">
        <f t="shared" si="0"/>
        <v>15</v>
      </c>
      <c r="B24" s="65" t="s">
        <v>22</v>
      </c>
      <c r="C24" s="62" t="s">
        <v>67</v>
      </c>
      <c r="D24" s="62" t="s">
        <v>95</v>
      </c>
      <c r="E24" s="122" t="s">
        <v>68</v>
      </c>
      <c r="F24" s="34">
        <v>8414262</v>
      </c>
      <c r="G24" s="87" t="s">
        <v>59</v>
      </c>
      <c r="H24" s="87" t="s">
        <v>69</v>
      </c>
      <c r="I24" s="87" t="s">
        <v>70</v>
      </c>
      <c r="J24" s="101">
        <v>47993</v>
      </c>
      <c r="K24" s="115" t="s">
        <v>164</v>
      </c>
      <c r="L24" s="30" t="s">
        <v>114</v>
      </c>
      <c r="M24" s="86">
        <v>8</v>
      </c>
      <c r="N24" s="67">
        <v>32993</v>
      </c>
      <c r="O24" s="69">
        <v>5000</v>
      </c>
      <c r="P24" s="68">
        <v>15000</v>
      </c>
      <c r="Q24" s="87" t="s">
        <v>175</v>
      </c>
      <c r="R24" s="70"/>
      <c r="S24" s="70" t="s">
        <v>13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2" customFormat="1" ht="46.5" customHeight="1" x14ac:dyDescent="0.25">
      <c r="A25" s="64">
        <f t="shared" si="0"/>
        <v>16</v>
      </c>
      <c r="B25" s="65" t="s">
        <v>22</v>
      </c>
      <c r="C25" s="62" t="s">
        <v>71</v>
      </c>
      <c r="D25" s="66" t="s">
        <v>94</v>
      </c>
      <c r="E25" s="122" t="s">
        <v>72</v>
      </c>
      <c r="F25" s="34">
        <v>9870172</v>
      </c>
      <c r="G25" s="88" t="s">
        <v>73</v>
      </c>
      <c r="H25" s="88" t="s">
        <v>74</v>
      </c>
      <c r="I25" s="88" t="s">
        <v>75</v>
      </c>
      <c r="J25" s="106">
        <v>44000</v>
      </c>
      <c r="K25" s="116" t="s">
        <v>165</v>
      </c>
      <c r="L25" s="30" t="s">
        <v>114</v>
      </c>
      <c r="M25" s="89">
        <v>7</v>
      </c>
      <c r="N25" s="67">
        <v>28700</v>
      </c>
      <c r="O25" s="69">
        <v>5100</v>
      </c>
      <c r="P25" s="68">
        <v>15300</v>
      </c>
      <c r="Q25" s="87" t="s">
        <v>184</v>
      </c>
      <c r="R25" s="70"/>
      <c r="S25" s="70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8" customFormat="1" ht="46.8" x14ac:dyDescent="0.25">
      <c r="A26" s="64">
        <f t="shared" si="0"/>
        <v>17</v>
      </c>
      <c r="B26" s="65" t="s">
        <v>22</v>
      </c>
      <c r="C26" s="62" t="s">
        <v>76</v>
      </c>
      <c r="D26" s="66" t="s">
        <v>93</v>
      </c>
      <c r="E26" s="122" t="s">
        <v>77</v>
      </c>
      <c r="F26" s="34">
        <v>72864974</v>
      </c>
      <c r="G26" s="88" t="s">
        <v>73</v>
      </c>
      <c r="H26" s="88" t="s">
        <v>78</v>
      </c>
      <c r="I26" s="88" t="s">
        <v>79</v>
      </c>
      <c r="J26" s="106">
        <v>44000</v>
      </c>
      <c r="K26" s="116" t="s">
        <v>165</v>
      </c>
      <c r="L26" s="30" t="s">
        <v>114</v>
      </c>
      <c r="M26" s="89">
        <v>7</v>
      </c>
      <c r="N26" s="67">
        <v>28700</v>
      </c>
      <c r="O26" s="69">
        <v>5100</v>
      </c>
      <c r="P26" s="68">
        <v>15300</v>
      </c>
      <c r="Q26" s="87" t="s">
        <v>184</v>
      </c>
      <c r="R26" s="61"/>
      <c r="S26" s="61"/>
    </row>
    <row r="27" spans="1:32" s="8" customFormat="1" ht="46.8" x14ac:dyDescent="0.25">
      <c r="A27" s="64">
        <f t="shared" si="0"/>
        <v>18</v>
      </c>
      <c r="B27" s="65" t="s">
        <v>22</v>
      </c>
      <c r="C27" s="62" t="s">
        <v>80</v>
      </c>
      <c r="D27" s="66" t="s">
        <v>92</v>
      </c>
      <c r="E27" s="122" t="s">
        <v>81</v>
      </c>
      <c r="F27" s="34">
        <v>6162932</v>
      </c>
      <c r="G27" s="88" t="s">
        <v>59</v>
      </c>
      <c r="H27" s="88" t="s">
        <v>82</v>
      </c>
      <c r="I27" s="88" t="s">
        <v>83</v>
      </c>
      <c r="J27" s="106">
        <v>44000</v>
      </c>
      <c r="K27" s="116" t="s">
        <v>166</v>
      </c>
      <c r="L27" s="30" t="s">
        <v>114</v>
      </c>
      <c r="M27" s="89">
        <v>8</v>
      </c>
      <c r="N27" s="67">
        <v>30200</v>
      </c>
      <c r="O27" s="69">
        <v>4600</v>
      </c>
      <c r="P27" s="68">
        <v>13800</v>
      </c>
      <c r="Q27" s="87" t="s">
        <v>175</v>
      </c>
      <c r="R27" s="61"/>
      <c r="S27" s="61"/>
    </row>
    <row r="28" spans="1:32" s="13" customFormat="1" ht="51.75" customHeight="1" x14ac:dyDescent="0.25">
      <c r="A28" s="64">
        <f t="shared" si="0"/>
        <v>19</v>
      </c>
      <c r="B28" s="65" t="s">
        <v>22</v>
      </c>
      <c r="C28" s="62" t="s">
        <v>84</v>
      </c>
      <c r="D28" s="66" t="s">
        <v>91</v>
      </c>
      <c r="E28" s="122" t="s">
        <v>85</v>
      </c>
      <c r="F28" s="34">
        <v>36636797</v>
      </c>
      <c r="G28" s="88" t="s">
        <v>59</v>
      </c>
      <c r="H28" s="88" t="s">
        <v>86</v>
      </c>
      <c r="I28" s="88" t="s">
        <v>83</v>
      </c>
      <c r="J28" s="106">
        <v>38500</v>
      </c>
      <c r="K28" s="116" t="s">
        <v>167</v>
      </c>
      <c r="L28" s="30" t="s">
        <v>114</v>
      </c>
      <c r="M28" s="89">
        <v>8</v>
      </c>
      <c r="N28" s="67">
        <v>26500</v>
      </c>
      <c r="O28" s="69">
        <v>4000</v>
      </c>
      <c r="P28" s="68">
        <v>12000</v>
      </c>
      <c r="Q28" s="87" t="s">
        <v>184</v>
      </c>
      <c r="R28" s="61"/>
      <c r="S28" s="61"/>
    </row>
    <row r="29" spans="1:32" s="13" customFormat="1" ht="54.75" customHeight="1" x14ac:dyDescent="0.25">
      <c r="A29" s="64">
        <f t="shared" si="0"/>
        <v>20</v>
      </c>
      <c r="B29" s="65" t="s">
        <v>22</v>
      </c>
      <c r="C29" s="62" t="s">
        <v>115</v>
      </c>
      <c r="D29" s="66" t="s">
        <v>143</v>
      </c>
      <c r="E29" s="122" t="s">
        <v>116</v>
      </c>
      <c r="F29" s="34">
        <v>17224030</v>
      </c>
      <c r="G29" s="88" t="s">
        <v>73</v>
      </c>
      <c r="H29" s="88" t="s">
        <v>117</v>
      </c>
      <c r="I29" s="88" t="s">
        <v>118</v>
      </c>
      <c r="J29" s="106">
        <v>44000</v>
      </c>
      <c r="K29" s="116" t="s">
        <v>168</v>
      </c>
      <c r="L29" s="30" t="s">
        <v>114</v>
      </c>
      <c r="M29" s="89">
        <v>7</v>
      </c>
      <c r="N29" s="67">
        <v>28700</v>
      </c>
      <c r="O29" s="69">
        <v>5100</v>
      </c>
      <c r="P29" s="68">
        <v>15300</v>
      </c>
      <c r="Q29" s="87" t="s">
        <v>184</v>
      </c>
      <c r="R29" s="61"/>
      <c r="S29" s="61"/>
    </row>
    <row r="30" spans="1:32" s="13" customFormat="1" ht="57.75" customHeight="1" x14ac:dyDescent="0.25">
      <c r="A30" s="64">
        <f t="shared" si="0"/>
        <v>21</v>
      </c>
      <c r="B30" s="65" t="s">
        <v>22</v>
      </c>
      <c r="C30" s="62" t="s">
        <v>119</v>
      </c>
      <c r="D30" s="66" t="s">
        <v>144</v>
      </c>
      <c r="E30" s="122" t="s">
        <v>120</v>
      </c>
      <c r="F30" s="34">
        <v>37819593</v>
      </c>
      <c r="G30" s="88" t="s">
        <v>73</v>
      </c>
      <c r="H30" s="88" t="s">
        <v>117</v>
      </c>
      <c r="I30" s="88" t="s">
        <v>121</v>
      </c>
      <c r="J30" s="106">
        <v>43197</v>
      </c>
      <c r="K30" s="116" t="s">
        <v>169</v>
      </c>
      <c r="L30" s="30" t="s">
        <v>114</v>
      </c>
      <c r="M30" s="89">
        <v>7</v>
      </c>
      <c r="N30" s="67">
        <v>27897</v>
      </c>
      <c r="O30" s="69">
        <v>5100</v>
      </c>
      <c r="P30" s="68">
        <v>15300</v>
      </c>
      <c r="Q30" s="87" t="s">
        <v>184</v>
      </c>
      <c r="R30" s="61"/>
      <c r="S30" s="61"/>
    </row>
    <row r="31" spans="1:32" s="17" customFormat="1" ht="63" customHeight="1" x14ac:dyDescent="0.3">
      <c r="A31" s="64">
        <f t="shared" si="0"/>
        <v>22</v>
      </c>
      <c r="B31" s="65" t="s">
        <v>22</v>
      </c>
      <c r="C31" s="62" t="s">
        <v>122</v>
      </c>
      <c r="D31" s="66" t="s">
        <v>145</v>
      </c>
      <c r="E31" s="122" t="s">
        <v>123</v>
      </c>
      <c r="F31" s="34">
        <v>342742</v>
      </c>
      <c r="G31" s="88" t="s">
        <v>124</v>
      </c>
      <c r="H31" s="88" t="s">
        <v>125</v>
      </c>
      <c r="I31" s="88" t="s">
        <v>126</v>
      </c>
      <c r="J31" s="106">
        <v>29250</v>
      </c>
      <c r="K31" s="116" t="s">
        <v>170</v>
      </c>
      <c r="L31" s="30" t="s">
        <v>114</v>
      </c>
      <c r="M31" s="89">
        <v>5</v>
      </c>
      <c r="N31" s="67">
        <v>15750</v>
      </c>
      <c r="O31" s="69">
        <v>4500</v>
      </c>
      <c r="P31" s="68">
        <v>13500</v>
      </c>
      <c r="Q31" s="87" t="s">
        <v>184</v>
      </c>
      <c r="R31" s="61"/>
      <c r="S31" s="61"/>
    </row>
    <row r="32" spans="1:32" s="14" customFormat="1" ht="46.8" x14ac:dyDescent="0.25">
      <c r="A32" s="64">
        <f t="shared" si="0"/>
        <v>23</v>
      </c>
      <c r="B32" s="65" t="s">
        <v>22</v>
      </c>
      <c r="C32" s="62" t="s">
        <v>127</v>
      </c>
      <c r="D32" s="66" t="s">
        <v>146</v>
      </c>
      <c r="E32" s="122" t="s">
        <v>128</v>
      </c>
      <c r="F32" s="34">
        <v>30664837</v>
      </c>
      <c r="G32" s="88" t="s">
        <v>129</v>
      </c>
      <c r="H32" s="88" t="s">
        <v>130</v>
      </c>
      <c r="I32" s="88" t="s">
        <v>131</v>
      </c>
      <c r="J32" s="106">
        <v>33000</v>
      </c>
      <c r="K32" s="116" t="s">
        <v>171</v>
      </c>
      <c r="L32" s="30" t="s">
        <v>114</v>
      </c>
      <c r="M32" s="89">
        <v>5</v>
      </c>
      <c r="N32" s="67">
        <v>18150</v>
      </c>
      <c r="O32" s="69">
        <v>4950</v>
      </c>
      <c r="P32" s="68">
        <v>14850</v>
      </c>
      <c r="Q32" s="87" t="s">
        <v>184</v>
      </c>
      <c r="R32" s="57"/>
      <c r="S32" s="57"/>
    </row>
    <row r="33" spans="1:19" s="31" customFormat="1" ht="39.6" x14ac:dyDescent="0.25">
      <c r="A33" s="64">
        <f t="shared" si="0"/>
        <v>24</v>
      </c>
      <c r="B33" s="65" t="s">
        <v>22</v>
      </c>
      <c r="C33" s="91" t="s">
        <v>176</v>
      </c>
      <c r="D33" s="88" t="s">
        <v>177</v>
      </c>
      <c r="E33" s="123" t="s">
        <v>178</v>
      </c>
      <c r="F33" s="88">
        <v>2246120</v>
      </c>
      <c r="G33" s="88" t="s">
        <v>172</v>
      </c>
      <c r="H33" s="88" t="s">
        <v>173</v>
      </c>
      <c r="I33" s="88" t="s">
        <v>174</v>
      </c>
      <c r="J33" s="106">
        <v>35000</v>
      </c>
      <c r="K33" s="116">
        <v>7778</v>
      </c>
      <c r="L33" s="92" t="s">
        <v>114</v>
      </c>
      <c r="M33" s="89">
        <v>3</v>
      </c>
      <c r="N33" s="67"/>
      <c r="O33" s="69">
        <v>7778</v>
      </c>
      <c r="P33" s="68"/>
      <c r="Q33" s="93" t="s">
        <v>184</v>
      </c>
      <c r="R33" s="57"/>
      <c r="S33" s="57"/>
    </row>
    <row r="34" spans="1:19" s="14" customFormat="1" ht="140.4" x14ac:dyDescent="0.25">
      <c r="A34" s="64">
        <f t="shared" si="0"/>
        <v>25</v>
      </c>
      <c r="B34" s="65" t="s">
        <v>22</v>
      </c>
      <c r="C34" s="58" t="s">
        <v>87</v>
      </c>
      <c r="D34" s="58" t="s">
        <v>187</v>
      </c>
      <c r="E34" s="121" t="s">
        <v>88</v>
      </c>
      <c r="F34" s="58" t="s">
        <v>89</v>
      </c>
      <c r="G34" s="88" t="s">
        <v>172</v>
      </c>
      <c r="H34" s="88" t="s">
        <v>173</v>
      </c>
      <c r="I34" s="88" t="s">
        <v>174</v>
      </c>
      <c r="J34" s="106">
        <v>35000</v>
      </c>
      <c r="K34" s="116">
        <v>3233.45</v>
      </c>
      <c r="L34" s="30" t="s">
        <v>114</v>
      </c>
      <c r="M34" s="22">
        <v>7</v>
      </c>
      <c r="N34" s="34" t="s">
        <v>90</v>
      </c>
      <c r="O34" s="60">
        <v>3233.45</v>
      </c>
      <c r="P34" s="63">
        <v>12933.8</v>
      </c>
      <c r="Q34" s="58" t="s">
        <v>187</v>
      </c>
      <c r="R34" s="57"/>
      <c r="S34" s="57"/>
    </row>
    <row r="35" spans="1:19" s="13" customFormat="1" ht="63.75" customHeight="1" x14ac:dyDescent="0.25">
      <c r="A35" s="64">
        <f t="shared" si="0"/>
        <v>26</v>
      </c>
      <c r="B35" s="79" t="s">
        <v>22</v>
      </c>
      <c r="C35" s="71" t="s">
        <v>132</v>
      </c>
      <c r="D35" s="71" t="s">
        <v>147</v>
      </c>
      <c r="E35" s="124" t="s">
        <v>133</v>
      </c>
      <c r="F35" s="58">
        <v>7302568</v>
      </c>
      <c r="G35" s="80" t="s">
        <v>134</v>
      </c>
      <c r="H35" s="58" t="s">
        <v>135</v>
      </c>
      <c r="I35" s="58" t="s">
        <v>136</v>
      </c>
      <c r="J35" s="102">
        <v>36000</v>
      </c>
      <c r="K35" s="117">
        <v>3800</v>
      </c>
      <c r="L35" s="30">
        <v>2</v>
      </c>
      <c r="M35" s="30">
        <v>8</v>
      </c>
      <c r="N35" s="81">
        <v>20800</v>
      </c>
      <c r="O35" s="60">
        <f>3800+3800</f>
        <v>7600</v>
      </c>
      <c r="P35" s="60">
        <v>15200</v>
      </c>
      <c r="Q35" s="71" t="s">
        <v>188</v>
      </c>
      <c r="R35" s="61"/>
      <c r="S35" s="61"/>
    </row>
    <row r="36" spans="1:19" s="14" customFormat="1" ht="69" x14ac:dyDescent="0.25">
      <c r="A36" s="64">
        <f t="shared" si="0"/>
        <v>27</v>
      </c>
      <c r="B36" s="65" t="s">
        <v>22</v>
      </c>
      <c r="C36" s="58" t="s">
        <v>137</v>
      </c>
      <c r="D36" s="58" t="s">
        <v>148</v>
      </c>
      <c r="E36" s="125" t="s">
        <v>138</v>
      </c>
      <c r="F36" s="64" t="s">
        <v>139</v>
      </c>
      <c r="G36" s="64" t="s">
        <v>140</v>
      </c>
      <c r="H36" s="72" t="s">
        <v>141</v>
      </c>
      <c r="I36" s="72" t="s">
        <v>142</v>
      </c>
      <c r="J36" s="74">
        <v>31032</v>
      </c>
      <c r="K36" s="114">
        <v>3103.2</v>
      </c>
      <c r="L36" s="30">
        <v>1</v>
      </c>
      <c r="M36" s="22">
        <v>7</v>
      </c>
      <c r="N36" s="63">
        <v>21722.399999999998</v>
      </c>
      <c r="O36" s="60">
        <v>3103.2</v>
      </c>
      <c r="P36" s="63">
        <v>9309.6000000000022</v>
      </c>
      <c r="Q36" s="64" t="s">
        <v>185</v>
      </c>
      <c r="R36" s="57"/>
      <c r="S36" s="57"/>
    </row>
    <row r="37" spans="1:19" s="23" customFormat="1" ht="93.6" x14ac:dyDescent="0.3">
      <c r="A37" s="64">
        <f t="shared" si="0"/>
        <v>28</v>
      </c>
      <c r="B37" s="65" t="s">
        <v>22</v>
      </c>
      <c r="C37" s="58" t="s">
        <v>156</v>
      </c>
      <c r="D37" s="58" t="s">
        <v>179</v>
      </c>
      <c r="E37" s="121" t="s">
        <v>157</v>
      </c>
      <c r="F37" s="58" t="s">
        <v>158</v>
      </c>
      <c r="G37" s="66" t="s">
        <v>161</v>
      </c>
      <c r="H37" s="34" t="s">
        <v>159</v>
      </c>
      <c r="I37" s="34" t="s">
        <v>160</v>
      </c>
      <c r="J37" s="103">
        <v>56640</v>
      </c>
      <c r="K37" s="118">
        <v>4720</v>
      </c>
      <c r="L37" s="30">
        <v>1</v>
      </c>
      <c r="M37" s="22">
        <v>9</v>
      </c>
      <c r="N37" s="63">
        <v>42480</v>
      </c>
      <c r="O37" s="60">
        <v>4720</v>
      </c>
      <c r="P37" s="63">
        <v>14160</v>
      </c>
      <c r="Q37" s="88" t="s">
        <v>186</v>
      </c>
      <c r="R37" s="57"/>
      <c r="S37" s="57"/>
    </row>
    <row r="38" spans="1:19" s="84" customFormat="1" ht="93.6" x14ac:dyDescent="0.3">
      <c r="A38" s="64">
        <f t="shared" si="0"/>
        <v>29</v>
      </c>
      <c r="B38" s="79" t="s">
        <v>22</v>
      </c>
      <c r="C38" s="58" t="s">
        <v>150</v>
      </c>
      <c r="D38" s="58" t="s">
        <v>151</v>
      </c>
      <c r="E38" s="121" t="s">
        <v>88</v>
      </c>
      <c r="F38" s="58" t="s">
        <v>152</v>
      </c>
      <c r="G38" s="82" t="s">
        <v>153</v>
      </c>
      <c r="H38" s="58" t="s">
        <v>154</v>
      </c>
      <c r="I38" s="58" t="s">
        <v>155</v>
      </c>
      <c r="J38" s="104">
        <v>29288.81</v>
      </c>
      <c r="K38" s="119">
        <v>3322.11</v>
      </c>
      <c r="L38" s="30">
        <v>2</v>
      </c>
      <c r="M38" s="83">
        <v>5</v>
      </c>
      <c r="N38" s="58">
        <v>16000.37</v>
      </c>
      <c r="O38" s="60">
        <f>3322.11+3322.11</f>
        <v>6644.22</v>
      </c>
      <c r="P38" s="60">
        <v>13288.44</v>
      </c>
      <c r="Q38" s="58" t="s">
        <v>189</v>
      </c>
      <c r="R38" s="61"/>
      <c r="S38" s="61"/>
    </row>
    <row r="39" spans="1:19" ht="96.6" x14ac:dyDescent="0.25">
      <c r="A39" s="79">
        <v>30</v>
      </c>
      <c r="B39" s="79" t="s">
        <v>22</v>
      </c>
      <c r="C39" s="71" t="s">
        <v>132</v>
      </c>
      <c r="D39" s="90"/>
      <c r="E39" s="121"/>
      <c r="F39" s="94"/>
      <c r="G39" s="90"/>
      <c r="H39" s="94"/>
      <c r="I39" s="94"/>
      <c r="J39" s="95"/>
      <c r="K39" s="120"/>
      <c r="L39" s="30"/>
      <c r="M39" s="22"/>
      <c r="N39" s="34"/>
      <c r="O39" s="60">
        <v>0</v>
      </c>
      <c r="P39" s="68"/>
      <c r="Q39" s="64" t="s">
        <v>191</v>
      </c>
      <c r="R39" s="75"/>
      <c r="S39" s="75"/>
    </row>
    <row r="40" spans="1:19" ht="21" x14ac:dyDescent="0.25">
      <c r="A40" s="79"/>
      <c r="B40" s="90"/>
      <c r="C40" s="66"/>
      <c r="D40" s="90"/>
      <c r="E40" s="90"/>
      <c r="F40" s="94"/>
      <c r="G40" s="90"/>
      <c r="H40" s="94"/>
      <c r="I40" s="94"/>
      <c r="J40" s="95"/>
      <c r="K40" s="95"/>
      <c r="L40" s="96" t="s">
        <v>12</v>
      </c>
      <c r="M40" s="97" t="s">
        <v>12</v>
      </c>
      <c r="N40" s="98"/>
      <c r="O40" s="99">
        <f>SUM(O10:O39)</f>
        <v>148757.87000000002</v>
      </c>
      <c r="P40" s="100"/>
      <c r="Q40" s="90"/>
      <c r="R40" s="75"/>
      <c r="S40" s="75"/>
    </row>
    <row r="41" spans="1:19" x14ac:dyDescent="0.3">
      <c r="A41" s="19"/>
    </row>
  </sheetData>
  <mergeCells count="3">
    <mergeCell ref="R21:S21"/>
    <mergeCell ref="E5:J5"/>
    <mergeCell ref="A8:Q8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7" fitToHeight="0" orientation="landscape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. Númeral 19</vt:lpstr>
      <vt:lpstr>'Articulo 10 . Númeral 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Artes</dc:creator>
  <cp:lastModifiedBy>wendyrlpw09@gmail.com</cp:lastModifiedBy>
  <cp:lastPrinted>2021-11-03T18:11:55Z</cp:lastPrinted>
  <dcterms:created xsi:type="dcterms:W3CDTF">2021-06-01T15:57:06Z</dcterms:created>
  <dcterms:modified xsi:type="dcterms:W3CDTF">2022-03-09T16:54:36Z</dcterms:modified>
</cp:coreProperties>
</file>