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s\Documents\2023\17 TER 2023\ABRIL 2023\"/>
    </mc:Choice>
  </mc:AlternateContent>
  <xr:revisionPtr revIDLastSave="0" documentId="13_ncr:1_{745ECE66-364F-4176-8756-DACB7FBC8B0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D&quot;" sheetId="4" r:id="rId1"/>
  </sheets>
  <externalReferences>
    <externalReference r:id="rId2"/>
  </externalReferences>
  <definedNames>
    <definedName name="_xlnm.Print_Area" localSheetId="0">'Literal "D"'!$A$1:$G$17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4" l="1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F17" i="4"/>
  <c r="E17" i="4"/>
  <c r="D14" i="4"/>
  <c r="D37" i="4" s="1"/>
</calcChain>
</file>

<file path=xl/sharedStrings.xml><?xml version="1.0" encoding="utf-8"?>
<sst xmlns="http://schemas.openxmlformats.org/spreadsheetml/2006/main" count="112" uniqueCount="94">
  <si>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</si>
  <si>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</si>
  <si>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</si>
  <si>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</si>
  <si>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</si>
  <si>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</si>
  <si>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</si>
  <si>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</si>
  <si>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</si>
  <si>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</si>
  <si>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>6ta. Calle 4-17 zona 1, del municipio y departamento de Guatemala.</t>
  </si>
  <si>
    <t>Inversiones Inmobiliarias Tikal,S.A.</t>
  </si>
  <si>
    <t xml:space="preserve">Inicial </t>
  </si>
  <si>
    <t>Dependencia: Departamento Administrativo</t>
  </si>
  <si>
    <t>Dirección General de las Artes</t>
  </si>
  <si>
    <t>MCD-DGA-5-2023</t>
  </si>
  <si>
    <t>MCD-DGA-4-2023</t>
  </si>
  <si>
    <t>MCD-DGA-2-2023</t>
  </si>
  <si>
    <t>MCD-DGA-1-2023</t>
  </si>
  <si>
    <t>MCD-DGA-3-2023</t>
  </si>
  <si>
    <t xml:space="preserve">6ta calle 4-17 zona 1. Edificio Tikal 8, oficina 810. Guatemala, Guatemala. </t>
  </si>
  <si>
    <t>MCD-DGA-83-2023</t>
  </si>
  <si>
    <t>Desarrollos Inmobiliarios Guerra Sociedad Anomina</t>
  </si>
  <si>
    <t xml:space="preserve">BMyF. Arrendamiento de bodega para el resguardo de utileria, vestuario escenografía e instrumentos del Ballet Moderno y Folklorico </t>
  </si>
  <si>
    <t>MCD-DGA-84-2023</t>
  </si>
  <si>
    <t>LABBÉ PÉREZ RODRIGO</t>
  </si>
  <si>
    <t xml:space="preserve">BMyF. Arrendamiento de Inmueble para sede del  Ballet Moderno y Folklorico </t>
  </si>
  <si>
    <t>MCD-DGA-76-2023</t>
  </si>
  <si>
    <t xml:space="preserve">Inversiones Inmobiliarias Tikal,S.A </t>
  </si>
  <si>
    <t>34274-2</t>
  </si>
  <si>
    <t xml:space="preserve">Arrendamiento del bien inmueble ubicado   en la Oficina No. N 106 Edificio Tikal , para el resguardo de los bienes de la Dirección de Formación Artística del Municipio y Departamento de Guatemala. </t>
  </si>
  <si>
    <t>MCD-DGA-75-2023</t>
  </si>
  <si>
    <t>Manuel de Jesus Garay Ventura 224612-0</t>
  </si>
  <si>
    <t>224612-0</t>
  </si>
  <si>
    <t>Arrendamiento del bien inmueble para la Escuela Regional de Arte " Sergio López de León".</t>
  </si>
  <si>
    <t>MCD-DGA-79-2023</t>
  </si>
  <si>
    <t>Juana Peruch Coguox de Xiloj 2001675-1</t>
  </si>
  <si>
    <t>2001675-1</t>
  </si>
  <si>
    <t>Arrendamiento del Bien Inmueble para el Conservatorio Regional de Música " Gumercindo Palacios Flores".</t>
  </si>
  <si>
    <t>MCD-DGA-78-2023</t>
  </si>
  <si>
    <t>Helder Miguel Morales Figueroa</t>
  </si>
  <si>
    <t>Arrendamiento del Bien Inmueble para la Escuela Nacional de Marimba "Gilberto Martinez".</t>
  </si>
  <si>
    <t>MCD-DGA-86-2023</t>
  </si>
  <si>
    <t xml:space="preserve">Heidi Berenice Contreras Cruz de Girón </t>
  </si>
  <si>
    <t>917634-9</t>
  </si>
  <si>
    <t>Arrendamiento del Bien Inmueble para el Conservatorio Regional de Música " Noh Petén".</t>
  </si>
  <si>
    <t>MCD-DGA-80-2023</t>
  </si>
  <si>
    <t xml:space="preserve">Ingrid Zucelly Flores Mollinedo de Figueroa </t>
  </si>
  <si>
    <t>3846806-9</t>
  </si>
  <si>
    <t>Arrendamiento del bien inmueble para la Escuela Regional de Arte " Basilio Eliseo de León Rosales".</t>
  </si>
  <si>
    <t>MCD-DGA-71-2023</t>
  </si>
  <si>
    <t xml:space="preserve">Odilia Etelvina Morales Morales de Santos </t>
  </si>
  <si>
    <t>4831225-8</t>
  </si>
  <si>
    <t>Arrendamiento del bien inmueble para la Escuela Regional de Arte " Rafael Pereyra".</t>
  </si>
  <si>
    <t>MCD-DGA-12-2023</t>
  </si>
  <si>
    <t xml:space="preserve">Alfredo Gutiérrez Orellana </t>
  </si>
  <si>
    <t>Arrendamiento del bien inmueble para la Escuela Regional de Arte " Alfredo Galvez Suárez".</t>
  </si>
  <si>
    <t>MCD-DGA-73-2023</t>
  </si>
  <si>
    <t>Tomas Chitic Ren 810397-6</t>
  </si>
  <si>
    <t>810397-6</t>
  </si>
  <si>
    <t>Arrendamiento del bien inmueble para la Escuela Regional de Arte " Ovidio Rodas Corzo".</t>
  </si>
  <si>
    <t>MCD-DGA-81-2023</t>
  </si>
  <si>
    <t xml:space="preserve">Zuddy Franz de León Avila </t>
  </si>
  <si>
    <t>70124-6</t>
  </si>
  <si>
    <t>Arrendamiento del Bien Inmueble para el Conservatorio Regional de Música " Oxlajuj Kiej".</t>
  </si>
  <si>
    <t>MCD-DGA-72-2023</t>
  </si>
  <si>
    <t xml:space="preserve">Lenin Gundemaro Martínez López </t>
  </si>
  <si>
    <t xml:space="preserve">7783441-0 </t>
  </si>
  <si>
    <t>Arrendamiento del Bien Inmueble para la Escuela Nacional de Marimba "Santa Ana Huista".</t>
  </si>
  <si>
    <t>MCD-DGA-82-2023</t>
  </si>
  <si>
    <t xml:space="preserve">Esteban de Jesus Reyes Malín </t>
  </si>
  <si>
    <t>Arrendamiento del Inmueble para el funcionaiento del conservatorio Regional de Musica " Eulalio Samayoa"</t>
  </si>
  <si>
    <t>MCD-DGA-74-2023</t>
  </si>
  <si>
    <t xml:space="preserve">Miguel Angel Bal Colaj </t>
  </si>
  <si>
    <t>Arrendamiento del inmueble  para la Escuela Elemental de Musica Rafael Alvarez Ovalle San Juan Comalapa Chimaltenango</t>
  </si>
  <si>
    <t>MCD-DGA-77-2023</t>
  </si>
  <si>
    <t>Agustin Pablo Chavaloc Chamorro</t>
  </si>
  <si>
    <t>Arrendamiento para la Escuela Regional de Arte Umberto Garavito</t>
  </si>
  <si>
    <t>16/01/2023</t>
  </si>
  <si>
    <t xml:space="preserve">01/02/2023 </t>
  </si>
  <si>
    <t>01/02/2023</t>
  </si>
  <si>
    <t>MCD-DGA-106-2023</t>
  </si>
  <si>
    <t>01/03/2023</t>
  </si>
  <si>
    <t>ELIZA RAQUEL VILLAGRAN PINTO</t>
  </si>
  <si>
    <t>DEP-Uso para oficina de bodega para resguardo de suministros  por la Dirección de Espectaculos Públicos</t>
  </si>
  <si>
    <t>MCD-DGA-99-2023</t>
  </si>
  <si>
    <t>ADOLFO FAUSTINO RAMIREZ CASTILLO</t>
  </si>
  <si>
    <t>MCD-DGA-101-2023</t>
  </si>
  <si>
    <t xml:space="preserve">CALAKMUL, S.A </t>
  </si>
  <si>
    <t>Arrendamiento de la Escuela Nacional de Canto y Escuela Nacional de Arte Dramático.</t>
  </si>
  <si>
    <t xml:space="preserve">Total </t>
  </si>
  <si>
    <t>Mes/ año: ABRIL 2023</t>
  </si>
  <si>
    <t>Resición de Contrato con numero de Resolución VC-DGA-55-2023</t>
  </si>
  <si>
    <t>Responsable: Jerson M. Makepeace Mazariegos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</si>
</sst>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9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"/>
    </font>
    <font>
      <sz val="10"/>
      <name val="Calibri "/>
    </font>
    <font>
      <b/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 wrapText="1"/>
    </xf>
    <xf numFmtId="0" fontId="6" fillId="0" borderId="0" xfId="0" applyFont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</cellXfs>
  <cellStyles count="3">
    <cellStyle name="Moneda" xfId="1" builtinId="4"/>
    <cellStyle name="Moneda 5" xfId="2" xr:uid="{EF7EC26E-C0CE-44D3-960A-438C26E47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70756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5</xdr:col>
      <xdr:colOff>442232</xdr:colOff>
      <xdr:row>0</xdr:row>
      <xdr:rowOff>115661</xdr:rowOff>
    </xdr:from>
    <xdr:to>
      <xdr:col>6</xdr:col>
      <xdr:colOff>1530803</xdr:colOff>
      <xdr:row>1</xdr:row>
      <xdr:rowOff>285104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3D581-4EBD-4A06-A406-2676A483F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018" y="115661"/>
          <a:ext cx="1850571" cy="570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DYC%202023\Informaci&#243;n%20P&#250;blica\02%20Iformaci&#243;n%20P&#250;blica%20mes%20de%20FEBRERO%202023\ART&#205;CULO%2010%20NUMERAL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ISTRATIVO DGA"/>
    </sheetNames>
    <sheetDataSet>
      <sheetData sheetId="0" refreshError="1">
        <row r="13">
          <cell r="G13">
            <v>31032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showWhiteSpace="0" zoomScale="140" zoomScaleNormal="140" workbookViewId="0">
      <selection activeCell="G6" sqref="G6"/>
    </sheetView>
  </sheetViews>
  <sheetFormatPr baseColWidth="10" defaultRowHeight="15"/>
  <cols>
    <col min="1" max="1" width="28.5703125" customWidth="1"/>
    <col min="3" max="3" width="12.140625" bestFit="1" customWidth="1"/>
    <col min="4" max="4" width="15.7109375" customWidth="1"/>
    <col min="5" max="5" width="24.140625" customWidth="1"/>
    <col min="7" max="7" width="26.5703125" customWidth="1"/>
  </cols>
  <sheetData>
    <row r="1" spans="1:8" ht="31.5" customHeight="1"/>
    <row r="2" spans="1:8" ht="29.25" customHeight="1"/>
    <row r="4" spans="1:8" ht="23.25">
      <c r="A4" s="2" t="s">
        <v>8</v>
      </c>
      <c r="B4" s="2"/>
      <c r="C4" s="2"/>
    </row>
    <row r="5" spans="1:8" ht="18.75">
      <c r="A5" s="6" t="s">
        <v>9</v>
      </c>
      <c r="B5" s="6"/>
      <c r="C5" s="6"/>
      <c r="D5" s="6"/>
      <c r="E5" s="6"/>
      <c r="F5" s="6"/>
      <c r="G5" s="6"/>
      <c r="H5" s="3"/>
    </row>
    <row r="6" spans="1:8" ht="24" customHeight="1">
      <c r="A6" s="7" t="s">
        <v>14</v>
      </c>
      <c r="B6" s="7"/>
      <c r="C6" s="7"/>
    </row>
    <row r="7" spans="1:8" ht="15.75">
      <c r="A7" s="7" t="s">
        <v>13</v>
      </c>
      <c r="B7" s="7"/>
      <c r="C7" s="7"/>
    </row>
    <row r="8" spans="1:8" ht="15.75">
      <c r="A8" s="4" t="s">
        <v>93</v>
      </c>
      <c r="B8" s="4"/>
      <c r="C8" s="4"/>
    </row>
    <row r="9" spans="1:8" ht="15.75">
      <c r="A9" s="8" t="s">
        <v>91</v>
      </c>
      <c r="B9" s="8"/>
      <c r="C9" s="8"/>
    </row>
    <row r="10" spans="1:8" ht="15.75" thickBot="1"/>
    <row r="11" spans="1:8" ht="15.75">
      <c r="A11" s="10" t="s">
        <v>3</v>
      </c>
      <c r="B11" s="9" t="s">
        <v>1</v>
      </c>
      <c r="C11" s="9"/>
      <c r="D11" s="12" t="s">
        <v>4</v>
      </c>
      <c r="E11" s="9" t="s">
        <v>5</v>
      </c>
      <c r="F11" s="9"/>
      <c r="G11" s="14" t="s">
        <v>7</v>
      </c>
    </row>
    <row r="12" spans="1:8" ht="30.75" customHeight="1">
      <c r="A12" s="11"/>
      <c r="B12" s="5" t="s">
        <v>12</v>
      </c>
      <c r="C12" s="5" t="s">
        <v>2</v>
      </c>
      <c r="D12" s="13"/>
      <c r="E12" s="5" t="s">
        <v>0</v>
      </c>
      <c r="F12" s="5" t="s">
        <v>6</v>
      </c>
      <c r="G12" s="15"/>
    </row>
    <row r="13" spans="1:8" ht="63.75" customHeight="1">
      <c r="A13" s="18" t="s">
        <v>15</v>
      </c>
      <c r="B13" s="19">
        <v>44929</v>
      </c>
      <c r="C13" s="20">
        <v>45291</v>
      </c>
      <c r="D13" s="21">
        <v>193116</v>
      </c>
      <c r="E13" s="16" t="s">
        <v>11</v>
      </c>
      <c r="F13" s="18">
        <v>342742</v>
      </c>
      <c r="G13" s="16" t="s">
        <v>10</v>
      </c>
    </row>
    <row r="14" spans="1:8" ht="47.25" customHeight="1">
      <c r="A14" s="18" t="s">
        <v>16</v>
      </c>
      <c r="B14" s="20">
        <v>44929</v>
      </c>
      <c r="C14" s="20">
        <v>45291</v>
      </c>
      <c r="D14" s="21">
        <f>+'[1]ADMINISTRATIVO DGA'!$G$13</f>
        <v>31032</v>
      </c>
      <c r="E14" s="16" t="s">
        <v>11</v>
      </c>
      <c r="F14" s="18">
        <v>342742</v>
      </c>
      <c r="G14" s="16" t="s">
        <v>10</v>
      </c>
    </row>
    <row r="15" spans="1:8" s="1" customFormat="1" ht="38.25">
      <c r="A15" s="18" t="s">
        <v>17</v>
      </c>
      <c r="B15" s="19">
        <v>44972</v>
      </c>
      <c r="C15" s="20">
        <v>45291</v>
      </c>
      <c r="D15" s="21">
        <v>35880</v>
      </c>
      <c r="E15" s="16" t="s">
        <v>11</v>
      </c>
      <c r="F15" s="18">
        <v>342742</v>
      </c>
      <c r="G15" s="16" t="s">
        <v>10</v>
      </c>
    </row>
    <row r="16" spans="1:8" s="1" customFormat="1" ht="38.25">
      <c r="A16" s="18" t="s">
        <v>18</v>
      </c>
      <c r="B16" s="19">
        <v>44929</v>
      </c>
      <c r="C16" s="22">
        <v>45291</v>
      </c>
      <c r="D16" s="21">
        <v>31080</v>
      </c>
      <c r="E16" s="16" t="s">
        <v>11</v>
      </c>
      <c r="F16" s="18">
        <v>342742</v>
      </c>
      <c r="G16" s="16" t="s">
        <v>10</v>
      </c>
    </row>
    <row r="17" spans="1:8" ht="105">
      <c r="A17" s="23" t="s">
        <v>19</v>
      </c>
      <c r="B17" s="24" t="s">
        <v>78</v>
      </c>
      <c r="C17" s="19">
        <v>45291</v>
      </c>
      <c r="D17" s="25">
        <v>34680</v>
      </c>
      <c r="E17" s="16" t="str">
        <f>+E16</f>
        <v>Inversiones Inmobiliarias Tikal,S.A.</v>
      </c>
      <c r="F17" s="16">
        <f>+F16</f>
        <v>342742</v>
      </c>
      <c r="G17" s="16" t="s">
        <v>20</v>
      </c>
      <c r="H17" s="1" t="s">
        <v>92</v>
      </c>
    </row>
    <row r="18" spans="1:8" ht="63.75">
      <c r="A18" s="24" t="s">
        <v>21</v>
      </c>
      <c r="B18" s="26">
        <v>44958</v>
      </c>
      <c r="C18" s="26">
        <v>45291</v>
      </c>
      <c r="D18" s="27">
        <f>5150*11</f>
        <v>56650</v>
      </c>
      <c r="E18" s="16" t="s">
        <v>22</v>
      </c>
      <c r="F18" s="18">
        <v>96352434</v>
      </c>
      <c r="G18" s="16" t="s">
        <v>23</v>
      </c>
    </row>
    <row r="19" spans="1:8" ht="38.25">
      <c r="A19" s="24" t="s">
        <v>24</v>
      </c>
      <c r="B19" s="26">
        <v>44958</v>
      </c>
      <c r="C19" s="26">
        <v>45291</v>
      </c>
      <c r="D19" s="27">
        <f>23578.4*11</f>
        <v>259362.40000000002</v>
      </c>
      <c r="E19" s="16" t="s">
        <v>25</v>
      </c>
      <c r="F19" s="18">
        <v>7307861</v>
      </c>
      <c r="G19" s="16" t="s">
        <v>26</v>
      </c>
    </row>
    <row r="20" spans="1:8" ht="102">
      <c r="A20" s="24" t="s">
        <v>27</v>
      </c>
      <c r="B20" s="19">
        <v>44972</v>
      </c>
      <c r="C20" s="26">
        <v>45291</v>
      </c>
      <c r="D20" s="28">
        <f>1500+2550*10</f>
        <v>27000</v>
      </c>
      <c r="E20" s="16" t="s">
        <v>28</v>
      </c>
      <c r="F20" s="18" t="s">
        <v>29</v>
      </c>
      <c r="G20" s="16" t="s">
        <v>30</v>
      </c>
    </row>
    <row r="21" spans="1:8" ht="51">
      <c r="A21" s="24" t="s">
        <v>31</v>
      </c>
      <c r="B21" s="23" t="s">
        <v>79</v>
      </c>
      <c r="C21" s="26">
        <v>45291</v>
      </c>
      <c r="D21" s="29">
        <f>5454*10+5460</f>
        <v>60000</v>
      </c>
      <c r="E21" s="16" t="s">
        <v>32</v>
      </c>
      <c r="F21" s="18" t="s">
        <v>33</v>
      </c>
      <c r="G21" s="16" t="s">
        <v>34</v>
      </c>
    </row>
    <row r="22" spans="1:8" ht="63.75">
      <c r="A22" s="24" t="s">
        <v>35</v>
      </c>
      <c r="B22" s="24" t="s">
        <v>79</v>
      </c>
      <c r="C22" s="26">
        <v>45291</v>
      </c>
      <c r="D22" s="28">
        <f>4581*10+4590</f>
        <v>50400</v>
      </c>
      <c r="E22" s="16" t="s">
        <v>36</v>
      </c>
      <c r="F22" s="18" t="s">
        <v>37</v>
      </c>
      <c r="G22" s="16" t="s">
        <v>38</v>
      </c>
    </row>
    <row r="23" spans="1:8" ht="51">
      <c r="A23" s="24" t="s">
        <v>39</v>
      </c>
      <c r="B23" s="24" t="s">
        <v>79</v>
      </c>
      <c r="C23" s="26">
        <v>45291</v>
      </c>
      <c r="D23" s="28">
        <f>3818*10+3820</f>
        <v>42000</v>
      </c>
      <c r="E23" s="16" t="s">
        <v>40</v>
      </c>
      <c r="F23" s="18">
        <v>76610098</v>
      </c>
      <c r="G23" s="16" t="s">
        <v>41</v>
      </c>
    </row>
    <row r="24" spans="1:8" ht="51">
      <c r="A24" s="24" t="s">
        <v>42</v>
      </c>
      <c r="B24" s="24" t="s">
        <v>80</v>
      </c>
      <c r="C24" s="26">
        <v>45291</v>
      </c>
      <c r="D24" s="28">
        <f>7636*10+7640</f>
        <v>84000</v>
      </c>
      <c r="E24" s="16" t="s">
        <v>43</v>
      </c>
      <c r="F24" s="18" t="s">
        <v>44</v>
      </c>
      <c r="G24" s="16" t="s">
        <v>45</v>
      </c>
    </row>
    <row r="25" spans="1:8" ht="51">
      <c r="A25" s="24" t="s">
        <v>46</v>
      </c>
      <c r="B25" s="24" t="s">
        <v>79</v>
      </c>
      <c r="C25" s="26">
        <v>45291</v>
      </c>
      <c r="D25" s="28">
        <f>5181*10+5190</f>
        <v>57000</v>
      </c>
      <c r="E25" s="16" t="s">
        <v>47</v>
      </c>
      <c r="F25" s="18" t="s">
        <v>48</v>
      </c>
      <c r="G25" s="16" t="s">
        <v>49</v>
      </c>
    </row>
    <row r="26" spans="1:8" ht="51">
      <c r="A26" s="24" t="s">
        <v>50</v>
      </c>
      <c r="B26" s="24" t="s">
        <v>79</v>
      </c>
      <c r="C26" s="26">
        <v>45291</v>
      </c>
      <c r="D26" s="28">
        <f>4581*10+4590</f>
        <v>50400</v>
      </c>
      <c r="E26" s="16" t="s">
        <v>51</v>
      </c>
      <c r="F26" s="18" t="s">
        <v>52</v>
      </c>
      <c r="G26" s="16" t="s">
        <v>53</v>
      </c>
    </row>
    <row r="27" spans="1:8" ht="51">
      <c r="A27" s="30" t="s">
        <v>54</v>
      </c>
      <c r="B27" s="24" t="s">
        <v>80</v>
      </c>
      <c r="C27" s="31">
        <v>45291</v>
      </c>
      <c r="D27" s="28">
        <f>5450*10+5500</f>
        <v>60000</v>
      </c>
      <c r="E27" s="16" t="s">
        <v>55</v>
      </c>
      <c r="F27" s="32">
        <v>736775</v>
      </c>
      <c r="G27" s="16" t="s">
        <v>56</v>
      </c>
    </row>
    <row r="28" spans="1:8" ht="51">
      <c r="A28" s="16" t="s">
        <v>57</v>
      </c>
      <c r="B28" s="24" t="s">
        <v>79</v>
      </c>
      <c r="C28" s="33">
        <v>45291</v>
      </c>
      <c r="D28" s="28">
        <f>3927*10+3930</f>
        <v>43200</v>
      </c>
      <c r="E28" s="16" t="s">
        <v>58</v>
      </c>
      <c r="F28" s="16" t="s">
        <v>59</v>
      </c>
      <c r="G28" s="16" t="s">
        <v>60</v>
      </c>
    </row>
    <row r="29" spans="1:8" ht="51">
      <c r="A29" s="16" t="s">
        <v>61</v>
      </c>
      <c r="B29" s="24" t="s">
        <v>79</v>
      </c>
      <c r="C29" s="33">
        <v>45291</v>
      </c>
      <c r="D29" s="28">
        <f>5672*10+5680</f>
        <v>62400</v>
      </c>
      <c r="E29" s="16" t="s">
        <v>62</v>
      </c>
      <c r="F29" s="16" t="s">
        <v>63</v>
      </c>
      <c r="G29" s="16" t="s">
        <v>64</v>
      </c>
    </row>
    <row r="30" spans="1:8" ht="51">
      <c r="A30" s="16" t="s">
        <v>65</v>
      </c>
      <c r="B30" s="24" t="s">
        <v>80</v>
      </c>
      <c r="C30" s="33">
        <v>45291</v>
      </c>
      <c r="D30" s="28">
        <f>5072*10+5080</f>
        <v>55800</v>
      </c>
      <c r="E30" s="16" t="s">
        <v>66</v>
      </c>
      <c r="F30" s="16" t="s">
        <v>67</v>
      </c>
      <c r="G30" s="16" t="s">
        <v>68</v>
      </c>
    </row>
    <row r="31" spans="1:8" ht="51">
      <c r="A31" s="16" t="s">
        <v>69</v>
      </c>
      <c r="B31" s="24" t="s">
        <v>80</v>
      </c>
      <c r="C31" s="33">
        <v>45291</v>
      </c>
      <c r="D31" s="28">
        <f>6545*10+6550</f>
        <v>72000</v>
      </c>
      <c r="E31" s="16" t="s">
        <v>70</v>
      </c>
      <c r="F31" s="16">
        <v>7114184</v>
      </c>
      <c r="G31" s="16" t="s">
        <v>71</v>
      </c>
    </row>
    <row r="32" spans="1:8" ht="63.75">
      <c r="A32" s="16" t="s">
        <v>72</v>
      </c>
      <c r="B32" s="24" t="s">
        <v>79</v>
      </c>
      <c r="C32" s="33">
        <v>45291</v>
      </c>
      <c r="D32" s="28">
        <f>3925*10+3950</f>
        <v>43200</v>
      </c>
      <c r="E32" s="16" t="s">
        <v>73</v>
      </c>
      <c r="F32" s="17">
        <v>103063374</v>
      </c>
      <c r="G32" s="16" t="s">
        <v>74</v>
      </c>
    </row>
    <row r="33" spans="1:7" ht="38.25">
      <c r="A33" s="16" t="s">
        <v>75</v>
      </c>
      <c r="B33" s="26">
        <v>44958</v>
      </c>
      <c r="C33" s="26">
        <v>45291</v>
      </c>
      <c r="D33" s="28">
        <f>16363*10+16370</f>
        <v>180000</v>
      </c>
      <c r="E33" s="16" t="s">
        <v>76</v>
      </c>
      <c r="F33" s="17">
        <v>41654234</v>
      </c>
      <c r="G33" s="16" t="s">
        <v>77</v>
      </c>
    </row>
    <row r="34" spans="1:7" ht="51">
      <c r="A34" s="16" t="s">
        <v>81</v>
      </c>
      <c r="B34" s="24" t="s">
        <v>82</v>
      </c>
      <c r="C34" s="33">
        <v>45291</v>
      </c>
      <c r="D34" s="28">
        <v>191150</v>
      </c>
      <c r="E34" s="16" t="s">
        <v>83</v>
      </c>
      <c r="F34" s="17">
        <v>44777744</v>
      </c>
      <c r="G34" s="16" t="s">
        <v>84</v>
      </c>
    </row>
    <row r="35" spans="1:7" ht="51">
      <c r="A35" s="16" t="s">
        <v>85</v>
      </c>
      <c r="B35" s="24" t="s">
        <v>79</v>
      </c>
      <c r="C35" s="33">
        <v>45291</v>
      </c>
      <c r="D35" s="28">
        <v>48000</v>
      </c>
      <c r="E35" s="16" t="s">
        <v>86</v>
      </c>
      <c r="F35" s="17">
        <v>26720787</v>
      </c>
      <c r="G35" s="16" t="s">
        <v>68</v>
      </c>
    </row>
    <row r="36" spans="1:7" ht="38.25">
      <c r="A36" s="16" t="s">
        <v>87</v>
      </c>
      <c r="B36" s="26">
        <v>44958</v>
      </c>
      <c r="C36" s="26">
        <v>45291</v>
      </c>
      <c r="D36" s="28">
        <v>210000</v>
      </c>
      <c r="E36" s="16" t="s">
        <v>88</v>
      </c>
      <c r="F36" s="17">
        <v>55716253</v>
      </c>
      <c r="G36" s="16" t="s">
        <v>89</v>
      </c>
    </row>
    <row r="37" spans="1:7">
      <c r="A37" s="34"/>
      <c r="B37" s="34"/>
      <c r="C37" s="35" t="s">
        <v>90</v>
      </c>
      <c r="D37" s="36">
        <f>+SUM(D13:D36)</f>
        <v>1978350.4</v>
      </c>
      <c r="E37" s="34"/>
      <c r="F37" s="34"/>
      <c r="G37" s="34"/>
    </row>
  </sheetData>
  <mergeCells count="9">
    <mergeCell ref="A5:G5"/>
    <mergeCell ref="A7:C7"/>
    <mergeCell ref="A9:C9"/>
    <mergeCell ref="B11:C11"/>
    <mergeCell ref="A11:A12"/>
    <mergeCell ref="D11:D12"/>
    <mergeCell ref="E11:F11"/>
    <mergeCell ref="G11:G12"/>
    <mergeCell ref="A6:C6"/>
  </mergeCells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Artes</cp:lastModifiedBy>
  <cp:lastPrinted>2023-03-01T22:34:02Z</cp:lastPrinted>
  <dcterms:created xsi:type="dcterms:W3CDTF">2021-05-14T16:24:59Z</dcterms:created>
  <dcterms:modified xsi:type="dcterms:W3CDTF">2023-05-04T22:49:34Z</dcterms:modified>
</cp:coreProperties>
</file>